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than\Downloads\Indian Little Divergence\deZwartLucassen\"/>
    </mc:Choice>
  </mc:AlternateContent>
  <xr:revisionPtr revIDLastSave="0" documentId="13_ncr:1_{A3E04497-1E7D-4623-9EDE-38774B228AB8}" xr6:coauthVersionLast="45" xr6:coauthVersionMax="45" xr10:uidLastSave="{00000000-0000-0000-0000-000000000000}"/>
  <bookViews>
    <workbookView xWindow="10560" yWindow="285" windowWidth="15900" windowHeight="15045" firstSheet="3" activeTab="4" xr2:uid="{00000000-000D-0000-FFFF-FFFF00000000}"/>
  </bookViews>
  <sheets>
    <sheet name="Comparison CPI" sheetId="8" r:id="rId1"/>
    <sheet name="PricesNEI" sheetId="1" r:id="rId2"/>
    <sheet name="BasketNEI" sheetId="3" r:id="rId3"/>
    <sheet name="PricesNOI" sheetId="2" r:id="rId4"/>
    <sheet name="BasketNOI" sheetId="4" r:id="rId5"/>
    <sheet name="PricesNWI" sheetId="6" r:id="rId6"/>
    <sheet name="BasketNWI" sheetId="7" r:id="rId7"/>
    <sheet name="Kcal Baske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6" l="1"/>
  <c r="Z68" i="7"/>
  <c r="Q24" i="7"/>
  <c r="Q27" i="7"/>
  <c r="Q30" i="7"/>
  <c r="Q32" i="7"/>
  <c r="Q41" i="7"/>
  <c r="Q40" i="7"/>
  <c r="Q54" i="7"/>
  <c r="Q53" i="7"/>
  <c r="Q52" i="7"/>
  <c r="Q51" i="7"/>
  <c r="Q50" i="7"/>
  <c r="Q109" i="7"/>
  <c r="S109" i="6"/>
  <c r="S54" i="6"/>
  <c r="S52" i="6"/>
  <c r="S53" i="6"/>
  <c r="S51" i="6"/>
  <c r="S50" i="6"/>
  <c r="S41" i="6"/>
  <c r="S40" i="6"/>
  <c r="S32" i="6"/>
  <c r="S30" i="6"/>
  <c r="S27" i="6"/>
  <c r="S24" i="6"/>
  <c r="AC274" i="3" l="1"/>
  <c r="AC273" i="3"/>
  <c r="Y294" i="3"/>
  <c r="Z294" i="3"/>
  <c r="Y295" i="3"/>
  <c r="Z295" i="3"/>
  <c r="Y296" i="3"/>
  <c r="Z296" i="3"/>
  <c r="Y297" i="3"/>
  <c r="Z297" i="3"/>
  <c r="Y298" i="3"/>
  <c r="Z298" i="3"/>
  <c r="Y299" i="3"/>
  <c r="Z299" i="3"/>
  <c r="Y300" i="3"/>
  <c r="Z300" i="3"/>
  <c r="Y301" i="3"/>
  <c r="Z301" i="3"/>
  <c r="Y302" i="3"/>
  <c r="Z302" i="3"/>
  <c r="Y303" i="3"/>
  <c r="Z303" i="3"/>
  <c r="Y304" i="3"/>
  <c r="Z304" i="3"/>
  <c r="Y305" i="3"/>
  <c r="Z305" i="3"/>
  <c r="AM107" i="3" l="1"/>
  <c r="AL107" i="3"/>
  <c r="AJ107" i="3"/>
  <c r="AI107" i="3"/>
  <c r="AE107" i="3"/>
  <c r="C8" i="8" l="1"/>
  <c r="C9" i="8" s="1"/>
  <c r="E9" i="8" s="1"/>
  <c r="L9" i="8" s="1"/>
  <c r="C4" i="8"/>
  <c r="C5" i="8" s="1"/>
  <c r="E33" i="8"/>
  <c r="L33" i="8" s="1"/>
  <c r="E32" i="8"/>
  <c r="L32" i="8" s="1"/>
  <c r="E31" i="8"/>
  <c r="L31" i="8" s="1"/>
  <c r="E30" i="8"/>
  <c r="L30" i="8" s="1"/>
  <c r="E29" i="8"/>
  <c r="L29" i="8" s="1"/>
  <c r="E28" i="8"/>
  <c r="L28" i="8" s="1"/>
  <c r="E27" i="8"/>
  <c r="L27" i="8" s="1"/>
  <c r="E26" i="8"/>
  <c r="L26" i="8" s="1"/>
  <c r="E25" i="8"/>
  <c r="L25" i="8" s="1"/>
  <c r="E24" i="8"/>
  <c r="L24" i="8" s="1"/>
  <c r="E23" i="8"/>
  <c r="L23" i="8" s="1"/>
  <c r="E22" i="8"/>
  <c r="L22" i="8" s="1"/>
  <c r="E21" i="8"/>
  <c r="L21" i="8" s="1"/>
  <c r="E20" i="8"/>
  <c r="L20" i="8" s="1"/>
  <c r="E19" i="8"/>
  <c r="L19" i="8" s="1"/>
  <c r="E18" i="8"/>
  <c r="L18" i="8" s="1"/>
  <c r="E17" i="8"/>
  <c r="L17" i="8" s="1"/>
  <c r="E16" i="8"/>
  <c r="L16" i="8" s="1"/>
  <c r="E15" i="8"/>
  <c r="L15" i="8" s="1"/>
  <c r="E14" i="8"/>
  <c r="L14" i="8" s="1"/>
  <c r="E13" i="8"/>
  <c r="L13" i="8" s="1"/>
  <c r="E12" i="8"/>
  <c r="L12" i="8" s="1"/>
  <c r="E11" i="8"/>
  <c r="L11" i="8" s="1"/>
  <c r="E10" i="8"/>
  <c r="L10" i="8" s="1"/>
  <c r="E8" i="8"/>
  <c r="L8" i="8" s="1"/>
  <c r="E7" i="8"/>
  <c r="L7" i="8" s="1"/>
  <c r="V232" i="4"/>
  <c r="E5" i="8" l="1"/>
  <c r="L5" i="8" s="1"/>
  <c r="C6" i="8"/>
  <c r="E6" i="8" s="1"/>
  <c r="L6" i="8" s="1"/>
  <c r="E4" i="8"/>
  <c r="L4" i="8" s="1"/>
  <c r="H4" i="8" l="1"/>
  <c r="H5" i="8"/>
  <c r="H6" i="8"/>
  <c r="H8" i="8"/>
  <c r="H9" i="8"/>
  <c r="V259" i="4" l="1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O5" i="5" l="1"/>
  <c r="P5" i="5" s="1"/>
  <c r="O239" i="3" l="1"/>
  <c r="E3" i="8" l="1"/>
  <c r="L3" i="8" s="1"/>
  <c r="AH175" i="6" l="1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0" i="8"/>
  <c r="I9" i="8"/>
  <c r="I8" i="8"/>
  <c r="I7" i="8"/>
  <c r="I6" i="8"/>
  <c r="I5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7" i="8"/>
  <c r="H3" i="8"/>
  <c r="U4" i="5" l="1"/>
  <c r="V4" i="5" s="1"/>
  <c r="U12" i="5"/>
  <c r="U10" i="5"/>
  <c r="U8" i="5"/>
  <c r="V8" i="5" s="1"/>
  <c r="U7" i="5"/>
  <c r="V7" i="5" s="1"/>
  <c r="U5" i="5"/>
  <c r="V5" i="5" s="1"/>
  <c r="O4" i="5"/>
  <c r="L200" i="3"/>
  <c r="V14" i="5" l="1"/>
  <c r="T324" i="3" l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X324" i="7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X337" i="7" s="1"/>
  <c r="X338" i="7" s="1"/>
  <c r="X339" i="7" s="1"/>
  <c r="X340" i="7" s="1"/>
  <c r="X341" i="7" s="1"/>
  <c r="X342" i="7" s="1"/>
  <c r="X343" i="7" s="1"/>
  <c r="X344" i="7" s="1"/>
  <c r="X345" i="7" s="1"/>
  <c r="X346" i="7" s="1"/>
  <c r="X347" i="7" s="1"/>
  <c r="Y324" i="4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P172" i="7"/>
  <c r="T269" i="7"/>
  <c r="T268" i="7"/>
  <c r="T267" i="7"/>
  <c r="T266" i="7"/>
  <c r="T265" i="7"/>
  <c r="T264" i="7"/>
  <c r="T261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28" i="7"/>
  <c r="U222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U217" i="7"/>
  <c r="T217" i="7"/>
  <c r="U216" i="7"/>
  <c r="T216" i="7"/>
  <c r="U215" i="7"/>
  <c r="T215" i="7"/>
  <c r="T214" i="7"/>
  <c r="T213" i="7"/>
  <c r="T212" i="7"/>
  <c r="U211" i="7"/>
  <c r="T211" i="7"/>
  <c r="U210" i="7"/>
  <c r="T210" i="7"/>
  <c r="T209" i="7"/>
  <c r="T208" i="7"/>
  <c r="U207" i="7"/>
  <c r="T207" i="7"/>
  <c r="T206" i="7"/>
  <c r="U205" i="7"/>
  <c r="T205" i="7"/>
  <c r="T204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T172" i="7"/>
  <c r="U171" i="7"/>
  <c r="T170" i="7"/>
  <c r="U170" i="7"/>
  <c r="S74" i="7"/>
  <c r="S7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110" i="7"/>
  <c r="S109" i="7"/>
  <c r="S108" i="7"/>
  <c r="S107" i="7"/>
  <c r="S106" i="7"/>
  <c r="S105" i="7"/>
  <c r="S112" i="7"/>
  <c r="S115" i="7"/>
  <c r="S123" i="7"/>
  <c r="S122" i="7"/>
  <c r="S121" i="7"/>
  <c r="S120" i="7"/>
  <c r="S119" i="7"/>
  <c r="S118" i="7"/>
  <c r="S129" i="7"/>
  <c r="S128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94" i="7"/>
  <c r="S193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217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72" i="7"/>
  <c r="R271" i="7"/>
  <c r="R270" i="7"/>
  <c r="R269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0" i="7"/>
  <c r="P224" i="7"/>
  <c r="O224" i="7"/>
  <c r="P223" i="7"/>
  <c r="O223" i="7"/>
  <c r="P222" i="7"/>
  <c r="O222" i="7"/>
  <c r="P221" i="7"/>
  <c r="O221" i="7"/>
  <c r="P220" i="7"/>
  <c r="O220" i="7"/>
  <c r="P219" i="7"/>
  <c r="O219" i="7"/>
  <c r="P218" i="7"/>
  <c r="O218" i="7"/>
  <c r="P217" i="7"/>
  <c r="O217" i="7"/>
  <c r="P216" i="7"/>
  <c r="O216" i="7"/>
  <c r="P215" i="7"/>
  <c r="O215" i="7"/>
  <c r="P214" i="7"/>
  <c r="O214" i="7"/>
  <c r="P213" i="7"/>
  <c r="O213" i="7"/>
  <c r="P212" i="7"/>
  <c r="O212" i="7"/>
  <c r="P211" i="7"/>
  <c r="O211" i="7"/>
  <c r="P210" i="7"/>
  <c r="O210" i="7"/>
  <c r="P209" i="7"/>
  <c r="O209" i="7"/>
  <c r="P208" i="7"/>
  <c r="O208" i="7"/>
  <c r="P207" i="7"/>
  <c r="O207" i="7"/>
  <c r="P206" i="7"/>
  <c r="O206" i="7"/>
  <c r="P205" i="7"/>
  <c r="O205" i="7"/>
  <c r="P204" i="7"/>
  <c r="O204" i="7"/>
  <c r="P203" i="7"/>
  <c r="O203" i="7"/>
  <c r="P202" i="7"/>
  <c r="O202" i="7"/>
  <c r="P201" i="7"/>
  <c r="O201" i="7"/>
  <c r="P200" i="7"/>
  <c r="O200" i="7"/>
  <c r="P199" i="7"/>
  <c r="O199" i="7"/>
  <c r="P198" i="7"/>
  <c r="O198" i="7"/>
  <c r="P197" i="7"/>
  <c r="O197" i="7"/>
  <c r="P196" i="7"/>
  <c r="O196" i="7"/>
  <c r="P195" i="7"/>
  <c r="O195" i="7"/>
  <c r="P194" i="7"/>
  <c r="O194" i="7"/>
  <c r="P193" i="7"/>
  <c r="O193" i="7"/>
  <c r="P192" i="7"/>
  <c r="O192" i="7"/>
  <c r="P191" i="7"/>
  <c r="O191" i="7"/>
  <c r="P190" i="7"/>
  <c r="O190" i="7"/>
  <c r="P189" i="7"/>
  <c r="O189" i="7"/>
  <c r="P188" i="7"/>
  <c r="O188" i="7"/>
  <c r="P187" i="7"/>
  <c r="O187" i="7"/>
  <c r="P186" i="7"/>
  <c r="O186" i="7"/>
  <c r="P185" i="7"/>
  <c r="O185" i="7"/>
  <c r="P184" i="7"/>
  <c r="O184" i="7"/>
  <c r="P183" i="7"/>
  <c r="O183" i="7"/>
  <c r="P182" i="7"/>
  <c r="O182" i="7"/>
  <c r="P181" i="7"/>
  <c r="O181" i="7"/>
  <c r="P180" i="7"/>
  <c r="O180" i="7"/>
  <c r="P179" i="7"/>
  <c r="O179" i="7"/>
  <c r="P178" i="7"/>
  <c r="O178" i="7"/>
  <c r="P177" i="7"/>
  <c r="O177" i="7"/>
  <c r="P176" i="7"/>
  <c r="O176" i="7"/>
  <c r="P175" i="7"/>
  <c r="O175" i="7"/>
  <c r="P174" i="7"/>
  <c r="O174" i="7"/>
  <c r="P173" i="7"/>
  <c r="O173" i="7"/>
  <c r="O172" i="7"/>
  <c r="P171" i="7"/>
  <c r="O171" i="7"/>
  <c r="P170" i="7"/>
  <c r="O170" i="7"/>
  <c r="P314" i="7"/>
  <c r="O314" i="7"/>
  <c r="P313" i="7"/>
  <c r="O313" i="7"/>
  <c r="P312" i="7"/>
  <c r="O312" i="7"/>
  <c r="P311" i="7"/>
  <c r="O311" i="7"/>
  <c r="P310" i="7"/>
  <c r="O310" i="7"/>
  <c r="P309" i="7"/>
  <c r="O309" i="7"/>
  <c r="P308" i="7"/>
  <c r="O308" i="7"/>
  <c r="P307" i="7"/>
  <c r="O307" i="7"/>
  <c r="P306" i="7"/>
  <c r="O306" i="7"/>
  <c r="P305" i="7"/>
  <c r="O305" i="7"/>
  <c r="P304" i="7"/>
  <c r="O304" i="7"/>
  <c r="P303" i="7"/>
  <c r="O303" i="7"/>
  <c r="P302" i="7"/>
  <c r="O302" i="7"/>
  <c r="P301" i="7"/>
  <c r="O301" i="7"/>
  <c r="P300" i="7"/>
  <c r="O300" i="7"/>
  <c r="P299" i="7"/>
  <c r="O299" i="7"/>
  <c r="P298" i="7"/>
  <c r="O298" i="7"/>
  <c r="P297" i="7"/>
  <c r="O297" i="7"/>
  <c r="P296" i="7"/>
  <c r="O296" i="7"/>
  <c r="P295" i="7"/>
  <c r="O295" i="7"/>
  <c r="P294" i="7"/>
  <c r="O294" i="7"/>
  <c r="P293" i="7"/>
  <c r="O293" i="7"/>
  <c r="P292" i="7"/>
  <c r="O292" i="7"/>
  <c r="P291" i="7"/>
  <c r="O291" i="7"/>
  <c r="P290" i="7"/>
  <c r="O290" i="7"/>
  <c r="P289" i="7"/>
  <c r="O289" i="7"/>
  <c r="P288" i="7"/>
  <c r="O288" i="7"/>
  <c r="P287" i="7"/>
  <c r="O287" i="7"/>
  <c r="P286" i="7"/>
  <c r="O286" i="7"/>
  <c r="P285" i="7"/>
  <c r="O285" i="7"/>
  <c r="P284" i="7"/>
  <c r="O284" i="7"/>
  <c r="P283" i="7"/>
  <c r="O283" i="7"/>
  <c r="P282" i="7"/>
  <c r="O282" i="7"/>
  <c r="P281" i="7"/>
  <c r="O281" i="7"/>
  <c r="P280" i="7"/>
  <c r="O280" i="7"/>
  <c r="P279" i="7"/>
  <c r="O279" i="7"/>
  <c r="P278" i="7"/>
  <c r="O278" i="7"/>
  <c r="P277" i="7"/>
  <c r="O277" i="7"/>
  <c r="P276" i="7"/>
  <c r="O276" i="7"/>
  <c r="P275" i="7"/>
  <c r="O275" i="7"/>
  <c r="P274" i="7"/>
  <c r="O274" i="7"/>
  <c r="P273" i="7"/>
  <c r="O273" i="7"/>
  <c r="P272" i="7"/>
  <c r="O272" i="7"/>
  <c r="P271" i="7"/>
  <c r="O271" i="7"/>
  <c r="P270" i="7"/>
  <c r="O270" i="7"/>
  <c r="P269" i="7"/>
  <c r="O269" i="7"/>
  <c r="P268" i="7"/>
  <c r="O268" i="7"/>
  <c r="P267" i="7"/>
  <c r="O267" i="7"/>
  <c r="P266" i="7"/>
  <c r="O266" i="7"/>
  <c r="P265" i="7"/>
  <c r="O265" i="7"/>
  <c r="P264" i="7"/>
  <c r="O264" i="7"/>
  <c r="P263" i="7"/>
  <c r="O263" i="7"/>
  <c r="P262" i="7"/>
  <c r="O262" i="7"/>
  <c r="P261" i="7"/>
  <c r="O261" i="7"/>
  <c r="P260" i="7"/>
  <c r="O260" i="7"/>
  <c r="P259" i="7"/>
  <c r="O259" i="7"/>
  <c r="P258" i="7"/>
  <c r="O258" i="7"/>
  <c r="P257" i="7"/>
  <c r="O257" i="7"/>
  <c r="P256" i="7"/>
  <c r="O256" i="7"/>
  <c r="P255" i="7"/>
  <c r="O255" i="7"/>
  <c r="P254" i="7"/>
  <c r="O254" i="7"/>
  <c r="P253" i="7"/>
  <c r="O253" i="7"/>
  <c r="P252" i="7"/>
  <c r="O252" i="7"/>
  <c r="P251" i="7"/>
  <c r="O251" i="7"/>
  <c r="P250" i="7"/>
  <c r="O250" i="7"/>
  <c r="P249" i="7"/>
  <c r="O249" i="7"/>
  <c r="P248" i="7"/>
  <c r="O248" i="7"/>
  <c r="O247" i="7"/>
  <c r="O246" i="7"/>
  <c r="O245" i="7"/>
  <c r="P244" i="7"/>
  <c r="O244" i="7"/>
  <c r="O243" i="7"/>
  <c r="O242" i="7"/>
  <c r="O241" i="7"/>
  <c r="P240" i="7"/>
  <c r="O240" i="7"/>
  <c r="P239" i="7"/>
  <c r="O239" i="7"/>
  <c r="P238" i="7"/>
  <c r="O238" i="7"/>
  <c r="P237" i="7"/>
  <c r="O237" i="7"/>
  <c r="P236" i="7"/>
  <c r="O236" i="7"/>
  <c r="P235" i="7"/>
  <c r="O235" i="7"/>
  <c r="P234" i="7"/>
  <c r="O234" i="7"/>
  <c r="P233" i="7"/>
  <c r="O233" i="7"/>
  <c r="P232" i="7"/>
  <c r="O232" i="7"/>
  <c r="P231" i="7"/>
  <c r="O231" i="7"/>
  <c r="P230" i="7"/>
  <c r="O230" i="7"/>
  <c r="P229" i="7"/>
  <c r="O229" i="7"/>
  <c r="P228" i="7"/>
  <c r="O228" i="7"/>
  <c r="P227" i="7"/>
  <c r="O227" i="7"/>
  <c r="P226" i="7"/>
  <c r="O226" i="7"/>
  <c r="P225" i="7"/>
  <c r="O22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W212" i="7" s="1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1" i="7"/>
  <c r="M170" i="7"/>
  <c r="R170" i="7" s="1"/>
  <c r="M103" i="7"/>
  <c r="M102" i="7"/>
  <c r="M71" i="7"/>
  <c r="M70" i="7"/>
  <c r="W70" i="7" s="1"/>
  <c r="M68" i="7"/>
  <c r="M54" i="7"/>
  <c r="M53" i="7"/>
  <c r="W53" i="7" s="1"/>
  <c r="M52" i="7"/>
  <c r="W52" i="7" s="1"/>
  <c r="M51" i="7"/>
  <c r="W51" i="7" s="1"/>
  <c r="M50" i="7"/>
  <c r="W50" i="7" s="1"/>
  <c r="M45" i="7"/>
  <c r="M44" i="7"/>
  <c r="W44" i="7" s="1"/>
  <c r="M43" i="7"/>
  <c r="W43" i="7" s="1"/>
  <c r="M42" i="7"/>
  <c r="W42" i="7" s="1"/>
  <c r="M41" i="7"/>
  <c r="W41" i="7" s="1"/>
  <c r="M40" i="7"/>
  <c r="W40" i="7" s="1"/>
  <c r="M39" i="7"/>
  <c r="W39" i="7" s="1"/>
  <c r="M38" i="7"/>
  <c r="W38" i="7" s="1"/>
  <c r="M36" i="7"/>
  <c r="M32" i="7"/>
  <c r="W32" i="7" s="1"/>
  <c r="M28" i="7"/>
  <c r="W28" i="7" s="1"/>
  <c r="M27" i="7"/>
  <c r="W27" i="7" s="1"/>
  <c r="U190" i="7" l="1"/>
  <c r="R201" i="7"/>
  <c r="R186" i="7"/>
  <c r="U203" i="7"/>
  <c r="U204" i="7" s="1"/>
  <c r="W221" i="7"/>
  <c r="W269" i="7"/>
  <c r="W293" i="7"/>
  <c r="S130" i="7"/>
  <c r="S116" i="7"/>
  <c r="S117" i="7" s="1"/>
  <c r="Q171" i="7"/>
  <c r="Q172" i="7" s="1"/>
  <c r="S192" i="7"/>
  <c r="T171" i="7"/>
  <c r="S124" i="7"/>
  <c r="S125" i="7" s="1"/>
  <c r="S126" i="7" s="1"/>
  <c r="S127" i="7" s="1"/>
  <c r="S216" i="7"/>
  <c r="S75" i="7"/>
  <c r="U172" i="7"/>
  <c r="W253" i="7"/>
  <c r="W277" i="7"/>
  <c r="W301" i="7"/>
  <c r="M55" i="7"/>
  <c r="W55" i="7" s="1"/>
  <c r="W213" i="7"/>
  <c r="W261" i="7"/>
  <c r="W285" i="7"/>
  <c r="W309" i="7"/>
  <c r="M69" i="7"/>
  <c r="W69" i="7" s="1"/>
  <c r="W220" i="7"/>
  <c r="U208" i="7"/>
  <c r="U209" i="7" s="1"/>
  <c r="W68" i="7"/>
  <c r="W252" i="7"/>
  <c r="W276" i="7"/>
  <c r="W292" i="7"/>
  <c r="W254" i="7"/>
  <c r="W278" i="7"/>
  <c r="W257" i="7"/>
  <c r="W214" i="7"/>
  <c r="W222" i="7"/>
  <c r="W230" i="7"/>
  <c r="W238" i="7"/>
  <c r="W289" i="7"/>
  <c r="W229" i="7"/>
  <c r="W232" i="7"/>
  <c r="W240" i="7"/>
  <c r="W296" i="7"/>
  <c r="W237" i="7"/>
  <c r="W228" i="7"/>
  <c r="W284" i="7"/>
  <c r="M46" i="7"/>
  <c r="W46" i="7" s="1"/>
  <c r="W268" i="7"/>
  <c r="M29" i="7"/>
  <c r="M30" i="7" s="1"/>
  <c r="M172" i="7"/>
  <c r="S113" i="7"/>
  <c r="S114" i="7" s="1"/>
  <c r="S111" i="7"/>
  <c r="W262" i="7"/>
  <c r="W270" i="7"/>
  <c r="W286" i="7"/>
  <c r="W294" i="7"/>
  <c r="W302" i="7"/>
  <c r="W310" i="7"/>
  <c r="S195" i="7"/>
  <c r="S196" i="7" s="1"/>
  <c r="S103" i="7"/>
  <c r="S104" i="7" s="1"/>
  <c r="W102" i="7"/>
  <c r="W224" i="7"/>
  <c r="W256" i="7"/>
  <c r="W272" i="7"/>
  <c r="W288" i="7"/>
  <c r="W304" i="7"/>
  <c r="P245" i="7"/>
  <c r="P246" i="7" s="1"/>
  <c r="P247" i="7" s="1"/>
  <c r="W247" i="7" s="1"/>
  <c r="W225" i="7"/>
  <c r="W265" i="7"/>
  <c r="W305" i="7"/>
  <c r="W313" i="7"/>
  <c r="W226" i="7"/>
  <c r="W258" i="7"/>
  <c r="W282" i="7"/>
  <c r="W298" i="7"/>
  <c r="W314" i="7"/>
  <c r="W249" i="7"/>
  <c r="R174" i="7"/>
  <c r="AC174" i="7" s="1"/>
  <c r="R182" i="7"/>
  <c r="AC182" i="7" s="1"/>
  <c r="R200" i="7"/>
  <c r="AB200" i="7" s="1"/>
  <c r="W45" i="7"/>
  <c r="W36" i="7"/>
  <c r="M37" i="7"/>
  <c r="W37" i="7" s="1"/>
  <c r="W71" i="7"/>
  <c r="W248" i="7"/>
  <c r="W264" i="7"/>
  <c r="W280" i="7"/>
  <c r="W312" i="7"/>
  <c r="W218" i="7"/>
  <c r="W234" i="7"/>
  <c r="W250" i="7"/>
  <c r="W266" i="7"/>
  <c r="W274" i="7"/>
  <c r="W290" i="7"/>
  <c r="W306" i="7"/>
  <c r="R194" i="7"/>
  <c r="AD194" i="7" s="1"/>
  <c r="U206" i="7"/>
  <c r="W54" i="7"/>
  <c r="W223" i="7"/>
  <c r="W231" i="7"/>
  <c r="W239" i="7"/>
  <c r="W255" i="7"/>
  <c r="W263" i="7"/>
  <c r="W271" i="7"/>
  <c r="W279" i="7"/>
  <c r="W287" i="7"/>
  <c r="W295" i="7"/>
  <c r="W303" i="7"/>
  <c r="W311" i="7"/>
  <c r="M33" i="7"/>
  <c r="W233" i="7"/>
  <c r="W273" i="7"/>
  <c r="W281" i="7"/>
  <c r="W297" i="7"/>
  <c r="W219" i="7"/>
  <c r="W227" i="7"/>
  <c r="W235" i="7"/>
  <c r="W251" i="7"/>
  <c r="W259" i="7"/>
  <c r="W267" i="7"/>
  <c r="W275" i="7"/>
  <c r="W283" i="7"/>
  <c r="W291" i="7"/>
  <c r="W299" i="7"/>
  <c r="W307" i="7"/>
  <c r="P241" i="7"/>
  <c r="P242" i="7" s="1"/>
  <c r="P243" i="7" s="1"/>
  <c r="W243" i="7" s="1"/>
  <c r="R188" i="7"/>
  <c r="AD188" i="7" s="1"/>
  <c r="W236" i="7"/>
  <c r="W244" i="7"/>
  <c r="W260" i="7"/>
  <c r="W300" i="7"/>
  <c r="W308" i="7"/>
  <c r="R175" i="7"/>
  <c r="AD175" i="7" s="1"/>
  <c r="R198" i="7"/>
  <c r="AF198" i="7" s="1"/>
  <c r="R210" i="7"/>
  <c r="AF210" i="7" s="1"/>
  <c r="R184" i="7"/>
  <c r="AG184" i="7" s="1"/>
  <c r="R211" i="7"/>
  <c r="AE211" i="7" s="1"/>
  <c r="R183" i="7"/>
  <c r="AB183" i="7" s="1"/>
  <c r="R176" i="7"/>
  <c r="AG176" i="7" s="1"/>
  <c r="R177" i="7"/>
  <c r="AB177" i="7" s="1"/>
  <c r="R181" i="7"/>
  <c r="AF181" i="7" s="1"/>
  <c r="R185" i="7"/>
  <c r="AI185" i="7" s="1"/>
  <c r="R178" i="7"/>
  <c r="AC178" i="7" s="1"/>
  <c r="R173" i="7"/>
  <c r="AF173" i="7" s="1"/>
  <c r="R189" i="7"/>
  <c r="AD189" i="7" s="1"/>
  <c r="R193" i="7"/>
  <c r="AB193" i="7" s="1"/>
  <c r="AF201" i="7"/>
  <c r="R205" i="7"/>
  <c r="AH205" i="7" s="1"/>
  <c r="R217" i="7"/>
  <c r="AF217" i="7" s="1"/>
  <c r="AG186" i="7"/>
  <c r="R199" i="7"/>
  <c r="AB199" i="7" s="1"/>
  <c r="R215" i="7"/>
  <c r="R197" i="7"/>
  <c r="AI197" i="7" s="1"/>
  <c r="R179" i="7"/>
  <c r="AH179" i="7" s="1"/>
  <c r="R187" i="7"/>
  <c r="AG187" i="7" s="1"/>
  <c r="R191" i="7"/>
  <c r="AI191" i="7" s="1"/>
  <c r="R202" i="7"/>
  <c r="W202" i="7" s="1"/>
  <c r="Y202" i="7" s="1"/>
  <c r="R180" i="7"/>
  <c r="AI180" i="7" s="1"/>
  <c r="R207" i="7"/>
  <c r="S12" i="5"/>
  <c r="T12" i="5" s="1"/>
  <c r="S10" i="5"/>
  <c r="T10" i="5" s="1"/>
  <c r="S8" i="5"/>
  <c r="T8" i="5" s="1"/>
  <c r="S7" i="5"/>
  <c r="T7" i="5" s="1"/>
  <c r="S5" i="5"/>
  <c r="T5" i="5" s="1"/>
  <c r="S4" i="5"/>
  <c r="T4" i="5" s="1"/>
  <c r="AH217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3" i="6"/>
  <c r="AH194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29" i="6"/>
  <c r="AH128" i="6"/>
  <c r="AH123" i="6"/>
  <c r="AH122" i="6"/>
  <c r="AH121" i="6"/>
  <c r="AH120" i="6"/>
  <c r="AH119" i="6"/>
  <c r="AH118" i="6"/>
  <c r="AH115" i="6"/>
  <c r="AH112" i="6"/>
  <c r="AH110" i="6"/>
  <c r="AH109" i="6"/>
  <c r="AH108" i="6"/>
  <c r="AH107" i="6"/>
  <c r="AH106" i="6"/>
  <c r="AH105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4" i="6"/>
  <c r="AH73" i="6"/>
  <c r="AM146" i="1"/>
  <c r="AF215" i="6"/>
  <c r="AG215" i="6" s="1"/>
  <c r="AF214" i="6"/>
  <c r="AG214" i="6" s="1"/>
  <c r="AF213" i="6"/>
  <c r="AG213" i="6" s="1"/>
  <c r="AF212" i="6"/>
  <c r="AG212" i="6" s="1"/>
  <c r="AF211" i="6"/>
  <c r="AG211" i="6" s="1"/>
  <c r="AF210" i="6"/>
  <c r="AG210" i="6" s="1"/>
  <c r="AF209" i="6"/>
  <c r="AG209" i="6" s="1"/>
  <c r="AF208" i="6"/>
  <c r="AG208" i="6" s="1"/>
  <c r="AF207" i="6"/>
  <c r="AG207" i="6" s="1"/>
  <c r="AF206" i="6"/>
  <c r="AG206" i="6" s="1"/>
  <c r="AF205" i="6"/>
  <c r="AG205" i="6" s="1"/>
  <c r="AF204" i="6"/>
  <c r="AG204" i="6" s="1"/>
  <c r="AF203" i="6"/>
  <c r="AG203" i="6" s="1"/>
  <c r="AF202" i="6"/>
  <c r="AG202" i="6" s="1"/>
  <c r="AF201" i="6"/>
  <c r="AG201" i="6" s="1"/>
  <c r="AF200" i="6"/>
  <c r="AG200" i="6" s="1"/>
  <c r="AF199" i="6"/>
  <c r="AG199" i="6" s="1"/>
  <c r="AF198" i="6"/>
  <c r="AG198" i="6" s="1"/>
  <c r="AF197" i="6"/>
  <c r="AG197" i="6" s="1"/>
  <c r="AF196" i="6"/>
  <c r="AF195" i="6"/>
  <c r="AF194" i="6"/>
  <c r="AG194" i="6" s="1"/>
  <c r="AF193" i="6"/>
  <c r="AG193" i="6" s="1"/>
  <c r="AF192" i="6"/>
  <c r="AF191" i="6"/>
  <c r="AG191" i="6" s="1"/>
  <c r="AF190" i="6"/>
  <c r="AG190" i="6" s="1"/>
  <c r="AF189" i="6"/>
  <c r="AG189" i="6" s="1"/>
  <c r="AF188" i="6"/>
  <c r="AG188" i="6" s="1"/>
  <c r="AF187" i="6"/>
  <c r="AG187" i="6" s="1"/>
  <c r="AF186" i="6"/>
  <c r="AG186" i="6" s="1"/>
  <c r="AF185" i="6"/>
  <c r="AG185" i="6" s="1"/>
  <c r="AF184" i="6"/>
  <c r="AG184" i="6" s="1"/>
  <c r="AF183" i="6"/>
  <c r="AG183" i="6" s="1"/>
  <c r="AF182" i="6"/>
  <c r="AG182" i="6" s="1"/>
  <c r="AF181" i="6"/>
  <c r="AG181" i="6" s="1"/>
  <c r="AF180" i="6"/>
  <c r="AG180" i="6" s="1"/>
  <c r="AF179" i="6"/>
  <c r="AG179" i="6" s="1"/>
  <c r="AF178" i="6"/>
  <c r="AG178" i="6" s="1"/>
  <c r="AF177" i="6"/>
  <c r="AG177" i="6" s="1"/>
  <c r="AF176" i="6"/>
  <c r="AG176" i="6" s="1"/>
  <c r="AF175" i="6"/>
  <c r="AG175" i="6" s="1"/>
  <c r="AF174" i="6"/>
  <c r="AG174" i="6" s="1"/>
  <c r="AF173" i="6"/>
  <c r="AG173" i="6" s="1"/>
  <c r="AF172" i="6"/>
  <c r="AG172" i="6" s="1"/>
  <c r="AF171" i="6"/>
  <c r="AG171" i="6" s="1"/>
  <c r="AF170" i="6"/>
  <c r="AG170" i="6" s="1"/>
  <c r="AF169" i="6"/>
  <c r="AG169" i="6" s="1"/>
  <c r="AF168" i="6"/>
  <c r="AG168" i="6" s="1"/>
  <c r="AF167" i="6"/>
  <c r="AG167" i="6" s="1"/>
  <c r="AF166" i="6"/>
  <c r="AG166" i="6" s="1"/>
  <c r="AF165" i="6"/>
  <c r="AG165" i="6" s="1"/>
  <c r="AF164" i="6"/>
  <c r="AG164" i="6" s="1"/>
  <c r="AF163" i="6"/>
  <c r="AG163" i="6" s="1"/>
  <c r="AF162" i="6"/>
  <c r="AG162" i="6" s="1"/>
  <c r="AF161" i="6"/>
  <c r="AG161" i="6" s="1"/>
  <c r="AF160" i="6"/>
  <c r="AG160" i="6" s="1"/>
  <c r="AF159" i="6"/>
  <c r="AG159" i="6" s="1"/>
  <c r="AF158" i="6"/>
  <c r="AG158" i="6" s="1"/>
  <c r="AF157" i="6"/>
  <c r="AG157" i="6" s="1"/>
  <c r="AF156" i="6"/>
  <c r="AG156" i="6" s="1"/>
  <c r="AF155" i="6"/>
  <c r="AG155" i="6" s="1"/>
  <c r="AF154" i="6"/>
  <c r="AG154" i="6" s="1"/>
  <c r="AF153" i="6"/>
  <c r="AG153" i="6" s="1"/>
  <c r="AF152" i="6"/>
  <c r="AG152" i="6" s="1"/>
  <c r="AF151" i="6"/>
  <c r="AG151" i="6" s="1"/>
  <c r="AF150" i="6"/>
  <c r="AG150" i="6" s="1"/>
  <c r="AF149" i="6"/>
  <c r="AG149" i="6" s="1"/>
  <c r="AF148" i="6"/>
  <c r="AG148" i="6" s="1"/>
  <c r="AF147" i="6"/>
  <c r="AG147" i="6" s="1"/>
  <c r="AF146" i="6"/>
  <c r="AG146" i="6" s="1"/>
  <c r="AF145" i="6"/>
  <c r="AG145" i="6" s="1"/>
  <c r="AF144" i="6"/>
  <c r="AG144" i="6" s="1"/>
  <c r="AF143" i="6"/>
  <c r="AG143" i="6" s="1"/>
  <c r="AF142" i="6"/>
  <c r="AG142" i="6" s="1"/>
  <c r="AF141" i="6"/>
  <c r="AG141" i="6" s="1"/>
  <c r="AF140" i="6"/>
  <c r="AG140" i="6" s="1"/>
  <c r="AF139" i="6"/>
  <c r="AG139" i="6" s="1"/>
  <c r="AF138" i="6"/>
  <c r="AG138" i="6" s="1"/>
  <c r="AF137" i="6"/>
  <c r="AG137" i="6" s="1"/>
  <c r="AF136" i="6"/>
  <c r="AG136" i="6" s="1"/>
  <c r="AF135" i="6"/>
  <c r="AG135" i="6" s="1"/>
  <c r="AF134" i="6"/>
  <c r="AG134" i="6" s="1"/>
  <c r="AF133" i="6"/>
  <c r="AG133" i="6" s="1"/>
  <c r="AF132" i="6"/>
  <c r="AG132" i="6" s="1"/>
  <c r="AF131" i="6"/>
  <c r="AG131" i="6" s="1"/>
  <c r="AF130" i="6"/>
  <c r="AF129" i="6"/>
  <c r="AG129" i="6" s="1"/>
  <c r="AF128" i="6"/>
  <c r="AG128" i="6" s="1"/>
  <c r="AF127" i="6"/>
  <c r="AF126" i="6"/>
  <c r="AF125" i="6"/>
  <c r="AF124" i="6"/>
  <c r="AF123" i="6"/>
  <c r="AG123" i="6" s="1"/>
  <c r="AF122" i="6"/>
  <c r="AG122" i="6" s="1"/>
  <c r="AF121" i="6"/>
  <c r="AG121" i="6" s="1"/>
  <c r="AF120" i="6"/>
  <c r="AG120" i="6" s="1"/>
  <c r="AF119" i="6"/>
  <c r="AG119" i="6" s="1"/>
  <c r="AF118" i="6"/>
  <c r="AG118" i="6" s="1"/>
  <c r="AF117" i="6"/>
  <c r="AF116" i="6"/>
  <c r="AF115" i="6"/>
  <c r="AG115" i="6" s="1"/>
  <c r="AF114" i="6"/>
  <c r="AF113" i="6"/>
  <c r="AF112" i="6"/>
  <c r="AG112" i="6" s="1"/>
  <c r="AF111" i="6"/>
  <c r="AF110" i="6"/>
  <c r="AG110" i="6" s="1"/>
  <c r="AF109" i="6"/>
  <c r="AG109" i="6" s="1"/>
  <c r="AF108" i="6"/>
  <c r="AG108" i="6" s="1"/>
  <c r="AF107" i="6"/>
  <c r="AG107" i="6" s="1"/>
  <c r="AF106" i="6"/>
  <c r="AG106" i="6" s="1"/>
  <c r="AF105" i="6"/>
  <c r="AG105" i="6" s="1"/>
  <c r="AF104" i="6"/>
  <c r="AF103" i="6"/>
  <c r="AF102" i="6"/>
  <c r="AG102" i="6" s="1"/>
  <c r="AF101" i="6"/>
  <c r="AG101" i="6" s="1"/>
  <c r="AF100" i="6"/>
  <c r="AG100" i="6" s="1"/>
  <c r="AF99" i="6"/>
  <c r="AG99" i="6" s="1"/>
  <c r="AF98" i="6"/>
  <c r="AG98" i="6" s="1"/>
  <c r="AF97" i="6"/>
  <c r="AG97" i="6" s="1"/>
  <c r="AF96" i="6"/>
  <c r="AG96" i="6" s="1"/>
  <c r="AF95" i="6"/>
  <c r="AG95" i="6" s="1"/>
  <c r="AF94" i="6"/>
  <c r="AG94" i="6" s="1"/>
  <c r="AF93" i="6"/>
  <c r="AG93" i="6" s="1"/>
  <c r="AF92" i="6"/>
  <c r="AG92" i="6" s="1"/>
  <c r="AF91" i="6"/>
  <c r="AG91" i="6" s="1"/>
  <c r="AF90" i="6"/>
  <c r="AG90" i="6" s="1"/>
  <c r="AF89" i="6"/>
  <c r="AG89" i="6" s="1"/>
  <c r="AF88" i="6"/>
  <c r="AG88" i="6" s="1"/>
  <c r="AF87" i="6"/>
  <c r="AG87" i="6" s="1"/>
  <c r="AF86" i="6"/>
  <c r="AG86" i="6" s="1"/>
  <c r="AF85" i="6"/>
  <c r="AG85" i="6" s="1"/>
  <c r="AF84" i="6"/>
  <c r="AG84" i="6" s="1"/>
  <c r="AF83" i="6"/>
  <c r="AG83" i="6" s="1"/>
  <c r="AF82" i="6"/>
  <c r="AG82" i="6" s="1"/>
  <c r="AF81" i="6"/>
  <c r="AG81" i="6" s="1"/>
  <c r="AF80" i="6"/>
  <c r="AG80" i="6" s="1"/>
  <c r="AF79" i="6"/>
  <c r="AG79" i="6" s="1"/>
  <c r="AJ146" i="1"/>
  <c r="AK146" i="1" s="1"/>
  <c r="AH174" i="7" l="1"/>
  <c r="M56" i="7"/>
  <c r="M57" i="7" s="1"/>
  <c r="AG217" i="6"/>
  <c r="W29" i="7"/>
  <c r="AE202" i="7"/>
  <c r="AH176" i="7"/>
  <c r="AA174" i="7"/>
  <c r="AC189" i="7"/>
  <c r="AI174" i="7"/>
  <c r="AA184" i="7"/>
  <c r="M47" i="7"/>
  <c r="M48" i="7" s="1"/>
  <c r="AA200" i="7"/>
  <c r="AE176" i="7"/>
  <c r="AI188" i="7"/>
  <c r="AD184" i="7"/>
  <c r="AB210" i="7"/>
  <c r="AG188" i="7"/>
  <c r="AG198" i="7"/>
  <c r="AB188" i="7"/>
  <c r="AE188" i="7"/>
  <c r="AD217" i="7"/>
  <c r="AC188" i="7"/>
  <c r="W205" i="7"/>
  <c r="Y205" i="7" s="1"/>
  <c r="AA188" i="7"/>
  <c r="AH188" i="7"/>
  <c r="AF188" i="7"/>
  <c r="AH185" i="7"/>
  <c r="W241" i="7"/>
  <c r="W246" i="7"/>
  <c r="AD181" i="7"/>
  <c r="AD176" i="7"/>
  <c r="AH177" i="7"/>
  <c r="AD202" i="7"/>
  <c r="AD200" i="7"/>
  <c r="W191" i="7"/>
  <c r="Y191" i="7" s="1"/>
  <c r="W176" i="7"/>
  <c r="Y176" i="7" s="1"/>
  <c r="W177" i="7"/>
  <c r="Y177" i="7" s="1"/>
  <c r="AE177" i="7"/>
  <c r="AC176" i="7"/>
  <c r="AI177" i="7"/>
  <c r="AI176" i="7"/>
  <c r="AF176" i="7"/>
  <c r="AH187" i="7"/>
  <c r="AI193" i="7"/>
  <c r="R171" i="7"/>
  <c r="R172" i="7" s="1"/>
  <c r="W172" i="7" s="1"/>
  <c r="Y172" i="7" s="1"/>
  <c r="W193" i="7"/>
  <c r="Y193" i="7" s="1"/>
  <c r="AB176" i="7"/>
  <c r="AA176" i="7"/>
  <c r="AG177" i="7"/>
  <c r="AA193" i="7"/>
  <c r="W188" i="7"/>
  <c r="Y188" i="7" s="1"/>
  <c r="AG199" i="7"/>
  <c r="W185" i="7"/>
  <c r="Y185" i="7" s="1"/>
  <c r="AA170" i="7"/>
  <c r="AF184" i="7"/>
  <c r="AD170" i="7"/>
  <c r="AH184" i="7"/>
  <c r="AE185" i="7"/>
  <c r="AC210" i="7"/>
  <c r="AG200" i="7"/>
  <c r="AH170" i="7"/>
  <c r="AE210" i="7"/>
  <c r="AE200" i="7"/>
  <c r="AE184" i="7"/>
  <c r="W200" i="7"/>
  <c r="Y200" i="7" s="1"/>
  <c r="W197" i="7"/>
  <c r="Y197" i="7" s="1"/>
  <c r="AB170" i="7"/>
  <c r="AC181" i="7"/>
  <c r="AF177" i="7"/>
  <c r="AH200" i="7"/>
  <c r="AG210" i="7"/>
  <c r="AC191" i="7"/>
  <c r="AF200" i="7"/>
  <c r="AC185" i="7"/>
  <c r="AI200" i="7"/>
  <c r="AC211" i="7"/>
  <c r="R195" i="7"/>
  <c r="R196" i="7" s="1"/>
  <c r="W196" i="7" s="1"/>
  <c r="Y196" i="7" s="1"/>
  <c r="W184" i="7"/>
  <c r="Y184" i="7" s="1"/>
  <c r="W178" i="7"/>
  <c r="Y178" i="7" s="1"/>
  <c r="W189" i="7"/>
  <c r="Y189" i="7" s="1"/>
  <c r="W199" i="7"/>
  <c r="Y199" i="7" s="1"/>
  <c r="AF170" i="7"/>
  <c r="AE170" i="7"/>
  <c r="AF187" i="7"/>
  <c r="AI170" i="7"/>
  <c r="AI181" i="7"/>
  <c r="AC170" i="7"/>
  <c r="AC200" i="7"/>
  <c r="AG185" i="7"/>
  <c r="W180" i="7"/>
  <c r="Y180" i="7" s="1"/>
  <c r="W210" i="7"/>
  <c r="Y210" i="7" s="1"/>
  <c r="W181" i="7"/>
  <c r="Y181" i="7" s="1"/>
  <c r="AA185" i="7"/>
  <c r="AH189" i="7"/>
  <c r="AD185" i="7"/>
  <c r="AB186" i="7"/>
  <c r="AH210" i="7"/>
  <c r="AE187" i="7"/>
  <c r="AB185" i="7"/>
  <c r="AI210" i="7"/>
  <c r="AD210" i="7"/>
  <c r="W179" i="7"/>
  <c r="Y179" i="7" s="1"/>
  <c r="AB184" i="7"/>
  <c r="AB181" i="7"/>
  <c r="AD177" i="7"/>
  <c r="AA178" i="7"/>
  <c r="AA210" i="7"/>
  <c r="AC201" i="7"/>
  <c r="AH178" i="7"/>
  <c r="AD211" i="7"/>
  <c r="AB178" i="7"/>
  <c r="AB207" i="7"/>
  <c r="R208" i="7"/>
  <c r="W30" i="7"/>
  <c r="M31" i="7"/>
  <c r="W31" i="7" s="1"/>
  <c r="AH182" i="7"/>
  <c r="M34" i="7"/>
  <c r="W33" i="7"/>
  <c r="AD182" i="7"/>
  <c r="AB182" i="7"/>
  <c r="AE194" i="7"/>
  <c r="AG202" i="7"/>
  <c r="R203" i="7"/>
  <c r="W183" i="7"/>
  <c r="Y183" i="7" s="1"/>
  <c r="AE175" i="7"/>
  <c r="AA194" i="7"/>
  <c r="AB191" i="7"/>
  <c r="R192" i="7"/>
  <c r="W192" i="7" s="1"/>
  <c r="Y192" i="7" s="1"/>
  <c r="AC202" i="7"/>
  <c r="AI205" i="7"/>
  <c r="R206" i="7"/>
  <c r="W206" i="7" s="1"/>
  <c r="Y206" i="7" s="1"/>
  <c r="AF189" i="7"/>
  <c r="R190" i="7"/>
  <c r="W190" i="7" s="1"/>
  <c r="Y190" i="7" s="1"/>
  <c r="W175" i="7"/>
  <c r="Y175" i="7" s="1"/>
  <c r="AA175" i="7"/>
  <c r="AA177" i="7"/>
  <c r="AI175" i="7"/>
  <c r="AB175" i="7"/>
  <c r="AG182" i="7"/>
  <c r="AE182" i="7"/>
  <c r="R216" i="7"/>
  <c r="W216" i="7" s="1"/>
  <c r="Y216" i="7" s="1"/>
  <c r="W211" i="7"/>
  <c r="Y211" i="7" s="1"/>
  <c r="W201" i="7"/>
  <c r="Y201" i="7" s="1"/>
  <c r="AI182" i="7"/>
  <c r="AB174" i="7"/>
  <c r="AI184" i="7"/>
  <c r="AF185" i="7"/>
  <c r="AF182" i="7"/>
  <c r="AC184" i="7"/>
  <c r="AB211" i="7"/>
  <c r="AI194" i="7"/>
  <c r="AB194" i="7"/>
  <c r="AF211" i="7"/>
  <c r="AG170" i="7"/>
  <c r="AG201" i="7"/>
  <c r="W217" i="7"/>
  <c r="Y217" i="7" s="1"/>
  <c r="W194" i="7"/>
  <c r="Y194" i="7" s="1"/>
  <c r="W245" i="7"/>
  <c r="W173" i="7"/>
  <c r="Y173" i="7" s="1"/>
  <c r="AE174" i="7"/>
  <c r="W174" i="7"/>
  <c r="Y174" i="7" s="1"/>
  <c r="AC175" i="7"/>
  <c r="AB189" i="7"/>
  <c r="AF174" i="7"/>
  <c r="AF175" i="7"/>
  <c r="AH194" i="7"/>
  <c r="AG194" i="7"/>
  <c r="W215" i="7"/>
  <c r="Y215" i="7" s="1"/>
  <c r="W186" i="7"/>
  <c r="Y186" i="7" s="1"/>
  <c r="W47" i="7"/>
  <c r="W182" i="7"/>
  <c r="Y182" i="7" s="1"/>
  <c r="W56" i="7"/>
  <c r="W198" i="7"/>
  <c r="Y198" i="7" s="1"/>
  <c r="AD174" i="7"/>
  <c r="AA182" i="7"/>
  <c r="AG175" i="7"/>
  <c r="AG174" i="7"/>
  <c r="AI201" i="7"/>
  <c r="AH201" i="7"/>
  <c r="AC217" i="7"/>
  <c r="AD201" i="7"/>
  <c r="AF194" i="7"/>
  <c r="AC194" i="7"/>
  <c r="AI211" i="7"/>
  <c r="W187" i="7"/>
  <c r="Y187" i="7" s="1"/>
  <c r="W207" i="7"/>
  <c r="Y207" i="7" s="1"/>
  <c r="W170" i="7"/>
  <c r="Y170" i="7" s="1"/>
  <c r="W103" i="7"/>
  <c r="W242" i="7"/>
  <c r="AC173" i="7"/>
  <c r="AE183" i="7"/>
  <c r="AE217" i="7"/>
  <c r="AH197" i="7"/>
  <c r="AC193" i="7"/>
  <c r="AD183" i="7"/>
  <c r="AD198" i="7"/>
  <c r="AB173" i="7"/>
  <c r="AE181" i="7"/>
  <c r="AH183" i="7"/>
  <c r="AA181" i="7"/>
  <c r="AD193" i="7"/>
  <c r="AB202" i="7"/>
  <c r="AH198" i="7"/>
  <c r="AE198" i="7"/>
  <c r="AD205" i="7"/>
  <c r="AA197" i="7"/>
  <c r="AG189" i="7"/>
  <c r="AG181" i="7"/>
  <c r="AI198" i="7"/>
  <c r="AH211" i="7"/>
  <c r="AE173" i="7"/>
  <c r="AF183" i="7"/>
  <c r="AI183" i="7"/>
  <c r="AG197" i="7"/>
  <c r="AA183" i="7"/>
  <c r="AH175" i="7"/>
  <c r="AA173" i="7"/>
  <c r="AG178" i="7"/>
  <c r="AE178" i="7"/>
  <c r="AA211" i="7"/>
  <c r="AA186" i="7"/>
  <c r="AF178" i="7"/>
  <c r="AD197" i="7"/>
  <c r="AC198" i="7"/>
  <c r="AI173" i="7"/>
  <c r="AC183" i="7"/>
  <c r="AA198" i="7"/>
  <c r="AG183" i="7"/>
  <c r="AB198" i="7"/>
  <c r="AH173" i="7"/>
  <c r="AD173" i="7"/>
  <c r="AH181" i="7"/>
  <c r="AA191" i="7"/>
  <c r="AG211" i="7"/>
  <c r="AE179" i="7"/>
  <c r="AI178" i="7"/>
  <c r="AH193" i="7"/>
  <c r="AC177" i="7"/>
  <c r="AD178" i="7"/>
  <c r="AE215" i="7"/>
  <c r="AD215" i="7"/>
  <c r="AF215" i="7"/>
  <c r="AC215" i="7"/>
  <c r="AA199" i="7"/>
  <c r="AB187" i="7"/>
  <c r="AC187" i="7"/>
  <c r="AD187" i="7"/>
  <c r="AA187" i="7"/>
  <c r="AH199" i="7"/>
  <c r="AI187" i="7"/>
  <c r="AD207" i="7"/>
  <c r="AC207" i="7"/>
  <c r="AB180" i="7"/>
  <c r="AF180" i="7"/>
  <c r="AA180" i="7"/>
  <c r="AD180" i="7"/>
  <c r="AC180" i="7"/>
  <c r="AF205" i="7"/>
  <c r="AG205" i="7"/>
  <c r="AH180" i="7"/>
  <c r="AE189" i="7"/>
  <c r="AC179" i="7"/>
  <c r="AB179" i="7"/>
  <c r="AI186" i="7"/>
  <c r="AE205" i="7"/>
  <c r="AD186" i="7"/>
  <c r="AG180" i="7"/>
  <c r="AA215" i="7"/>
  <c r="AI202" i="7"/>
  <c r="AF202" i="7"/>
  <c r="AA202" i="7"/>
  <c r="AH202" i="7"/>
  <c r="AI215" i="7"/>
  <c r="AA201" i="7"/>
  <c r="AA205" i="7"/>
  <c r="AB201" i="7"/>
  <c r="AG173" i="7"/>
  <c r="AI217" i="7"/>
  <c r="AG215" i="7"/>
  <c r="AE180" i="7"/>
  <c r="AA179" i="7"/>
  <c r="AI179" i="7"/>
  <c r="AF179" i="7"/>
  <c r="AA217" i="7"/>
  <c r="AI189" i="7"/>
  <c r="AH191" i="7"/>
  <c r="AG191" i="7"/>
  <c r="AF191" i="7"/>
  <c r="AE191" i="7"/>
  <c r="AD191" i="7"/>
  <c r="AF197" i="7"/>
  <c r="AE197" i="7"/>
  <c r="AB205" i="7"/>
  <c r="AB197" i="7"/>
  <c r="AF193" i="7"/>
  <c r="AE193" i="7"/>
  <c r="AG207" i="7"/>
  <c r="AI207" i="7"/>
  <c r="AA207" i="7"/>
  <c r="AH207" i="7"/>
  <c r="AF207" i="7"/>
  <c r="AB215" i="7"/>
  <c r="AD199" i="7"/>
  <c r="AF199" i="7"/>
  <c r="AE199" i="7"/>
  <c r="AC199" i="7"/>
  <c r="AE186" i="7"/>
  <c r="AF186" i="7"/>
  <c r="AH186" i="7"/>
  <c r="AB217" i="7"/>
  <c r="AA189" i="7"/>
  <c r="AG179" i="7"/>
  <c r="AC186" i="7"/>
  <c r="AD179" i="7"/>
  <c r="AI199" i="7"/>
  <c r="AE207" i="7"/>
  <c r="AH215" i="7"/>
  <c r="AG217" i="7"/>
  <c r="AC205" i="7"/>
  <c r="AE201" i="7"/>
  <c r="AC197" i="7"/>
  <c r="AG193" i="7"/>
  <c r="AH217" i="7"/>
  <c r="T14" i="5"/>
  <c r="AA3" i="7" l="1"/>
  <c r="AB3" i="7"/>
  <c r="W195" i="7"/>
  <c r="Y195" i="7" s="1"/>
  <c r="Y336" i="7" s="1"/>
  <c r="W171" i="7"/>
  <c r="Y171" i="7" s="1"/>
  <c r="Y335" i="7"/>
  <c r="W57" i="7"/>
  <c r="M58" i="7"/>
  <c r="R204" i="7"/>
  <c r="W204" i="7" s="1"/>
  <c r="Y204" i="7" s="1"/>
  <c r="W203" i="7"/>
  <c r="Y203" i="7" s="1"/>
  <c r="M35" i="7"/>
  <c r="W35" i="7" s="1"/>
  <c r="W34" i="7"/>
  <c r="W48" i="7"/>
  <c r="M49" i="7"/>
  <c r="W49" i="7" s="1"/>
  <c r="R209" i="7"/>
  <c r="W209" i="7" s="1"/>
  <c r="Y209" i="7" s="1"/>
  <c r="W208" i="7"/>
  <c r="Y208" i="7" s="1"/>
  <c r="AI3" i="7"/>
  <c r="AH3" i="7"/>
  <c r="AD3" i="7"/>
  <c r="AE3" i="7"/>
  <c r="AG3" i="7"/>
  <c r="AC3" i="7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28" i="6"/>
  <c r="AB222" i="6"/>
  <c r="AB218" i="6"/>
  <c r="AB217" i="6"/>
  <c r="AB216" i="6"/>
  <c r="AB215" i="6"/>
  <c r="AB211" i="6"/>
  <c r="AB210" i="6"/>
  <c r="AB207" i="6"/>
  <c r="AB205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1" i="6"/>
  <c r="AB170" i="6"/>
  <c r="Y269" i="6"/>
  <c r="Y268" i="6"/>
  <c r="Y267" i="6"/>
  <c r="Y266" i="6"/>
  <c r="Y265" i="6"/>
  <c r="Y264" i="6"/>
  <c r="Y261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0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0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4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1" i="6"/>
  <c r="E170" i="6"/>
  <c r="E103" i="6"/>
  <c r="E102" i="6"/>
  <c r="E71" i="6"/>
  <c r="E70" i="6"/>
  <c r="E68" i="6"/>
  <c r="E54" i="6"/>
  <c r="E53" i="6"/>
  <c r="E52" i="6"/>
  <c r="E51" i="6"/>
  <c r="E50" i="6"/>
  <c r="E45" i="6"/>
  <c r="E44" i="6"/>
  <c r="E43" i="6"/>
  <c r="E42" i="6"/>
  <c r="E41" i="6"/>
  <c r="E40" i="6"/>
  <c r="E39" i="6"/>
  <c r="E38" i="6"/>
  <c r="E36" i="6"/>
  <c r="E32" i="6"/>
  <c r="E27" i="6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R259" i="4"/>
  <c r="Q259" i="4"/>
  <c r="R258" i="4"/>
  <c r="Q258" i="4"/>
  <c r="R257" i="4"/>
  <c r="Q257" i="4"/>
  <c r="R256" i="4"/>
  <c r="Q256" i="4"/>
  <c r="S255" i="4"/>
  <c r="R255" i="4"/>
  <c r="Q255" i="4"/>
  <c r="S254" i="4"/>
  <c r="R254" i="4"/>
  <c r="Q254" i="4"/>
  <c r="S253" i="4"/>
  <c r="R253" i="4"/>
  <c r="Q253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7" i="4"/>
  <c r="R247" i="4"/>
  <c r="Q247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S242" i="4"/>
  <c r="R242" i="4"/>
  <c r="Q242" i="4"/>
  <c r="O242" i="4"/>
  <c r="N242" i="4"/>
  <c r="S241" i="4"/>
  <c r="R241" i="4"/>
  <c r="Q241" i="4"/>
  <c r="O241" i="4"/>
  <c r="N241" i="4"/>
  <c r="S240" i="4"/>
  <c r="R240" i="4"/>
  <c r="Q240" i="4"/>
  <c r="O240" i="4"/>
  <c r="N240" i="4"/>
  <c r="S239" i="4"/>
  <c r="R239" i="4"/>
  <c r="Q239" i="4"/>
  <c r="O239" i="4"/>
  <c r="N239" i="4"/>
  <c r="S238" i="4"/>
  <c r="R238" i="4"/>
  <c r="Q238" i="4"/>
  <c r="O238" i="4"/>
  <c r="N238" i="4"/>
  <c r="S237" i="4"/>
  <c r="Q237" i="4"/>
  <c r="O237" i="4"/>
  <c r="N237" i="4"/>
  <c r="S236" i="4"/>
  <c r="R236" i="4"/>
  <c r="Q236" i="4"/>
  <c r="O236" i="4"/>
  <c r="N236" i="4"/>
  <c r="S235" i="4"/>
  <c r="Q235" i="4"/>
  <c r="O235" i="4"/>
  <c r="N235" i="4"/>
  <c r="S234" i="4"/>
  <c r="Q234" i="4"/>
  <c r="O234" i="4"/>
  <c r="N234" i="4"/>
  <c r="S233" i="4"/>
  <c r="R233" i="4"/>
  <c r="Q233" i="4"/>
  <c r="O233" i="4"/>
  <c r="N233" i="4"/>
  <c r="S232" i="4"/>
  <c r="R232" i="4"/>
  <c r="Q232" i="4"/>
  <c r="O232" i="4"/>
  <c r="N232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8" i="4"/>
  <c r="S127" i="4"/>
  <c r="Q134" i="4"/>
  <c r="Q159" i="4"/>
  <c r="P159" i="4"/>
  <c r="O159" i="4"/>
  <c r="N159" i="4"/>
  <c r="Q158" i="4"/>
  <c r="P158" i="4"/>
  <c r="O158" i="4"/>
  <c r="N158" i="4"/>
  <c r="Q157" i="4"/>
  <c r="P157" i="4"/>
  <c r="O157" i="4"/>
  <c r="N157" i="4"/>
  <c r="Q156" i="4"/>
  <c r="P156" i="4"/>
  <c r="O156" i="4"/>
  <c r="N156" i="4"/>
  <c r="Q155" i="4"/>
  <c r="P155" i="4"/>
  <c r="O155" i="4"/>
  <c r="N155" i="4"/>
  <c r="Q154" i="4"/>
  <c r="P154" i="4"/>
  <c r="O154" i="4"/>
  <c r="N154" i="4"/>
  <c r="Q153" i="4"/>
  <c r="P153" i="4"/>
  <c r="O153" i="4"/>
  <c r="N153" i="4"/>
  <c r="Q152" i="4"/>
  <c r="P152" i="4"/>
  <c r="O152" i="4"/>
  <c r="N152" i="4"/>
  <c r="Q151" i="4"/>
  <c r="P151" i="4"/>
  <c r="O151" i="4"/>
  <c r="N151" i="4"/>
  <c r="Q150" i="4"/>
  <c r="P150" i="4"/>
  <c r="O150" i="4"/>
  <c r="N150" i="4"/>
  <c r="Q149" i="4"/>
  <c r="P149" i="4"/>
  <c r="O149" i="4"/>
  <c r="N149" i="4"/>
  <c r="Q148" i="4"/>
  <c r="P148" i="4"/>
  <c r="O148" i="4"/>
  <c r="N148" i="4"/>
  <c r="Q147" i="4"/>
  <c r="P147" i="4"/>
  <c r="O147" i="4"/>
  <c r="N147" i="4"/>
  <c r="Q146" i="4"/>
  <c r="P146" i="4"/>
  <c r="O146" i="4"/>
  <c r="N146" i="4"/>
  <c r="Q145" i="4"/>
  <c r="P145" i="4"/>
  <c r="O145" i="4"/>
  <c r="N145" i="4"/>
  <c r="Q144" i="4"/>
  <c r="P144" i="4"/>
  <c r="O144" i="4"/>
  <c r="N144" i="4"/>
  <c r="Q143" i="4"/>
  <c r="P143" i="4"/>
  <c r="O143" i="4"/>
  <c r="N143" i="4"/>
  <c r="Q142" i="4"/>
  <c r="P142" i="4"/>
  <c r="O142" i="4"/>
  <c r="N142" i="4"/>
  <c r="Q141" i="4"/>
  <c r="P141" i="4"/>
  <c r="O141" i="4"/>
  <c r="N141" i="4"/>
  <c r="Q140" i="4"/>
  <c r="P140" i="4"/>
  <c r="O140" i="4"/>
  <c r="N140" i="4"/>
  <c r="Q139" i="4"/>
  <c r="P139" i="4"/>
  <c r="O139" i="4"/>
  <c r="N139" i="4"/>
  <c r="Q138" i="4"/>
  <c r="P138" i="4"/>
  <c r="O138" i="4"/>
  <c r="N138" i="4"/>
  <c r="Q137" i="4"/>
  <c r="P137" i="4"/>
  <c r="O137" i="4"/>
  <c r="N137" i="4"/>
  <c r="Q136" i="4"/>
  <c r="P136" i="4"/>
  <c r="O136" i="4"/>
  <c r="N136" i="4"/>
  <c r="Q135" i="4"/>
  <c r="P135" i="4"/>
  <c r="O135" i="4"/>
  <c r="N135" i="4"/>
  <c r="P134" i="4"/>
  <c r="O134" i="4"/>
  <c r="N134" i="4"/>
  <c r="Q133" i="4"/>
  <c r="P133" i="4"/>
  <c r="O133" i="4"/>
  <c r="N133" i="4"/>
  <c r="Q132" i="4"/>
  <c r="P132" i="4"/>
  <c r="O132" i="4"/>
  <c r="N132" i="4"/>
  <c r="Q131" i="4"/>
  <c r="P131" i="4"/>
  <c r="O131" i="4"/>
  <c r="N131" i="4"/>
  <c r="Q130" i="4"/>
  <c r="P130" i="4"/>
  <c r="O130" i="4"/>
  <c r="N130" i="4"/>
  <c r="Q129" i="4"/>
  <c r="P129" i="4"/>
  <c r="O129" i="4"/>
  <c r="N129" i="4"/>
  <c r="Q128" i="4"/>
  <c r="P128" i="4"/>
  <c r="O128" i="4"/>
  <c r="N128" i="4"/>
  <c r="R127" i="4"/>
  <c r="Q127" i="4"/>
  <c r="P127" i="4"/>
  <c r="O127" i="4"/>
  <c r="N127" i="4"/>
  <c r="Q126" i="4"/>
  <c r="P126" i="4"/>
  <c r="O126" i="4"/>
  <c r="N126" i="4"/>
  <c r="Q125" i="4"/>
  <c r="P125" i="4"/>
  <c r="O125" i="4"/>
  <c r="N125" i="4"/>
  <c r="Q124" i="4"/>
  <c r="P124" i="4"/>
  <c r="O124" i="4"/>
  <c r="N124" i="4"/>
  <c r="Q123" i="4"/>
  <c r="P123" i="4"/>
  <c r="O123" i="4"/>
  <c r="N123" i="4"/>
  <c r="Q122" i="4"/>
  <c r="P122" i="4"/>
  <c r="O122" i="4"/>
  <c r="N122" i="4"/>
  <c r="Q121" i="4"/>
  <c r="P121" i="4"/>
  <c r="O121" i="4"/>
  <c r="N121" i="4"/>
  <c r="Q120" i="4"/>
  <c r="P120" i="4"/>
  <c r="O120" i="4"/>
  <c r="N120" i="4"/>
  <c r="Q119" i="4"/>
  <c r="P119" i="4"/>
  <c r="O119" i="4"/>
  <c r="N119" i="4"/>
  <c r="Q118" i="4"/>
  <c r="P118" i="4"/>
  <c r="O118" i="4"/>
  <c r="N118" i="4"/>
  <c r="Q117" i="4"/>
  <c r="P117" i="4"/>
  <c r="O117" i="4"/>
  <c r="N117" i="4"/>
  <c r="Q115" i="4"/>
  <c r="P115" i="4"/>
  <c r="O115" i="4"/>
  <c r="N115" i="4"/>
  <c r="O108" i="4"/>
  <c r="N108" i="4"/>
  <c r="P106" i="4"/>
  <c r="Q105" i="4"/>
  <c r="O105" i="4"/>
  <c r="N105" i="4"/>
  <c r="Q100" i="4"/>
  <c r="P100" i="4"/>
  <c r="O100" i="4"/>
  <c r="N100" i="4"/>
  <c r="Q99" i="4"/>
  <c r="P99" i="4"/>
  <c r="O99" i="4"/>
  <c r="N99" i="4"/>
  <c r="Q98" i="4"/>
  <c r="P98" i="4"/>
  <c r="O98" i="4"/>
  <c r="N98" i="4"/>
  <c r="Q97" i="4"/>
  <c r="P97" i="4"/>
  <c r="O97" i="4"/>
  <c r="N97" i="4"/>
  <c r="Q96" i="4"/>
  <c r="P96" i="4"/>
  <c r="O96" i="4"/>
  <c r="N96" i="4"/>
  <c r="Q95" i="4"/>
  <c r="P95" i="4"/>
  <c r="O95" i="4"/>
  <c r="N95" i="4"/>
  <c r="Q94" i="4"/>
  <c r="O94" i="4"/>
  <c r="N94" i="4"/>
  <c r="Q93" i="4"/>
  <c r="O93" i="4"/>
  <c r="N93" i="4"/>
  <c r="Q86" i="4"/>
  <c r="P86" i="4"/>
  <c r="O86" i="4"/>
  <c r="N86" i="4"/>
  <c r="T79" i="4"/>
  <c r="R79" i="4"/>
  <c r="P79" i="4"/>
  <c r="Q78" i="4"/>
  <c r="P78" i="4"/>
  <c r="O78" i="4"/>
  <c r="N78" i="4"/>
  <c r="T77" i="4"/>
  <c r="T76" i="4"/>
  <c r="T75" i="4"/>
  <c r="Q75" i="4"/>
  <c r="O75" i="4"/>
  <c r="N75" i="4"/>
  <c r="T74" i="4"/>
  <c r="Q74" i="4"/>
  <c r="P74" i="4"/>
  <c r="O74" i="4"/>
  <c r="N74" i="4"/>
  <c r="U4" i="4"/>
  <c r="S4" i="4"/>
  <c r="R4" i="4"/>
  <c r="Q4" i="4"/>
  <c r="P4" i="4"/>
  <c r="O4" i="4"/>
  <c r="N4" i="4"/>
  <c r="S47" i="4"/>
  <c r="S46" i="4"/>
  <c r="R47" i="4"/>
  <c r="Q47" i="4"/>
  <c r="P47" i="4"/>
  <c r="R46" i="4"/>
  <c r="Q46" i="4"/>
  <c r="P46" i="4"/>
  <c r="T73" i="4"/>
  <c r="Q73" i="4"/>
  <c r="O73" i="4"/>
  <c r="N73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X218" i="4" s="1"/>
  <c r="M217" i="4"/>
  <c r="M216" i="4"/>
  <c r="M215" i="4"/>
  <c r="M214" i="4"/>
  <c r="M213" i="4"/>
  <c r="M212" i="4"/>
  <c r="M211" i="4"/>
  <c r="M210" i="4"/>
  <c r="X210" i="4" s="1"/>
  <c r="M209" i="4"/>
  <c r="M208" i="4"/>
  <c r="M207" i="4"/>
  <c r="M206" i="4"/>
  <c r="X206" i="4" s="1"/>
  <c r="M205" i="4"/>
  <c r="M204" i="4"/>
  <c r="M203" i="4"/>
  <c r="M202" i="4"/>
  <c r="M201" i="4"/>
  <c r="M200" i="4"/>
  <c r="M199" i="4"/>
  <c r="M198" i="4"/>
  <c r="X198" i="4" s="1"/>
  <c r="M197" i="4"/>
  <c r="M196" i="4"/>
  <c r="M195" i="4"/>
  <c r="M194" i="4"/>
  <c r="X194" i="4" s="1"/>
  <c r="M193" i="4"/>
  <c r="M192" i="4"/>
  <c r="M191" i="4"/>
  <c r="M190" i="4"/>
  <c r="M189" i="4"/>
  <c r="M188" i="4"/>
  <c r="M187" i="4"/>
  <c r="M186" i="4"/>
  <c r="X186" i="4" s="1"/>
  <c r="M185" i="4"/>
  <c r="M184" i="4"/>
  <c r="M183" i="4"/>
  <c r="M182" i="4"/>
  <c r="X182" i="4" s="1"/>
  <c r="M181" i="4"/>
  <c r="M180" i="4"/>
  <c r="M179" i="4"/>
  <c r="M178" i="4"/>
  <c r="M177" i="4"/>
  <c r="M176" i="4"/>
  <c r="M175" i="4"/>
  <c r="M174" i="4"/>
  <c r="X174" i="4" s="1"/>
  <c r="M173" i="4"/>
  <c r="M172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5" i="4"/>
  <c r="M106" i="4"/>
  <c r="M105" i="4"/>
  <c r="M99" i="4"/>
  <c r="M98" i="4"/>
  <c r="M97" i="4"/>
  <c r="M95" i="4"/>
  <c r="M93" i="4"/>
  <c r="M86" i="4"/>
  <c r="M79" i="4"/>
  <c r="M78" i="4"/>
  <c r="M74" i="4"/>
  <c r="M47" i="4"/>
  <c r="M4" i="4"/>
  <c r="M5" i="5"/>
  <c r="N5" i="5" s="1"/>
  <c r="M9" i="5"/>
  <c r="N9" i="5" s="1"/>
  <c r="O9" i="5"/>
  <c r="P9" i="5" s="1"/>
  <c r="P4" i="5"/>
  <c r="M4" i="5"/>
  <c r="N4" i="5" s="1"/>
  <c r="M7" i="5"/>
  <c r="N7" i="5" s="1"/>
  <c r="O7" i="5"/>
  <c r="P7" i="5" s="1"/>
  <c r="O8" i="5"/>
  <c r="P8" i="5" s="1"/>
  <c r="M8" i="5"/>
  <c r="N8" i="5" s="1"/>
  <c r="M10" i="5"/>
  <c r="N10" i="5" s="1"/>
  <c r="I12" i="5"/>
  <c r="J12" i="5" s="1"/>
  <c r="G12" i="5"/>
  <c r="H12" i="5" s="1"/>
  <c r="I10" i="5"/>
  <c r="J10" i="5" s="1"/>
  <c r="G10" i="5"/>
  <c r="H10" i="5" s="1"/>
  <c r="I5" i="5"/>
  <c r="J5" i="5" s="1"/>
  <c r="G5" i="5"/>
  <c r="H5" i="5" s="1"/>
  <c r="I3" i="5"/>
  <c r="J3" i="5" s="1"/>
  <c r="G3" i="5"/>
  <c r="H3" i="5" s="1"/>
  <c r="O12" i="5"/>
  <c r="P12" i="5" s="1"/>
  <c r="O10" i="5"/>
  <c r="P10" i="5" s="1"/>
  <c r="M12" i="5"/>
  <c r="N12" i="5" s="1"/>
  <c r="E280" i="4"/>
  <c r="P280" i="4" s="1"/>
  <c r="D116" i="4"/>
  <c r="O116" i="4" s="1"/>
  <c r="C116" i="4"/>
  <c r="N116" i="4" s="1"/>
  <c r="D109" i="4"/>
  <c r="D110" i="4" s="1"/>
  <c r="D111" i="4" s="1"/>
  <c r="D112" i="4" s="1"/>
  <c r="D113" i="4" s="1"/>
  <c r="D114" i="4" s="1"/>
  <c r="O114" i="4" s="1"/>
  <c r="C109" i="4"/>
  <c r="C110" i="4" s="1"/>
  <c r="C111" i="4" s="1"/>
  <c r="C112" i="4" s="1"/>
  <c r="C113" i="4" s="1"/>
  <c r="C114" i="4" s="1"/>
  <c r="N114" i="4" s="1"/>
  <c r="D106" i="4"/>
  <c r="D107" i="4" s="1"/>
  <c r="O107" i="4" s="1"/>
  <c r="D101" i="4"/>
  <c r="D102" i="4" s="1"/>
  <c r="D103" i="4" s="1"/>
  <c r="D104" i="4" s="1"/>
  <c r="O104" i="4" s="1"/>
  <c r="C106" i="4"/>
  <c r="C107" i="4" s="1"/>
  <c r="N107" i="4" s="1"/>
  <c r="C101" i="4"/>
  <c r="C102" i="4" s="1"/>
  <c r="C103" i="4" s="1"/>
  <c r="C104" i="4" s="1"/>
  <c r="N104" i="4" s="1"/>
  <c r="D87" i="4"/>
  <c r="D88" i="4" s="1"/>
  <c r="D89" i="4" s="1"/>
  <c r="D90" i="4" s="1"/>
  <c r="D91" i="4" s="1"/>
  <c r="D92" i="4" s="1"/>
  <c r="O92" i="4" s="1"/>
  <c r="C87" i="4"/>
  <c r="C88" i="4" s="1"/>
  <c r="C89" i="4" s="1"/>
  <c r="C90" i="4" s="1"/>
  <c r="C91" i="4" s="1"/>
  <c r="C92" i="4" s="1"/>
  <c r="N92" i="4" s="1"/>
  <c r="D79" i="4"/>
  <c r="D80" i="4" s="1"/>
  <c r="D81" i="4" s="1"/>
  <c r="D82" i="4" s="1"/>
  <c r="D83" i="4" s="1"/>
  <c r="D84" i="4" s="1"/>
  <c r="D85" i="4" s="1"/>
  <c r="O85" i="4" s="1"/>
  <c r="C79" i="4"/>
  <c r="C80" i="4" s="1"/>
  <c r="C81" i="4" s="1"/>
  <c r="C82" i="4" s="1"/>
  <c r="C83" i="4" s="1"/>
  <c r="C84" i="4" s="1"/>
  <c r="C85" i="4" s="1"/>
  <c r="N85" i="4" s="1"/>
  <c r="D76" i="4"/>
  <c r="D77" i="4" s="1"/>
  <c r="O77" i="4" s="1"/>
  <c r="C76" i="4"/>
  <c r="C77" i="4" s="1"/>
  <c r="N77" i="4" s="1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5" i="2"/>
  <c r="G108" i="2"/>
  <c r="G105" i="2"/>
  <c r="G100" i="2"/>
  <c r="G99" i="2"/>
  <c r="G98" i="2"/>
  <c r="G97" i="2"/>
  <c r="G96" i="2"/>
  <c r="G95" i="2"/>
  <c r="G94" i="2"/>
  <c r="G93" i="2"/>
  <c r="G86" i="2"/>
  <c r="G78" i="2"/>
  <c r="G75" i="2"/>
  <c r="G74" i="2"/>
  <c r="G73" i="2"/>
  <c r="G4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5" i="2"/>
  <c r="J108" i="2"/>
  <c r="J105" i="2"/>
  <c r="J100" i="2"/>
  <c r="J99" i="2"/>
  <c r="J98" i="2"/>
  <c r="J97" i="2"/>
  <c r="J96" i="2"/>
  <c r="J95" i="2"/>
  <c r="J94" i="2"/>
  <c r="J93" i="2"/>
  <c r="J86" i="2"/>
  <c r="J78" i="2"/>
  <c r="J75" i="2"/>
  <c r="J74" i="2"/>
  <c r="J73" i="2"/>
  <c r="J4" i="2"/>
  <c r="G237" i="4"/>
  <c r="R237" i="4" s="1"/>
  <c r="G234" i="4"/>
  <c r="G235" i="4" s="1"/>
  <c r="R235" i="4" s="1"/>
  <c r="F116" i="4"/>
  <c r="Q116" i="4" s="1"/>
  <c r="F106" i="4"/>
  <c r="F107" i="4" s="1"/>
  <c r="F108" i="4" s="1"/>
  <c r="F109" i="4" s="1"/>
  <c r="F110" i="4" s="1"/>
  <c r="F111" i="4" s="1"/>
  <c r="F112" i="4" s="1"/>
  <c r="F113" i="4" s="1"/>
  <c r="F114" i="4" s="1"/>
  <c r="Q114" i="4" s="1"/>
  <c r="E116" i="4"/>
  <c r="P116" i="4" s="1"/>
  <c r="E107" i="4"/>
  <c r="E108" i="4" s="1"/>
  <c r="E109" i="4" s="1"/>
  <c r="E110" i="4" s="1"/>
  <c r="E111" i="4" s="1"/>
  <c r="E112" i="4" s="1"/>
  <c r="E113" i="4" s="1"/>
  <c r="E114" i="4" s="1"/>
  <c r="P114" i="4" s="1"/>
  <c r="F101" i="4"/>
  <c r="F102" i="4" s="1"/>
  <c r="F103" i="4" s="1"/>
  <c r="F104" i="4" s="1"/>
  <c r="Q104" i="4" s="1"/>
  <c r="E101" i="4"/>
  <c r="E102" i="4" s="1"/>
  <c r="E103" i="4" s="1"/>
  <c r="E104" i="4" s="1"/>
  <c r="E105" i="4" s="1"/>
  <c r="P105" i="4" s="1"/>
  <c r="F79" i="4"/>
  <c r="F80" i="4" s="1"/>
  <c r="F81" i="4" s="1"/>
  <c r="F82" i="4" s="1"/>
  <c r="F83" i="4" s="1"/>
  <c r="F84" i="4" s="1"/>
  <c r="F85" i="4" s="1"/>
  <c r="Q85" i="4" s="1"/>
  <c r="E80" i="4"/>
  <c r="E81" i="4" s="1"/>
  <c r="E82" i="4" s="1"/>
  <c r="E83" i="4" s="1"/>
  <c r="E84" i="4" s="1"/>
  <c r="E85" i="4" s="1"/>
  <c r="P85" i="4" s="1"/>
  <c r="F87" i="4"/>
  <c r="F88" i="4" s="1"/>
  <c r="F89" i="4" s="1"/>
  <c r="F90" i="4" s="1"/>
  <c r="F91" i="4" s="1"/>
  <c r="F92" i="4" s="1"/>
  <c r="Q92" i="4" s="1"/>
  <c r="E87" i="4"/>
  <c r="E88" i="4" s="1"/>
  <c r="E89" i="4" s="1"/>
  <c r="E90" i="4" s="1"/>
  <c r="E91" i="4" s="1"/>
  <c r="E92" i="4" s="1"/>
  <c r="E93" i="4" s="1"/>
  <c r="E94" i="4" s="1"/>
  <c r="P94" i="4" s="1"/>
  <c r="F76" i="4"/>
  <c r="F77" i="4" s="1"/>
  <c r="Q77" i="4" s="1"/>
  <c r="E75" i="4"/>
  <c r="E76" i="4" s="1"/>
  <c r="D47" i="2"/>
  <c r="B107" i="4"/>
  <c r="M107" i="4" s="1"/>
  <c r="B100" i="4"/>
  <c r="B101" i="4" s="1"/>
  <c r="B102" i="4" s="1"/>
  <c r="B96" i="4"/>
  <c r="M96" i="4" s="1"/>
  <c r="B94" i="4"/>
  <c r="M94" i="4" s="1"/>
  <c r="B87" i="4"/>
  <c r="M87" i="4" s="1"/>
  <c r="B80" i="4"/>
  <c r="M80" i="4" s="1"/>
  <c r="B75" i="4"/>
  <c r="M75" i="4" s="1"/>
  <c r="B116" i="4"/>
  <c r="M116" i="4" s="1"/>
  <c r="B160" i="4"/>
  <c r="M160" i="4" s="1"/>
  <c r="AK232" i="4" l="1"/>
  <c r="X103" i="7"/>
  <c r="Y103" i="7" s="1"/>
  <c r="X102" i="7"/>
  <c r="O76" i="4"/>
  <c r="X173" i="4"/>
  <c r="X181" i="4"/>
  <c r="X189" i="4"/>
  <c r="X197" i="4"/>
  <c r="X205" i="4"/>
  <c r="X213" i="4"/>
  <c r="X221" i="4"/>
  <c r="P104" i="4"/>
  <c r="X178" i="4"/>
  <c r="X190" i="4"/>
  <c r="X202" i="4"/>
  <c r="X214" i="4"/>
  <c r="Y337" i="7"/>
  <c r="X226" i="4"/>
  <c r="X283" i="4"/>
  <c r="X291" i="4"/>
  <c r="X307" i="4"/>
  <c r="N82" i="4"/>
  <c r="X98" i="4"/>
  <c r="X229" i="4"/>
  <c r="X105" i="4"/>
  <c r="X122" i="4"/>
  <c r="X130" i="4"/>
  <c r="X138" i="4"/>
  <c r="X146" i="4"/>
  <c r="X154" i="4"/>
  <c r="X222" i="4"/>
  <c r="X230" i="4"/>
  <c r="AH238" i="4"/>
  <c r="X271" i="4"/>
  <c r="X279" i="4"/>
  <c r="X287" i="4"/>
  <c r="X295" i="4"/>
  <c r="X303" i="4"/>
  <c r="X311" i="4"/>
  <c r="X275" i="4"/>
  <c r="X160" i="4"/>
  <c r="X175" i="4"/>
  <c r="X191" i="4"/>
  <c r="X207" i="4"/>
  <c r="X223" i="4"/>
  <c r="N110" i="4"/>
  <c r="X176" i="4"/>
  <c r="X184" i="4"/>
  <c r="X192" i="4"/>
  <c r="X200" i="4"/>
  <c r="X208" i="4"/>
  <c r="X216" i="4"/>
  <c r="P82" i="4"/>
  <c r="P84" i="4"/>
  <c r="X183" i="4"/>
  <c r="X199" i="4"/>
  <c r="X215" i="4"/>
  <c r="X231" i="4"/>
  <c r="X177" i="4"/>
  <c r="X185" i="4"/>
  <c r="X193" i="4"/>
  <c r="X201" i="4"/>
  <c r="X209" i="4"/>
  <c r="X217" i="4"/>
  <c r="X225" i="4"/>
  <c r="AJ241" i="4"/>
  <c r="X299" i="4"/>
  <c r="X225" i="7"/>
  <c r="Y225" i="7" s="1"/>
  <c r="X213" i="7"/>
  <c r="Y213" i="7" s="1"/>
  <c r="X224" i="7"/>
  <c r="Y224" i="7" s="1"/>
  <c r="X212" i="7"/>
  <c r="Y212" i="7" s="1"/>
  <c r="X230" i="7"/>
  <c r="Y230" i="7" s="1"/>
  <c r="X220" i="7"/>
  <c r="Y220" i="7" s="1"/>
  <c r="X223" i="7"/>
  <c r="Y223" i="7" s="1"/>
  <c r="X221" i="7"/>
  <c r="Y221" i="7" s="1"/>
  <c r="X232" i="7"/>
  <c r="Y232" i="7" s="1"/>
  <c r="X218" i="7"/>
  <c r="Y218" i="7" s="1"/>
  <c r="X231" i="7"/>
  <c r="Y231" i="7" s="1"/>
  <c r="X229" i="7"/>
  <c r="Y229" i="7" s="1"/>
  <c r="X227" i="7"/>
  <c r="Y227" i="7" s="1"/>
  <c r="X226" i="7"/>
  <c r="Y226" i="7" s="1"/>
  <c r="X214" i="7"/>
  <c r="Y214" i="7" s="1"/>
  <c r="X219" i="7"/>
  <c r="Y219" i="7" s="1"/>
  <c r="X314" i="7"/>
  <c r="Y314" i="7" s="1"/>
  <c r="X306" i="7"/>
  <c r="Y306" i="7" s="1"/>
  <c r="X298" i="7"/>
  <c r="Y298" i="7" s="1"/>
  <c r="X290" i="7"/>
  <c r="Y290" i="7" s="1"/>
  <c r="X282" i="7"/>
  <c r="Y282" i="7" s="1"/>
  <c r="X274" i="7"/>
  <c r="Y274" i="7" s="1"/>
  <c r="X266" i="7"/>
  <c r="Y266" i="7" s="1"/>
  <c r="X256" i="7"/>
  <c r="Y256" i="7" s="1"/>
  <c r="X248" i="7"/>
  <c r="Y248" i="7" s="1"/>
  <c r="X240" i="7"/>
  <c r="Y240" i="7" s="1"/>
  <c r="X222" i="7"/>
  <c r="Y222" i="7" s="1"/>
  <c r="X313" i="7"/>
  <c r="Y313" i="7" s="1"/>
  <c r="X305" i="7"/>
  <c r="Y305" i="7" s="1"/>
  <c r="X297" i="7"/>
  <c r="Y297" i="7" s="1"/>
  <c r="X289" i="7"/>
  <c r="Y289" i="7" s="1"/>
  <c r="X281" i="7"/>
  <c r="Y281" i="7" s="1"/>
  <c r="X273" i="7"/>
  <c r="Y273" i="7" s="1"/>
  <c r="X265" i="7"/>
  <c r="Y265" i="7" s="1"/>
  <c r="X255" i="7"/>
  <c r="Y255" i="7" s="1"/>
  <c r="X247" i="7"/>
  <c r="Y247" i="7" s="1"/>
  <c r="X239" i="7"/>
  <c r="Y239" i="7" s="1"/>
  <c r="X228" i="7"/>
  <c r="Y228" i="7" s="1"/>
  <c r="X310" i="7"/>
  <c r="Y310" i="7" s="1"/>
  <c r="X302" i="7"/>
  <c r="Y302" i="7" s="1"/>
  <c r="X294" i="7"/>
  <c r="Y294" i="7" s="1"/>
  <c r="X286" i="7"/>
  <c r="Y286" i="7" s="1"/>
  <c r="X278" i="7"/>
  <c r="Y278" i="7" s="1"/>
  <c r="X270" i="7"/>
  <c r="Y270" i="7" s="1"/>
  <c r="X263" i="7"/>
  <c r="Y263" i="7" s="1"/>
  <c r="X260" i="7"/>
  <c r="Y260" i="7" s="1"/>
  <c r="X252" i="7"/>
  <c r="Y252" i="7" s="1"/>
  <c r="X244" i="7"/>
  <c r="Y244" i="7" s="1"/>
  <c r="X236" i="7"/>
  <c r="Y236" i="7" s="1"/>
  <c r="X307" i="7"/>
  <c r="Y307" i="7" s="1"/>
  <c r="X293" i="7"/>
  <c r="Y293" i="7" s="1"/>
  <c r="X280" i="7"/>
  <c r="Y280" i="7" s="1"/>
  <c r="X261" i="7"/>
  <c r="Y261" i="7" s="1"/>
  <c r="X249" i="7"/>
  <c r="Y249" i="7" s="1"/>
  <c r="X235" i="7"/>
  <c r="Y235" i="7" s="1"/>
  <c r="X304" i="7"/>
  <c r="Y304" i="7" s="1"/>
  <c r="X292" i="7"/>
  <c r="Y292" i="7" s="1"/>
  <c r="X279" i="7"/>
  <c r="Y279" i="7" s="1"/>
  <c r="X259" i="7"/>
  <c r="Y259" i="7" s="1"/>
  <c r="X246" i="7"/>
  <c r="Y246" i="7" s="1"/>
  <c r="X234" i="7"/>
  <c r="Y234" i="7" s="1"/>
  <c r="X301" i="7"/>
  <c r="Y301" i="7" s="1"/>
  <c r="X288" i="7"/>
  <c r="Y288" i="7" s="1"/>
  <c r="X276" i="7"/>
  <c r="Y276" i="7" s="1"/>
  <c r="X257" i="7"/>
  <c r="Y257" i="7" s="1"/>
  <c r="X243" i="7"/>
  <c r="Y243" i="7" s="1"/>
  <c r="X311" i="7"/>
  <c r="Y311" i="7" s="1"/>
  <c r="X291" i="7"/>
  <c r="Y291" i="7" s="1"/>
  <c r="X271" i="7"/>
  <c r="Y271" i="7" s="1"/>
  <c r="X254" i="7"/>
  <c r="Y254" i="7" s="1"/>
  <c r="X237" i="7"/>
  <c r="Y237" i="7" s="1"/>
  <c r="X309" i="7"/>
  <c r="Y309" i="7" s="1"/>
  <c r="X287" i="7"/>
  <c r="Y287" i="7" s="1"/>
  <c r="X269" i="7"/>
  <c r="Y269" i="7" s="1"/>
  <c r="X253" i="7"/>
  <c r="Y253" i="7" s="1"/>
  <c r="X233" i="7"/>
  <c r="Y233" i="7" s="1"/>
  <c r="X308" i="7"/>
  <c r="Y308" i="7" s="1"/>
  <c r="X285" i="7"/>
  <c r="Y285" i="7" s="1"/>
  <c r="X251" i="7"/>
  <c r="Y251" i="7" s="1"/>
  <c r="X303" i="7"/>
  <c r="Y303" i="7" s="1"/>
  <c r="X284" i="7"/>
  <c r="Y284" i="7" s="1"/>
  <c r="X262" i="7"/>
  <c r="Y262" i="7" s="1"/>
  <c r="X250" i="7"/>
  <c r="Y250" i="7" s="1"/>
  <c r="X300" i="7"/>
  <c r="Y300" i="7" s="1"/>
  <c r="X283" i="7"/>
  <c r="Y283" i="7" s="1"/>
  <c r="X268" i="7"/>
  <c r="Y268" i="7" s="1"/>
  <c r="X245" i="7"/>
  <c r="Y245" i="7" s="1"/>
  <c r="X299" i="7"/>
  <c r="Y299" i="7" s="1"/>
  <c r="X277" i="7"/>
  <c r="Y277" i="7" s="1"/>
  <c r="X267" i="7"/>
  <c r="Y267" i="7" s="1"/>
  <c r="X242" i="7"/>
  <c r="Y242" i="7" s="1"/>
  <c r="X295" i="7"/>
  <c r="Y295" i="7" s="1"/>
  <c r="X275" i="7"/>
  <c r="Y275" i="7" s="1"/>
  <c r="X272" i="7"/>
  <c r="Y272" i="7" s="1"/>
  <c r="X264" i="7"/>
  <c r="Y264" i="7" s="1"/>
  <c r="X258" i="7"/>
  <c r="Y258" i="7" s="1"/>
  <c r="X241" i="7"/>
  <c r="Y241" i="7" s="1"/>
  <c r="X312" i="7"/>
  <c r="Y312" i="7" s="1"/>
  <c r="X238" i="7"/>
  <c r="Y238" i="7" s="1"/>
  <c r="X296" i="7"/>
  <c r="Y296" i="7" s="1"/>
  <c r="X67" i="7"/>
  <c r="X59" i="7"/>
  <c r="X51" i="7"/>
  <c r="Y51" i="7" s="1"/>
  <c r="X43" i="7"/>
  <c r="Y43" i="7" s="1"/>
  <c r="X35" i="7"/>
  <c r="Y35" i="7" s="1"/>
  <c r="X27" i="7"/>
  <c r="Y27" i="7" s="1"/>
  <c r="X66" i="7"/>
  <c r="X58" i="7"/>
  <c r="X50" i="7"/>
  <c r="Y50" i="7" s="1"/>
  <c r="X42" i="7"/>
  <c r="Y42" i="7" s="1"/>
  <c r="X34" i="7"/>
  <c r="Y34" i="7" s="1"/>
  <c r="X71" i="7"/>
  <c r="Y71" i="7" s="1"/>
  <c r="X63" i="7"/>
  <c r="X55" i="7"/>
  <c r="Y55" i="7" s="1"/>
  <c r="X47" i="7"/>
  <c r="Y47" i="7" s="1"/>
  <c r="X39" i="7"/>
  <c r="Y39" i="7" s="1"/>
  <c r="X31" i="7"/>
  <c r="Y31" i="7" s="1"/>
  <c r="X62" i="7"/>
  <c r="X49" i="7"/>
  <c r="Y49" i="7" s="1"/>
  <c r="X37" i="7"/>
  <c r="Y37" i="7" s="1"/>
  <c r="X61" i="7"/>
  <c r="X48" i="7"/>
  <c r="Y48" i="7" s="1"/>
  <c r="X36" i="7"/>
  <c r="Y36" i="7" s="1"/>
  <c r="X70" i="7"/>
  <c r="Y70" i="7" s="1"/>
  <c r="X57" i="7"/>
  <c r="Y57" i="7" s="1"/>
  <c r="X45" i="7"/>
  <c r="Y45" i="7" s="1"/>
  <c r="X32" i="7"/>
  <c r="Y32" i="7" s="1"/>
  <c r="X68" i="7"/>
  <c r="Y68" i="7" s="1"/>
  <c r="X46" i="7"/>
  <c r="Y46" i="7" s="1"/>
  <c r="X28" i="7"/>
  <c r="Y28" i="7" s="1"/>
  <c r="X65" i="7"/>
  <c r="X44" i="7"/>
  <c r="Y44" i="7" s="1"/>
  <c r="X64" i="7"/>
  <c r="X41" i="7"/>
  <c r="Y41" i="7" s="1"/>
  <c r="Y102" i="7"/>
  <c r="X60" i="7"/>
  <c r="X40" i="7"/>
  <c r="Y40" i="7" s="1"/>
  <c r="X56" i="7"/>
  <c r="Y56" i="7" s="1"/>
  <c r="X38" i="7"/>
  <c r="Y38" i="7" s="1"/>
  <c r="X54" i="7"/>
  <c r="Y54" i="7" s="1"/>
  <c r="X33" i="7"/>
  <c r="Y33" i="7" s="1"/>
  <c r="X69" i="7"/>
  <c r="Y69" i="7" s="1"/>
  <c r="X53" i="7"/>
  <c r="Y53" i="7" s="1"/>
  <c r="X52" i="7"/>
  <c r="Y52" i="7" s="1"/>
  <c r="X30" i="7"/>
  <c r="Y30" i="7" s="1"/>
  <c r="X29" i="7"/>
  <c r="Y29" i="7" s="1"/>
  <c r="W58" i="7"/>
  <c r="M59" i="7"/>
  <c r="X123" i="4"/>
  <c r="X131" i="4"/>
  <c r="X139" i="4"/>
  <c r="X147" i="4"/>
  <c r="X155" i="4"/>
  <c r="X272" i="4"/>
  <c r="X280" i="4"/>
  <c r="X288" i="4"/>
  <c r="X296" i="4"/>
  <c r="X304" i="4"/>
  <c r="X312" i="4"/>
  <c r="AK235" i="4"/>
  <c r="AK239" i="4"/>
  <c r="X116" i="4"/>
  <c r="X86" i="4"/>
  <c r="X115" i="4"/>
  <c r="X124" i="4"/>
  <c r="X132" i="4"/>
  <c r="X140" i="4"/>
  <c r="X148" i="4"/>
  <c r="X156" i="4"/>
  <c r="X224" i="4"/>
  <c r="AD232" i="4"/>
  <c r="AD240" i="4"/>
  <c r="X273" i="4"/>
  <c r="X281" i="4"/>
  <c r="X289" i="4"/>
  <c r="X297" i="4"/>
  <c r="X305" i="4"/>
  <c r="X313" i="4"/>
  <c r="N79" i="4"/>
  <c r="N84" i="4"/>
  <c r="P108" i="4"/>
  <c r="AD236" i="4"/>
  <c r="X141" i="4"/>
  <c r="X290" i="4"/>
  <c r="X314" i="4"/>
  <c r="X134" i="4"/>
  <c r="X4" i="4"/>
  <c r="X97" i="4"/>
  <c r="X119" i="4"/>
  <c r="X127" i="4"/>
  <c r="X135" i="4"/>
  <c r="X143" i="4"/>
  <c r="X151" i="4"/>
  <c r="X159" i="4"/>
  <c r="X179" i="4"/>
  <c r="X187" i="4"/>
  <c r="X195" i="4"/>
  <c r="X203" i="4"/>
  <c r="X211" i="4"/>
  <c r="X219" i="4"/>
  <c r="X227" i="4"/>
  <c r="X276" i="4"/>
  <c r="X284" i="4"/>
  <c r="X292" i="4"/>
  <c r="X300" i="4"/>
  <c r="X308" i="4"/>
  <c r="O106" i="4"/>
  <c r="N112" i="4"/>
  <c r="X117" i="4"/>
  <c r="X133" i="4"/>
  <c r="X149" i="4"/>
  <c r="X282" i="4"/>
  <c r="X306" i="4"/>
  <c r="X95" i="4"/>
  <c r="X126" i="4"/>
  <c r="X150" i="4"/>
  <c r="X94" i="4"/>
  <c r="X47" i="4"/>
  <c r="X120" i="4"/>
  <c r="X128" i="4"/>
  <c r="X136" i="4"/>
  <c r="X144" i="4"/>
  <c r="X152" i="4"/>
  <c r="X172" i="4"/>
  <c r="X180" i="4"/>
  <c r="X188" i="4"/>
  <c r="X196" i="4"/>
  <c r="X204" i="4"/>
  <c r="X212" i="4"/>
  <c r="X220" i="4"/>
  <c r="X228" i="4"/>
  <c r="X277" i="4"/>
  <c r="X285" i="4"/>
  <c r="X293" i="4"/>
  <c r="X301" i="4"/>
  <c r="X309" i="4"/>
  <c r="N80" i="4"/>
  <c r="N102" i="4"/>
  <c r="P112" i="4"/>
  <c r="X125" i="4"/>
  <c r="X157" i="4"/>
  <c r="X274" i="4"/>
  <c r="X298" i="4"/>
  <c r="X118" i="4"/>
  <c r="X142" i="4"/>
  <c r="X158" i="4"/>
  <c r="AH242" i="4"/>
  <c r="P110" i="4"/>
  <c r="X96" i="4"/>
  <c r="X99" i="4"/>
  <c r="X121" i="4"/>
  <c r="X129" i="4"/>
  <c r="X137" i="4"/>
  <c r="X145" i="4"/>
  <c r="X153" i="4"/>
  <c r="X270" i="4"/>
  <c r="X278" i="4"/>
  <c r="X286" i="4"/>
  <c r="X294" i="4"/>
  <c r="X302" i="4"/>
  <c r="X310" i="4"/>
  <c r="P80" i="4"/>
  <c r="P102" i="4"/>
  <c r="AI235" i="4"/>
  <c r="X78" i="4"/>
  <c r="X239" i="4"/>
  <c r="Z239" i="4" s="1"/>
  <c r="X244" i="4"/>
  <c r="AK236" i="4"/>
  <c r="AK240" i="4"/>
  <c r="AD239" i="4"/>
  <c r="AD235" i="4"/>
  <c r="AB233" i="4"/>
  <c r="AF239" i="4"/>
  <c r="X243" i="4"/>
  <c r="AF235" i="4"/>
  <c r="AH239" i="4"/>
  <c r="X238" i="4"/>
  <c r="Z238" i="4" s="1"/>
  <c r="AG242" i="4"/>
  <c r="AH235" i="4"/>
  <c r="AI239" i="4"/>
  <c r="AI233" i="4"/>
  <c r="AH233" i="4"/>
  <c r="AG233" i="4"/>
  <c r="AF233" i="4"/>
  <c r="X233" i="4"/>
  <c r="Z233" i="4" s="1"/>
  <c r="AD233" i="4"/>
  <c r="AK233" i="4"/>
  <c r="AC233" i="4"/>
  <c r="AI237" i="4"/>
  <c r="X237" i="4"/>
  <c r="Z237" i="4" s="1"/>
  <c r="AH237" i="4"/>
  <c r="AG237" i="4"/>
  <c r="AF237" i="4"/>
  <c r="AD237" i="4"/>
  <c r="AK237" i="4"/>
  <c r="AC237" i="4"/>
  <c r="AI241" i="4"/>
  <c r="AH241" i="4"/>
  <c r="AG241" i="4"/>
  <c r="AF241" i="4"/>
  <c r="X241" i="4"/>
  <c r="Z241" i="4" s="1"/>
  <c r="AD241" i="4"/>
  <c r="AK241" i="4"/>
  <c r="AC241" i="4"/>
  <c r="AJ233" i="4"/>
  <c r="AB237" i="4"/>
  <c r="AJ237" i="4"/>
  <c r="AB241" i="4"/>
  <c r="AG235" i="4"/>
  <c r="AI238" i="4"/>
  <c r="AG239" i="4"/>
  <c r="AI242" i="4"/>
  <c r="X232" i="4"/>
  <c r="Z232" i="4" s="1"/>
  <c r="X240" i="4"/>
  <c r="Z240" i="4" s="1"/>
  <c r="AF232" i="4"/>
  <c r="AF236" i="4"/>
  <c r="AB238" i="4"/>
  <c r="AJ238" i="4"/>
  <c r="AF240" i="4"/>
  <c r="AB242" i="4"/>
  <c r="AJ242" i="4"/>
  <c r="AG232" i="4"/>
  <c r="AG236" i="4"/>
  <c r="AC238" i="4"/>
  <c r="AK238" i="4"/>
  <c r="AG240" i="4"/>
  <c r="AC242" i="4"/>
  <c r="AK242" i="4"/>
  <c r="X242" i="4"/>
  <c r="Z242" i="4" s="1"/>
  <c r="AH232" i="4"/>
  <c r="AB235" i="4"/>
  <c r="AJ235" i="4"/>
  <c r="AH236" i="4"/>
  <c r="AD238" i="4"/>
  <c r="AB239" i="4"/>
  <c r="AJ239" i="4"/>
  <c r="AH240" i="4"/>
  <c r="AD242" i="4"/>
  <c r="X235" i="4"/>
  <c r="Z235" i="4" s="1"/>
  <c r="AI232" i="4"/>
  <c r="AC235" i="4"/>
  <c r="AI236" i="4"/>
  <c r="AC239" i="4"/>
  <c r="AI240" i="4"/>
  <c r="X236" i="4"/>
  <c r="Z236" i="4" s="1"/>
  <c r="AB232" i="4"/>
  <c r="AJ232" i="4"/>
  <c r="AB236" i="4"/>
  <c r="AJ236" i="4"/>
  <c r="AF238" i="4"/>
  <c r="AB240" i="4"/>
  <c r="AJ240" i="4"/>
  <c r="AF242" i="4"/>
  <c r="AC232" i="4"/>
  <c r="AC236" i="4"/>
  <c r="AG238" i="4"/>
  <c r="AC240" i="4"/>
  <c r="E77" i="4"/>
  <c r="P77" i="4" s="1"/>
  <c r="P76" i="4"/>
  <c r="P88" i="4"/>
  <c r="P92" i="4"/>
  <c r="O79" i="4"/>
  <c r="Q80" i="4"/>
  <c r="Q82" i="4"/>
  <c r="Q84" i="4"/>
  <c r="Q88" i="4"/>
  <c r="Q90" i="4"/>
  <c r="Q102" i="4"/>
  <c r="Q106" i="4"/>
  <c r="Q108" i="4"/>
  <c r="Q110" i="4"/>
  <c r="Q112" i="4"/>
  <c r="Q76" i="4"/>
  <c r="N81" i="4"/>
  <c r="N83" i="4"/>
  <c r="N87" i="4"/>
  <c r="N89" i="4"/>
  <c r="N91" i="4"/>
  <c r="N101" i="4"/>
  <c r="N103" i="4"/>
  <c r="N109" i="4"/>
  <c r="N111" i="4"/>
  <c r="N113" i="4"/>
  <c r="P90" i="4"/>
  <c r="P75" i="4"/>
  <c r="Q79" i="4"/>
  <c r="O81" i="4"/>
  <c r="O83" i="4"/>
  <c r="O87" i="4"/>
  <c r="O89" i="4"/>
  <c r="O91" i="4"/>
  <c r="O101" i="4"/>
  <c r="O103" i="4"/>
  <c r="O109" i="4"/>
  <c r="O111" i="4"/>
  <c r="O113" i="4"/>
  <c r="P81" i="4"/>
  <c r="P83" i="4"/>
  <c r="P87" i="4"/>
  <c r="P89" i="4"/>
  <c r="P91" i="4"/>
  <c r="P93" i="4"/>
  <c r="X93" i="4" s="1"/>
  <c r="P101" i="4"/>
  <c r="P103" i="4"/>
  <c r="P107" i="4"/>
  <c r="P109" i="4"/>
  <c r="P111" i="4"/>
  <c r="P113" i="4"/>
  <c r="R234" i="4"/>
  <c r="AG234" i="4" s="1"/>
  <c r="Q81" i="4"/>
  <c r="Q83" i="4"/>
  <c r="Q87" i="4"/>
  <c r="Q89" i="4"/>
  <c r="Q91" i="4"/>
  <c r="Q101" i="4"/>
  <c r="Q103" i="4"/>
  <c r="Q107" i="4"/>
  <c r="Q109" i="4"/>
  <c r="Q111" i="4"/>
  <c r="Q113" i="4"/>
  <c r="N88" i="4"/>
  <c r="N90" i="4"/>
  <c r="N106" i="4"/>
  <c r="X74" i="4"/>
  <c r="N76" i="4"/>
  <c r="O80" i="4"/>
  <c r="O82" i="4"/>
  <c r="O84" i="4"/>
  <c r="O88" i="4"/>
  <c r="O90" i="4"/>
  <c r="O102" i="4"/>
  <c r="O110" i="4"/>
  <c r="O112" i="4"/>
  <c r="B88" i="4"/>
  <c r="M88" i="4" s="1"/>
  <c r="B161" i="4"/>
  <c r="M161" i="4" s="1"/>
  <c r="X161" i="4" s="1"/>
  <c r="B81" i="4"/>
  <c r="M81" i="4" s="1"/>
  <c r="M100" i="4"/>
  <c r="X100" i="4" s="1"/>
  <c r="B103" i="4"/>
  <c r="M102" i="4"/>
  <c r="X246" i="4"/>
  <c r="B76" i="4"/>
  <c r="M101" i="4"/>
  <c r="X245" i="4"/>
  <c r="B108" i="4"/>
  <c r="N14" i="5"/>
  <c r="H14" i="5"/>
  <c r="J14" i="5"/>
  <c r="P14" i="5"/>
  <c r="Y324" i="7" l="1"/>
  <c r="AG3" i="4"/>
  <c r="Y58" i="7"/>
  <c r="Y322" i="7" s="1"/>
  <c r="AC234" i="4"/>
  <c r="AC3" i="4" s="1"/>
  <c r="X80" i="4"/>
  <c r="Y341" i="7"/>
  <c r="Y342" i="7"/>
  <c r="Y338" i="7"/>
  <c r="Y347" i="7"/>
  <c r="Y319" i="7"/>
  <c r="Y340" i="7"/>
  <c r="Y320" i="7"/>
  <c r="Y344" i="7"/>
  <c r="Y345" i="7"/>
  <c r="Y346" i="7"/>
  <c r="Y343" i="7"/>
  <c r="Y339" i="7"/>
  <c r="Y321" i="7"/>
  <c r="X79" i="4"/>
  <c r="X101" i="4"/>
  <c r="X107" i="4"/>
  <c r="X75" i="4"/>
  <c r="AI234" i="4"/>
  <c r="AI3" i="4" s="1"/>
  <c r="X234" i="4"/>
  <c r="Z234" i="4" s="1"/>
  <c r="X87" i="4"/>
  <c r="AE3" i="4"/>
  <c r="W59" i="7"/>
  <c r="Y59" i="7" s="1"/>
  <c r="M60" i="7"/>
  <c r="X81" i="4"/>
  <c r="X102" i="4"/>
  <c r="AD234" i="4"/>
  <c r="AD3" i="4" s="1"/>
  <c r="X88" i="4"/>
  <c r="X106" i="4"/>
  <c r="AF234" i="4"/>
  <c r="AF3" i="4" s="1"/>
  <c r="AK234" i="4"/>
  <c r="AK3" i="4" s="1"/>
  <c r="AJ234" i="4"/>
  <c r="AJ3" i="4" s="1"/>
  <c r="AH234" i="4"/>
  <c r="AH3" i="4" s="1"/>
  <c r="AB234" i="4"/>
  <c r="AB3" i="4" s="1"/>
  <c r="B89" i="4"/>
  <c r="B90" i="4" s="1"/>
  <c r="B82" i="4"/>
  <c r="M82" i="4" s="1"/>
  <c r="X82" i="4" s="1"/>
  <c r="B162" i="4"/>
  <c r="B163" i="4" s="1"/>
  <c r="X247" i="4"/>
  <c r="B104" i="4"/>
  <c r="M104" i="4" s="1"/>
  <c r="X104" i="4" s="1"/>
  <c r="M103" i="4"/>
  <c r="X103" i="4" s="1"/>
  <c r="M108" i="4"/>
  <c r="X108" i="4" s="1"/>
  <c r="B109" i="4"/>
  <c r="B77" i="4"/>
  <c r="M77" i="4" s="1"/>
  <c r="X77" i="4" s="1"/>
  <c r="M76" i="4"/>
  <c r="X76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127" i="2"/>
  <c r="AH47" i="2"/>
  <c r="AH46" i="2"/>
  <c r="AF4" i="2"/>
  <c r="AH4" i="2" s="1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A4" i="2"/>
  <c r="AD4" i="2" s="1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6" i="2"/>
  <c r="Y233" i="2"/>
  <c r="Y232" i="2"/>
  <c r="Y127" i="2"/>
  <c r="Y79" i="2"/>
  <c r="Y47" i="2"/>
  <c r="Y46" i="2"/>
  <c r="V4" i="2"/>
  <c r="Y4" i="2" s="1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5" i="2"/>
  <c r="T105" i="2"/>
  <c r="T100" i="2"/>
  <c r="T99" i="2"/>
  <c r="T98" i="2"/>
  <c r="T97" i="2"/>
  <c r="T96" i="2"/>
  <c r="T95" i="2"/>
  <c r="T94" i="2"/>
  <c r="T93" i="2"/>
  <c r="T86" i="2"/>
  <c r="T78" i="2"/>
  <c r="T75" i="2"/>
  <c r="T74" i="2"/>
  <c r="T73" i="2"/>
  <c r="T47" i="2"/>
  <c r="T46" i="2"/>
  <c r="T4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79" i="2"/>
  <c r="O278" i="2"/>
  <c r="O277" i="2"/>
  <c r="O276" i="2"/>
  <c r="O275" i="2"/>
  <c r="O274" i="2"/>
  <c r="O273" i="2"/>
  <c r="O272" i="2"/>
  <c r="O271" i="2"/>
  <c r="O27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5" i="2"/>
  <c r="O106" i="2"/>
  <c r="O100" i="2"/>
  <c r="O99" i="2"/>
  <c r="O98" i="2"/>
  <c r="O97" i="2"/>
  <c r="O96" i="2"/>
  <c r="O95" i="2"/>
  <c r="O86" i="2"/>
  <c r="O74" i="2"/>
  <c r="O78" i="2"/>
  <c r="D78" i="2"/>
  <c r="O79" i="2"/>
  <c r="O47" i="2"/>
  <c r="O46" i="2"/>
  <c r="O4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5" i="2"/>
  <c r="D106" i="2"/>
  <c r="D105" i="2"/>
  <c r="D99" i="2"/>
  <c r="D98" i="2"/>
  <c r="D97" i="2"/>
  <c r="D95" i="2"/>
  <c r="D93" i="2"/>
  <c r="D86" i="2"/>
  <c r="D79" i="2"/>
  <c r="D74" i="2"/>
  <c r="B4" i="2"/>
  <c r="D4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Y46" i="4" l="1"/>
  <c r="Y47" i="4"/>
  <c r="Y244" i="4"/>
  <c r="Z244" i="4" s="1"/>
  <c r="Y245" i="4"/>
  <c r="Z245" i="4" s="1"/>
  <c r="Y250" i="4"/>
  <c r="Y248" i="4"/>
  <c r="Y256" i="4"/>
  <c r="Y249" i="4"/>
  <c r="Y258" i="4"/>
  <c r="Y253" i="4"/>
  <c r="Y254" i="4"/>
  <c r="Y243" i="4"/>
  <c r="Z243" i="4" s="1"/>
  <c r="Y247" i="4"/>
  <c r="Z247" i="4" s="1"/>
  <c r="Y255" i="4"/>
  <c r="Y251" i="4"/>
  <c r="Y246" i="4"/>
  <c r="Z246" i="4" s="1"/>
  <c r="Y259" i="4"/>
  <c r="Y257" i="4"/>
  <c r="Y252" i="4"/>
  <c r="Y80" i="4"/>
  <c r="Y4" i="4"/>
  <c r="Y79" i="4"/>
  <c r="Y74" i="4"/>
  <c r="Y73" i="4"/>
  <c r="Y78" i="4"/>
  <c r="Y77" i="4"/>
  <c r="Y75" i="4"/>
  <c r="Y76" i="4"/>
  <c r="Y127" i="4"/>
  <c r="M162" i="4"/>
  <c r="X162" i="4" s="1"/>
  <c r="W60" i="7"/>
  <c r="Y60" i="7" s="1"/>
  <c r="M61" i="7"/>
  <c r="M89" i="4"/>
  <c r="X89" i="4" s="1"/>
  <c r="B83" i="4"/>
  <c r="M83" i="4" s="1"/>
  <c r="X83" i="4" s="1"/>
  <c r="M163" i="4"/>
  <c r="X163" i="4" s="1"/>
  <c r="B164" i="4"/>
  <c r="M109" i="4"/>
  <c r="X109" i="4" s="1"/>
  <c r="B110" i="4"/>
  <c r="M90" i="4"/>
  <c r="X90" i="4" s="1"/>
  <c r="B91" i="4"/>
  <c r="X248" i="4"/>
  <c r="L294" i="3"/>
  <c r="B84" i="4" l="1"/>
  <c r="M84" i="4" s="1"/>
  <c r="X84" i="4" s="1"/>
  <c r="Z248" i="4"/>
  <c r="Z341" i="4" s="1"/>
  <c r="W61" i="7"/>
  <c r="Y61" i="7" s="1"/>
  <c r="M62" i="7"/>
  <c r="B111" i="4"/>
  <c r="M110" i="4"/>
  <c r="X110" i="4" s="1"/>
  <c r="X249" i="4"/>
  <c r="Z249" i="4" s="1"/>
  <c r="M164" i="4"/>
  <c r="X164" i="4" s="1"/>
  <c r="B165" i="4"/>
  <c r="M91" i="4"/>
  <c r="X91" i="4" s="1"/>
  <c r="B92" i="4"/>
  <c r="M92" i="4" s="1"/>
  <c r="X92" i="4" s="1"/>
  <c r="B85" i="4"/>
  <c r="M85" i="4" s="1"/>
  <c r="X85" i="4" s="1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O314" i="3"/>
  <c r="N314" i="3"/>
  <c r="M314" i="3"/>
  <c r="L314" i="3"/>
  <c r="K314" i="3"/>
  <c r="O313" i="3"/>
  <c r="N313" i="3"/>
  <c r="M313" i="3"/>
  <c r="L313" i="3"/>
  <c r="K313" i="3"/>
  <c r="O312" i="3"/>
  <c r="N312" i="3"/>
  <c r="M312" i="3"/>
  <c r="L312" i="3"/>
  <c r="K312" i="3"/>
  <c r="O311" i="3"/>
  <c r="N311" i="3"/>
  <c r="M311" i="3"/>
  <c r="L311" i="3"/>
  <c r="K311" i="3"/>
  <c r="O310" i="3"/>
  <c r="N310" i="3"/>
  <c r="M310" i="3"/>
  <c r="L310" i="3"/>
  <c r="K310" i="3"/>
  <c r="O309" i="3"/>
  <c r="N309" i="3"/>
  <c r="M309" i="3"/>
  <c r="L309" i="3"/>
  <c r="K309" i="3"/>
  <c r="O308" i="3"/>
  <c r="N308" i="3"/>
  <c r="M308" i="3"/>
  <c r="L308" i="3"/>
  <c r="K308" i="3"/>
  <c r="O307" i="3"/>
  <c r="N307" i="3"/>
  <c r="M307" i="3"/>
  <c r="L307" i="3"/>
  <c r="K307" i="3"/>
  <c r="O306" i="3"/>
  <c r="N306" i="3"/>
  <c r="M306" i="3"/>
  <c r="L306" i="3"/>
  <c r="K306" i="3"/>
  <c r="O305" i="3"/>
  <c r="L305" i="3"/>
  <c r="K305" i="3"/>
  <c r="O304" i="3"/>
  <c r="L304" i="3"/>
  <c r="K304" i="3"/>
  <c r="O303" i="3"/>
  <c r="L303" i="3"/>
  <c r="K303" i="3"/>
  <c r="O302" i="3"/>
  <c r="L302" i="3"/>
  <c r="K302" i="3"/>
  <c r="O301" i="3"/>
  <c r="L301" i="3"/>
  <c r="K301" i="3"/>
  <c r="O300" i="3"/>
  <c r="L300" i="3"/>
  <c r="K300" i="3"/>
  <c r="O299" i="3"/>
  <c r="L299" i="3"/>
  <c r="K299" i="3"/>
  <c r="O298" i="3"/>
  <c r="L298" i="3"/>
  <c r="K298" i="3"/>
  <c r="O297" i="3"/>
  <c r="L297" i="3"/>
  <c r="K297" i="3"/>
  <c r="O296" i="3"/>
  <c r="L296" i="3"/>
  <c r="K296" i="3"/>
  <c r="O295" i="3"/>
  <c r="L295" i="3"/>
  <c r="K295" i="3"/>
  <c r="O294" i="3"/>
  <c r="K294" i="3"/>
  <c r="P294" i="3" s="1"/>
  <c r="O293" i="3"/>
  <c r="L293" i="3"/>
  <c r="K293" i="3"/>
  <c r="O292" i="3"/>
  <c r="L292" i="3"/>
  <c r="K292" i="3"/>
  <c r="O291" i="3"/>
  <c r="L291" i="3"/>
  <c r="K291" i="3"/>
  <c r="O290" i="3"/>
  <c r="L290" i="3"/>
  <c r="K290" i="3"/>
  <c r="O289" i="3"/>
  <c r="L289" i="3"/>
  <c r="K289" i="3"/>
  <c r="O288" i="3"/>
  <c r="L288" i="3"/>
  <c r="K288" i="3"/>
  <c r="O287" i="3"/>
  <c r="L287" i="3"/>
  <c r="K287" i="3"/>
  <c r="O286" i="3"/>
  <c r="L286" i="3"/>
  <c r="K286" i="3"/>
  <c r="O285" i="3"/>
  <c r="L285" i="3"/>
  <c r="K285" i="3"/>
  <c r="O284" i="3"/>
  <c r="L284" i="3"/>
  <c r="K284" i="3"/>
  <c r="O283" i="3"/>
  <c r="L283" i="3"/>
  <c r="K283" i="3"/>
  <c r="O282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N254" i="3"/>
  <c r="K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S245" i="3"/>
  <c r="K245" i="3"/>
  <c r="N244" i="3"/>
  <c r="K244" i="3"/>
  <c r="O243" i="3"/>
  <c r="N243" i="3"/>
  <c r="K243" i="3"/>
  <c r="O242" i="3"/>
  <c r="N242" i="3"/>
  <c r="K242" i="3"/>
  <c r="O241" i="3"/>
  <c r="N241" i="3"/>
  <c r="K241" i="3"/>
  <c r="O240" i="3"/>
  <c r="N240" i="3"/>
  <c r="K240" i="3"/>
  <c r="N239" i="3"/>
  <c r="K239" i="3"/>
  <c r="O238" i="3"/>
  <c r="N238" i="3"/>
  <c r="K238" i="3"/>
  <c r="O237" i="3"/>
  <c r="N237" i="3"/>
  <c r="K237" i="3"/>
  <c r="O236" i="3"/>
  <c r="N236" i="3"/>
  <c r="K236" i="3"/>
  <c r="O235" i="3"/>
  <c r="N235" i="3"/>
  <c r="K235" i="3"/>
  <c r="O234" i="3"/>
  <c r="N234" i="3"/>
  <c r="K234" i="3"/>
  <c r="O233" i="3"/>
  <c r="N233" i="3"/>
  <c r="K233" i="3"/>
  <c r="O232" i="3"/>
  <c r="N232" i="3"/>
  <c r="K232" i="3"/>
  <c r="O231" i="3"/>
  <c r="N231" i="3"/>
  <c r="K231" i="3"/>
  <c r="O230" i="3"/>
  <c r="N230" i="3"/>
  <c r="K230" i="3"/>
  <c r="O229" i="3"/>
  <c r="N229" i="3"/>
  <c r="K229" i="3"/>
  <c r="O228" i="3"/>
  <c r="N228" i="3"/>
  <c r="K228" i="3"/>
  <c r="O227" i="3"/>
  <c r="N227" i="3"/>
  <c r="K227" i="3"/>
  <c r="O226" i="3"/>
  <c r="N226" i="3"/>
  <c r="K226" i="3"/>
  <c r="O225" i="3"/>
  <c r="N225" i="3"/>
  <c r="K225" i="3"/>
  <c r="O224" i="3"/>
  <c r="N224" i="3"/>
  <c r="K224" i="3"/>
  <c r="O223" i="3"/>
  <c r="N223" i="3"/>
  <c r="K223" i="3"/>
  <c r="P222" i="3"/>
  <c r="O222" i="3"/>
  <c r="N222" i="3"/>
  <c r="M222" i="3"/>
  <c r="L222" i="3"/>
  <c r="K222" i="3"/>
  <c r="P221" i="3"/>
  <c r="O221" i="3"/>
  <c r="N221" i="3"/>
  <c r="M221" i="3"/>
  <c r="L221" i="3"/>
  <c r="K221" i="3"/>
  <c r="P220" i="3"/>
  <c r="O220" i="3"/>
  <c r="N220" i="3"/>
  <c r="M220" i="3"/>
  <c r="L220" i="3"/>
  <c r="K220" i="3"/>
  <c r="P219" i="3"/>
  <c r="O219" i="3"/>
  <c r="N219" i="3"/>
  <c r="M219" i="3"/>
  <c r="L219" i="3"/>
  <c r="K219" i="3"/>
  <c r="P218" i="3"/>
  <c r="O218" i="3"/>
  <c r="N218" i="3"/>
  <c r="M218" i="3"/>
  <c r="L218" i="3"/>
  <c r="K218" i="3"/>
  <c r="P217" i="3"/>
  <c r="O217" i="3"/>
  <c r="N217" i="3"/>
  <c r="M217" i="3"/>
  <c r="L217" i="3"/>
  <c r="K217" i="3"/>
  <c r="P216" i="3"/>
  <c r="O216" i="3"/>
  <c r="N216" i="3"/>
  <c r="M216" i="3"/>
  <c r="L216" i="3"/>
  <c r="K216" i="3"/>
  <c r="P215" i="3"/>
  <c r="O215" i="3"/>
  <c r="N215" i="3"/>
  <c r="M215" i="3"/>
  <c r="L215" i="3"/>
  <c r="K215" i="3"/>
  <c r="P214" i="3"/>
  <c r="O214" i="3"/>
  <c r="N214" i="3"/>
  <c r="M214" i="3"/>
  <c r="L214" i="3"/>
  <c r="K214" i="3"/>
  <c r="P213" i="3"/>
  <c r="O213" i="3"/>
  <c r="N213" i="3"/>
  <c r="M213" i="3"/>
  <c r="L213" i="3"/>
  <c r="K213" i="3"/>
  <c r="P212" i="3"/>
  <c r="O212" i="3"/>
  <c r="N212" i="3"/>
  <c r="M212" i="3"/>
  <c r="L212" i="3"/>
  <c r="K212" i="3"/>
  <c r="P211" i="3"/>
  <c r="O211" i="3"/>
  <c r="N211" i="3"/>
  <c r="M211" i="3"/>
  <c r="L211" i="3"/>
  <c r="K211" i="3"/>
  <c r="P210" i="3"/>
  <c r="O210" i="3"/>
  <c r="N210" i="3"/>
  <c r="M210" i="3"/>
  <c r="L210" i="3"/>
  <c r="K210" i="3"/>
  <c r="P209" i="3"/>
  <c r="O209" i="3"/>
  <c r="N209" i="3"/>
  <c r="M209" i="3"/>
  <c r="L209" i="3"/>
  <c r="K209" i="3"/>
  <c r="P208" i="3"/>
  <c r="O208" i="3"/>
  <c r="N208" i="3"/>
  <c r="M208" i="3"/>
  <c r="L208" i="3"/>
  <c r="K208" i="3"/>
  <c r="P207" i="3"/>
  <c r="O207" i="3"/>
  <c r="N207" i="3"/>
  <c r="M207" i="3"/>
  <c r="L207" i="3"/>
  <c r="K207" i="3"/>
  <c r="P206" i="3"/>
  <c r="O206" i="3"/>
  <c r="N206" i="3"/>
  <c r="M206" i="3"/>
  <c r="L206" i="3"/>
  <c r="K206" i="3"/>
  <c r="P205" i="3"/>
  <c r="O205" i="3"/>
  <c r="N205" i="3"/>
  <c r="M205" i="3"/>
  <c r="L205" i="3"/>
  <c r="K205" i="3"/>
  <c r="P204" i="3"/>
  <c r="O204" i="3"/>
  <c r="N204" i="3"/>
  <c r="M204" i="3"/>
  <c r="L204" i="3"/>
  <c r="K204" i="3"/>
  <c r="P203" i="3"/>
  <c r="O203" i="3"/>
  <c r="N203" i="3"/>
  <c r="M203" i="3"/>
  <c r="L203" i="3"/>
  <c r="K203" i="3"/>
  <c r="P202" i="3"/>
  <c r="O202" i="3"/>
  <c r="N202" i="3"/>
  <c r="M202" i="3"/>
  <c r="L202" i="3"/>
  <c r="K202" i="3"/>
  <c r="P201" i="3"/>
  <c r="O201" i="3"/>
  <c r="N201" i="3"/>
  <c r="M201" i="3"/>
  <c r="L201" i="3"/>
  <c r="K201" i="3"/>
  <c r="P200" i="3"/>
  <c r="O200" i="3"/>
  <c r="N200" i="3"/>
  <c r="M200" i="3"/>
  <c r="K200" i="3"/>
  <c r="P199" i="3"/>
  <c r="O199" i="3"/>
  <c r="N199" i="3"/>
  <c r="M199" i="3"/>
  <c r="L199" i="3"/>
  <c r="K199" i="3"/>
  <c r="P198" i="3"/>
  <c r="O198" i="3"/>
  <c r="N198" i="3"/>
  <c r="M198" i="3"/>
  <c r="L198" i="3"/>
  <c r="K198" i="3"/>
  <c r="P197" i="3"/>
  <c r="O197" i="3"/>
  <c r="N197" i="3"/>
  <c r="M197" i="3"/>
  <c r="L197" i="3"/>
  <c r="K197" i="3"/>
  <c r="P196" i="3"/>
  <c r="O196" i="3"/>
  <c r="N196" i="3"/>
  <c r="M196" i="3"/>
  <c r="L196" i="3"/>
  <c r="K196" i="3"/>
  <c r="P195" i="3"/>
  <c r="O195" i="3"/>
  <c r="N195" i="3"/>
  <c r="M195" i="3"/>
  <c r="L195" i="3"/>
  <c r="K195" i="3"/>
  <c r="P194" i="3"/>
  <c r="O194" i="3"/>
  <c r="N194" i="3"/>
  <c r="M194" i="3"/>
  <c r="L194" i="3"/>
  <c r="K194" i="3"/>
  <c r="P193" i="3"/>
  <c r="O193" i="3"/>
  <c r="N193" i="3"/>
  <c r="M193" i="3"/>
  <c r="L193" i="3"/>
  <c r="K193" i="3"/>
  <c r="P192" i="3"/>
  <c r="O192" i="3"/>
  <c r="N192" i="3"/>
  <c r="M192" i="3"/>
  <c r="L192" i="3"/>
  <c r="K192" i="3"/>
  <c r="P191" i="3"/>
  <c r="O191" i="3"/>
  <c r="N191" i="3"/>
  <c r="M191" i="3"/>
  <c r="L191" i="3"/>
  <c r="K191" i="3"/>
  <c r="P190" i="3"/>
  <c r="O190" i="3"/>
  <c r="N190" i="3"/>
  <c r="M190" i="3"/>
  <c r="L190" i="3"/>
  <c r="K190" i="3"/>
  <c r="P189" i="3"/>
  <c r="O189" i="3"/>
  <c r="N189" i="3"/>
  <c r="M189" i="3"/>
  <c r="L189" i="3"/>
  <c r="K189" i="3"/>
  <c r="P188" i="3"/>
  <c r="O188" i="3"/>
  <c r="N188" i="3"/>
  <c r="M188" i="3"/>
  <c r="L188" i="3"/>
  <c r="K188" i="3"/>
  <c r="P187" i="3"/>
  <c r="O187" i="3"/>
  <c r="N187" i="3"/>
  <c r="M187" i="3"/>
  <c r="L187" i="3"/>
  <c r="K187" i="3"/>
  <c r="P186" i="3"/>
  <c r="O186" i="3"/>
  <c r="N186" i="3"/>
  <c r="M186" i="3"/>
  <c r="L186" i="3"/>
  <c r="K186" i="3"/>
  <c r="P185" i="3"/>
  <c r="O185" i="3"/>
  <c r="N185" i="3"/>
  <c r="M185" i="3"/>
  <c r="L185" i="3"/>
  <c r="K185" i="3"/>
  <c r="P184" i="3"/>
  <c r="O184" i="3"/>
  <c r="N184" i="3"/>
  <c r="M184" i="3"/>
  <c r="L184" i="3"/>
  <c r="K184" i="3"/>
  <c r="P183" i="3"/>
  <c r="O183" i="3"/>
  <c r="N183" i="3"/>
  <c r="M183" i="3"/>
  <c r="L183" i="3"/>
  <c r="K183" i="3"/>
  <c r="P182" i="3"/>
  <c r="O182" i="3"/>
  <c r="N182" i="3"/>
  <c r="M182" i="3"/>
  <c r="L182" i="3"/>
  <c r="K182" i="3"/>
  <c r="P181" i="3"/>
  <c r="O181" i="3"/>
  <c r="N181" i="3"/>
  <c r="M181" i="3"/>
  <c r="L181" i="3"/>
  <c r="K181" i="3"/>
  <c r="P180" i="3"/>
  <c r="O180" i="3"/>
  <c r="N180" i="3"/>
  <c r="M180" i="3"/>
  <c r="L180" i="3"/>
  <c r="K180" i="3"/>
  <c r="P179" i="3"/>
  <c r="O179" i="3"/>
  <c r="N179" i="3"/>
  <c r="M179" i="3"/>
  <c r="L179" i="3"/>
  <c r="K179" i="3"/>
  <c r="P178" i="3"/>
  <c r="O178" i="3"/>
  <c r="N178" i="3"/>
  <c r="M178" i="3"/>
  <c r="L178" i="3"/>
  <c r="K178" i="3"/>
  <c r="P177" i="3"/>
  <c r="O177" i="3"/>
  <c r="N177" i="3"/>
  <c r="M177" i="3"/>
  <c r="L177" i="3"/>
  <c r="K177" i="3"/>
  <c r="P176" i="3"/>
  <c r="O176" i="3"/>
  <c r="N176" i="3"/>
  <c r="M176" i="3"/>
  <c r="L176" i="3"/>
  <c r="K176" i="3"/>
  <c r="P175" i="3"/>
  <c r="O175" i="3"/>
  <c r="N175" i="3"/>
  <c r="M175" i="3"/>
  <c r="L175" i="3"/>
  <c r="K175" i="3"/>
  <c r="P174" i="3"/>
  <c r="O174" i="3"/>
  <c r="N174" i="3"/>
  <c r="M174" i="3"/>
  <c r="L174" i="3"/>
  <c r="K174" i="3"/>
  <c r="P173" i="3"/>
  <c r="O173" i="3"/>
  <c r="N173" i="3"/>
  <c r="M173" i="3"/>
  <c r="L173" i="3"/>
  <c r="K173" i="3"/>
  <c r="P172" i="3"/>
  <c r="O172" i="3"/>
  <c r="N172" i="3"/>
  <c r="M172" i="3"/>
  <c r="L172" i="3"/>
  <c r="K172" i="3"/>
  <c r="P171" i="3"/>
  <c r="O171" i="3"/>
  <c r="N171" i="3"/>
  <c r="M171" i="3"/>
  <c r="L171" i="3"/>
  <c r="K171" i="3"/>
  <c r="P170" i="3"/>
  <c r="O170" i="3"/>
  <c r="N170" i="3"/>
  <c r="M170" i="3"/>
  <c r="L170" i="3"/>
  <c r="K170" i="3"/>
  <c r="P169" i="3"/>
  <c r="O169" i="3"/>
  <c r="N169" i="3"/>
  <c r="M169" i="3"/>
  <c r="L169" i="3"/>
  <c r="K169" i="3"/>
  <c r="P168" i="3"/>
  <c r="O168" i="3"/>
  <c r="N168" i="3"/>
  <c r="M168" i="3"/>
  <c r="L168" i="3"/>
  <c r="K168" i="3"/>
  <c r="P167" i="3"/>
  <c r="O167" i="3"/>
  <c r="N167" i="3"/>
  <c r="M167" i="3"/>
  <c r="L167" i="3"/>
  <c r="K167" i="3"/>
  <c r="P166" i="3"/>
  <c r="O166" i="3"/>
  <c r="N166" i="3"/>
  <c r="M166" i="3"/>
  <c r="L166" i="3"/>
  <c r="K166" i="3"/>
  <c r="P165" i="3"/>
  <c r="O165" i="3"/>
  <c r="N165" i="3"/>
  <c r="M165" i="3"/>
  <c r="L165" i="3"/>
  <c r="K165" i="3"/>
  <c r="P164" i="3"/>
  <c r="O164" i="3"/>
  <c r="N164" i="3"/>
  <c r="M164" i="3"/>
  <c r="L164" i="3"/>
  <c r="K164" i="3"/>
  <c r="P163" i="3"/>
  <c r="O163" i="3"/>
  <c r="N163" i="3"/>
  <c r="M163" i="3"/>
  <c r="L163" i="3"/>
  <c r="K163" i="3"/>
  <c r="P162" i="3"/>
  <c r="O162" i="3"/>
  <c r="N162" i="3"/>
  <c r="M162" i="3"/>
  <c r="L162" i="3"/>
  <c r="K162" i="3"/>
  <c r="P161" i="3"/>
  <c r="O161" i="3"/>
  <c r="N161" i="3"/>
  <c r="M161" i="3"/>
  <c r="L161" i="3"/>
  <c r="K161" i="3"/>
  <c r="P160" i="3"/>
  <c r="O160" i="3"/>
  <c r="N160" i="3"/>
  <c r="M160" i="3"/>
  <c r="L160" i="3"/>
  <c r="K160" i="3"/>
  <c r="P159" i="3"/>
  <c r="O159" i="3"/>
  <c r="N159" i="3"/>
  <c r="M159" i="3"/>
  <c r="L159" i="3"/>
  <c r="K159" i="3"/>
  <c r="P158" i="3"/>
  <c r="O158" i="3"/>
  <c r="N158" i="3"/>
  <c r="M158" i="3"/>
  <c r="L158" i="3"/>
  <c r="K158" i="3"/>
  <c r="P157" i="3"/>
  <c r="O157" i="3"/>
  <c r="N157" i="3"/>
  <c r="M157" i="3"/>
  <c r="L157" i="3"/>
  <c r="K157" i="3"/>
  <c r="P156" i="3"/>
  <c r="O156" i="3"/>
  <c r="N156" i="3"/>
  <c r="M156" i="3"/>
  <c r="L156" i="3"/>
  <c r="K156" i="3"/>
  <c r="P155" i="3"/>
  <c r="O155" i="3"/>
  <c r="N155" i="3"/>
  <c r="M155" i="3"/>
  <c r="L155" i="3"/>
  <c r="K155" i="3"/>
  <c r="P154" i="3"/>
  <c r="O154" i="3"/>
  <c r="N154" i="3"/>
  <c r="M154" i="3"/>
  <c r="L154" i="3"/>
  <c r="K154" i="3"/>
  <c r="P153" i="3"/>
  <c r="O153" i="3"/>
  <c r="N153" i="3"/>
  <c r="M153" i="3"/>
  <c r="L153" i="3"/>
  <c r="K153" i="3"/>
  <c r="P152" i="3"/>
  <c r="O152" i="3"/>
  <c r="N152" i="3"/>
  <c r="M152" i="3"/>
  <c r="L152" i="3"/>
  <c r="K152" i="3"/>
  <c r="P151" i="3"/>
  <c r="O151" i="3"/>
  <c r="N151" i="3"/>
  <c r="M151" i="3"/>
  <c r="L151" i="3"/>
  <c r="K151" i="3"/>
  <c r="P150" i="3"/>
  <c r="O150" i="3"/>
  <c r="N150" i="3"/>
  <c r="M150" i="3"/>
  <c r="L150" i="3"/>
  <c r="K150" i="3"/>
  <c r="P149" i="3"/>
  <c r="O149" i="3"/>
  <c r="N149" i="3"/>
  <c r="M149" i="3"/>
  <c r="L149" i="3"/>
  <c r="K149" i="3"/>
  <c r="P148" i="3"/>
  <c r="O148" i="3"/>
  <c r="N148" i="3"/>
  <c r="M148" i="3"/>
  <c r="L148" i="3"/>
  <c r="K148" i="3"/>
  <c r="P147" i="3"/>
  <c r="O147" i="3"/>
  <c r="N147" i="3"/>
  <c r="M147" i="3"/>
  <c r="L147" i="3"/>
  <c r="K147" i="3"/>
  <c r="P146" i="3"/>
  <c r="O146" i="3"/>
  <c r="N146" i="3"/>
  <c r="M146" i="3"/>
  <c r="L146" i="3"/>
  <c r="K146" i="3"/>
  <c r="P145" i="3"/>
  <c r="O145" i="3"/>
  <c r="N145" i="3"/>
  <c r="M145" i="3"/>
  <c r="L145" i="3"/>
  <c r="K145" i="3"/>
  <c r="P144" i="3"/>
  <c r="O144" i="3"/>
  <c r="N144" i="3"/>
  <c r="M144" i="3"/>
  <c r="L144" i="3"/>
  <c r="K144" i="3"/>
  <c r="P143" i="3"/>
  <c r="O143" i="3"/>
  <c r="N143" i="3"/>
  <c r="M143" i="3"/>
  <c r="L143" i="3"/>
  <c r="K143" i="3"/>
  <c r="P142" i="3"/>
  <c r="O142" i="3"/>
  <c r="N142" i="3"/>
  <c r="M142" i="3"/>
  <c r="L142" i="3"/>
  <c r="K142" i="3"/>
  <c r="P141" i="3"/>
  <c r="O141" i="3"/>
  <c r="N141" i="3"/>
  <c r="M141" i="3"/>
  <c r="L141" i="3"/>
  <c r="K141" i="3"/>
  <c r="P140" i="3"/>
  <c r="O140" i="3"/>
  <c r="N140" i="3"/>
  <c r="M140" i="3"/>
  <c r="L140" i="3"/>
  <c r="K140" i="3"/>
  <c r="P139" i="3"/>
  <c r="O139" i="3"/>
  <c r="N139" i="3"/>
  <c r="M139" i="3"/>
  <c r="L139" i="3"/>
  <c r="K139" i="3"/>
  <c r="P138" i="3"/>
  <c r="O138" i="3"/>
  <c r="N138" i="3"/>
  <c r="M138" i="3"/>
  <c r="L138" i="3"/>
  <c r="K138" i="3"/>
  <c r="P137" i="3"/>
  <c r="O137" i="3"/>
  <c r="N137" i="3"/>
  <c r="M137" i="3"/>
  <c r="L137" i="3"/>
  <c r="K137" i="3"/>
  <c r="P136" i="3"/>
  <c r="O136" i="3"/>
  <c r="N136" i="3"/>
  <c r="M136" i="3"/>
  <c r="L136" i="3"/>
  <c r="K136" i="3"/>
  <c r="P135" i="3"/>
  <c r="O135" i="3"/>
  <c r="N135" i="3"/>
  <c r="M135" i="3"/>
  <c r="L135" i="3"/>
  <c r="K135" i="3"/>
  <c r="P134" i="3"/>
  <c r="O134" i="3"/>
  <c r="N134" i="3"/>
  <c r="M134" i="3"/>
  <c r="L134" i="3"/>
  <c r="K134" i="3"/>
  <c r="P133" i="3"/>
  <c r="O133" i="3"/>
  <c r="N133" i="3"/>
  <c r="M133" i="3"/>
  <c r="L133" i="3"/>
  <c r="K133" i="3"/>
  <c r="P132" i="3"/>
  <c r="O132" i="3"/>
  <c r="N132" i="3"/>
  <c r="M132" i="3"/>
  <c r="L132" i="3"/>
  <c r="K132" i="3"/>
  <c r="P131" i="3"/>
  <c r="O131" i="3"/>
  <c r="N131" i="3"/>
  <c r="M131" i="3"/>
  <c r="L131" i="3"/>
  <c r="K131" i="3"/>
  <c r="P130" i="3"/>
  <c r="O130" i="3"/>
  <c r="N130" i="3"/>
  <c r="M130" i="3"/>
  <c r="L130" i="3"/>
  <c r="K130" i="3"/>
  <c r="P129" i="3"/>
  <c r="O129" i="3"/>
  <c r="N129" i="3"/>
  <c r="M129" i="3"/>
  <c r="L129" i="3"/>
  <c r="K129" i="3"/>
  <c r="P128" i="3"/>
  <c r="O128" i="3"/>
  <c r="N128" i="3"/>
  <c r="M128" i="3"/>
  <c r="L128" i="3"/>
  <c r="K128" i="3"/>
  <c r="P127" i="3"/>
  <c r="O127" i="3"/>
  <c r="N127" i="3"/>
  <c r="M127" i="3"/>
  <c r="L127" i="3"/>
  <c r="K127" i="3"/>
  <c r="P126" i="3"/>
  <c r="O126" i="3"/>
  <c r="N126" i="3"/>
  <c r="M126" i="3"/>
  <c r="L126" i="3"/>
  <c r="K126" i="3"/>
  <c r="P125" i="3"/>
  <c r="O125" i="3"/>
  <c r="N125" i="3"/>
  <c r="M125" i="3"/>
  <c r="L125" i="3"/>
  <c r="K125" i="3"/>
  <c r="P124" i="3"/>
  <c r="O124" i="3"/>
  <c r="N124" i="3"/>
  <c r="M124" i="3"/>
  <c r="L124" i="3"/>
  <c r="K124" i="3"/>
  <c r="P123" i="3"/>
  <c r="O123" i="3"/>
  <c r="N123" i="3"/>
  <c r="M123" i="3"/>
  <c r="L123" i="3"/>
  <c r="K123" i="3"/>
  <c r="P122" i="3"/>
  <c r="O122" i="3"/>
  <c r="N122" i="3"/>
  <c r="M122" i="3"/>
  <c r="L122" i="3"/>
  <c r="K122" i="3"/>
  <c r="P121" i="3"/>
  <c r="O121" i="3"/>
  <c r="N121" i="3"/>
  <c r="M121" i="3"/>
  <c r="L121" i="3"/>
  <c r="K121" i="3"/>
  <c r="P120" i="3"/>
  <c r="O120" i="3"/>
  <c r="N120" i="3"/>
  <c r="M120" i="3"/>
  <c r="L120" i="3"/>
  <c r="K120" i="3"/>
  <c r="P119" i="3"/>
  <c r="O119" i="3"/>
  <c r="N119" i="3"/>
  <c r="M119" i="3"/>
  <c r="L119" i="3"/>
  <c r="K119" i="3"/>
  <c r="P118" i="3"/>
  <c r="O118" i="3"/>
  <c r="N118" i="3"/>
  <c r="M118" i="3"/>
  <c r="L118" i="3"/>
  <c r="K118" i="3"/>
  <c r="P117" i="3"/>
  <c r="O117" i="3"/>
  <c r="N117" i="3"/>
  <c r="M117" i="3"/>
  <c r="L117" i="3"/>
  <c r="K117" i="3"/>
  <c r="P116" i="3"/>
  <c r="O116" i="3"/>
  <c r="N116" i="3"/>
  <c r="M116" i="3"/>
  <c r="L116" i="3"/>
  <c r="K116" i="3"/>
  <c r="P115" i="3"/>
  <c r="O115" i="3"/>
  <c r="N115" i="3"/>
  <c r="M115" i="3"/>
  <c r="L115" i="3"/>
  <c r="K115" i="3"/>
  <c r="P114" i="3"/>
  <c r="O114" i="3"/>
  <c r="N114" i="3"/>
  <c r="M114" i="3"/>
  <c r="L114" i="3"/>
  <c r="K114" i="3"/>
  <c r="P113" i="3"/>
  <c r="O113" i="3"/>
  <c r="N113" i="3"/>
  <c r="M113" i="3"/>
  <c r="L113" i="3"/>
  <c r="K113" i="3"/>
  <c r="P112" i="3"/>
  <c r="O112" i="3"/>
  <c r="N112" i="3"/>
  <c r="M112" i="3"/>
  <c r="L112" i="3"/>
  <c r="K112" i="3"/>
  <c r="P111" i="3"/>
  <c r="O111" i="3"/>
  <c r="N111" i="3"/>
  <c r="M111" i="3"/>
  <c r="L111" i="3"/>
  <c r="K111" i="3"/>
  <c r="P110" i="3"/>
  <c r="O110" i="3"/>
  <c r="N110" i="3"/>
  <c r="M110" i="3"/>
  <c r="L110" i="3"/>
  <c r="K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M109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84" i="3"/>
  <c r="M83" i="3"/>
  <c r="M82" i="3"/>
  <c r="M79" i="3"/>
  <c r="M78" i="3"/>
  <c r="M77" i="3"/>
  <c r="M76" i="3"/>
  <c r="M75" i="3"/>
  <c r="M74" i="3"/>
  <c r="M73" i="3"/>
  <c r="M71" i="3"/>
  <c r="M70" i="3"/>
  <c r="M67" i="3"/>
  <c r="N109" i="3"/>
  <c r="N100" i="3"/>
  <c r="N96" i="3"/>
  <c r="N95" i="3"/>
  <c r="N94" i="3"/>
  <c r="N93" i="3"/>
  <c r="N84" i="3"/>
  <c r="N83" i="3"/>
  <c r="N82" i="3"/>
  <c r="N79" i="3"/>
  <c r="N78" i="3"/>
  <c r="N75" i="3"/>
  <c r="N74" i="3"/>
  <c r="N72" i="3"/>
  <c r="N71" i="3"/>
  <c r="N7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5" i="3"/>
  <c r="K74" i="3"/>
  <c r="K71" i="3"/>
  <c r="K70" i="3"/>
  <c r="L109" i="3"/>
  <c r="P109" i="3"/>
  <c r="N66" i="3"/>
  <c r="K67" i="3"/>
  <c r="AV276" i="1"/>
  <c r="AW276" i="1" s="1"/>
  <c r="AV275" i="1"/>
  <c r="AW275" i="1" s="1"/>
  <c r="AV274" i="1"/>
  <c r="AW274" i="1" s="1"/>
  <c r="AV273" i="1"/>
  <c r="AW273" i="1" s="1"/>
  <c r="AV272" i="1"/>
  <c r="AW272" i="1" s="1"/>
  <c r="AV271" i="1"/>
  <c r="AW271" i="1" s="1"/>
  <c r="AV270" i="1"/>
  <c r="AW270" i="1" s="1"/>
  <c r="AV269" i="1"/>
  <c r="AW269" i="1" s="1"/>
  <c r="AV268" i="1"/>
  <c r="AW268" i="1" s="1"/>
  <c r="AV267" i="1"/>
  <c r="AW267" i="1" s="1"/>
  <c r="AV266" i="1"/>
  <c r="AW266" i="1" s="1"/>
  <c r="AV265" i="1"/>
  <c r="AW265" i="1" s="1"/>
  <c r="AV264" i="1"/>
  <c r="AW264" i="1" s="1"/>
  <c r="AV263" i="1"/>
  <c r="AW263" i="1" s="1"/>
  <c r="AV262" i="1"/>
  <c r="AW262" i="1" s="1"/>
  <c r="AV261" i="1"/>
  <c r="AW261" i="1" s="1"/>
  <c r="AV260" i="1"/>
  <c r="AW260" i="1" s="1"/>
  <c r="AV259" i="1"/>
  <c r="AW259" i="1" s="1"/>
  <c r="AV258" i="1"/>
  <c r="AW258" i="1" s="1"/>
  <c r="AV257" i="1"/>
  <c r="AW257" i="1" s="1"/>
  <c r="AV256" i="1"/>
  <c r="AW256" i="1" s="1"/>
  <c r="AV255" i="1"/>
  <c r="AW255" i="1" s="1"/>
  <c r="AV254" i="1"/>
  <c r="AW254" i="1" s="1"/>
  <c r="AV253" i="1"/>
  <c r="AW253" i="1" s="1"/>
  <c r="AV252" i="1"/>
  <c r="AW252" i="1" s="1"/>
  <c r="AV251" i="1"/>
  <c r="AW251" i="1" s="1"/>
  <c r="AV250" i="1"/>
  <c r="AW250" i="1" s="1"/>
  <c r="AV249" i="1"/>
  <c r="AW249" i="1" s="1"/>
  <c r="AV248" i="1"/>
  <c r="AW248" i="1" s="1"/>
  <c r="AV247" i="1"/>
  <c r="AW247" i="1" s="1"/>
  <c r="AV246" i="1"/>
  <c r="AW246" i="1" s="1"/>
  <c r="AV245" i="1"/>
  <c r="AW245" i="1" s="1"/>
  <c r="AV244" i="1"/>
  <c r="AW244" i="1" s="1"/>
  <c r="AV243" i="1"/>
  <c r="AW243" i="1" s="1"/>
  <c r="AV242" i="1"/>
  <c r="AW242" i="1" s="1"/>
  <c r="AV241" i="1"/>
  <c r="AW241" i="1" s="1"/>
  <c r="AV240" i="1"/>
  <c r="AW240" i="1" s="1"/>
  <c r="AV239" i="1"/>
  <c r="AW239" i="1" s="1"/>
  <c r="C105" i="3"/>
  <c r="C106" i="3" s="1"/>
  <c r="C107" i="3" s="1"/>
  <c r="C108" i="3" s="1"/>
  <c r="C103" i="3"/>
  <c r="C101" i="3"/>
  <c r="C98" i="3"/>
  <c r="C99" i="3" s="1"/>
  <c r="C85" i="3"/>
  <c r="C86" i="3" s="1"/>
  <c r="C87" i="3" s="1"/>
  <c r="C88" i="3" s="1"/>
  <c r="C89" i="3" s="1"/>
  <c r="C90" i="3" s="1"/>
  <c r="C91" i="3" s="1"/>
  <c r="C81" i="3"/>
  <c r="C82" i="3" s="1"/>
  <c r="C72" i="3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49" i="1"/>
  <c r="T47" i="1"/>
  <c r="T45" i="1"/>
  <c r="T42" i="1"/>
  <c r="T41" i="1"/>
  <c r="T40" i="1"/>
  <c r="T39" i="1"/>
  <c r="T38" i="1"/>
  <c r="T37" i="1"/>
  <c r="T29" i="1"/>
  <c r="T28" i="1"/>
  <c r="T25" i="1"/>
  <c r="T24" i="1"/>
  <c r="T23" i="1"/>
  <c r="T22" i="1"/>
  <c r="T21" i="1"/>
  <c r="T20" i="1"/>
  <c r="T19" i="1"/>
  <c r="T18" i="1"/>
  <c r="T16" i="1"/>
  <c r="T15" i="1"/>
  <c r="T167" i="1"/>
  <c r="F97" i="3"/>
  <c r="F98" i="3" s="1"/>
  <c r="F101" i="3"/>
  <c r="N101" i="3" s="1"/>
  <c r="E105" i="3"/>
  <c r="M105" i="3" s="1"/>
  <c r="F85" i="3"/>
  <c r="N85" i="3" s="1"/>
  <c r="F80" i="3"/>
  <c r="N80" i="3" s="1"/>
  <c r="F76" i="3"/>
  <c r="F77" i="3" s="1"/>
  <c r="N77" i="3" s="1"/>
  <c r="F73" i="3"/>
  <c r="N73" i="3" s="1"/>
  <c r="F67" i="3"/>
  <c r="N67" i="3" s="1"/>
  <c r="E85" i="3"/>
  <c r="M85" i="3" s="1"/>
  <c r="E80" i="3"/>
  <c r="M80" i="3" s="1"/>
  <c r="E72" i="3"/>
  <c r="M72" i="3" s="1"/>
  <c r="E68" i="3"/>
  <c r="M68" i="3" s="1"/>
  <c r="B76" i="3"/>
  <c r="B77" i="3" s="1"/>
  <c r="K77" i="3" s="1"/>
  <c r="B72" i="3"/>
  <c r="B73" i="3" s="1"/>
  <c r="K73" i="3" s="1"/>
  <c r="B68" i="3"/>
  <c r="K68" i="3" s="1"/>
  <c r="AM228" i="1"/>
  <c r="AM229" i="1" s="1"/>
  <c r="AM230" i="1" s="1"/>
  <c r="AP167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S107" i="1" s="1"/>
  <c r="AP106" i="1"/>
  <c r="AS106" i="1" s="1"/>
  <c r="AP105" i="1"/>
  <c r="AS105" i="1" s="1"/>
  <c r="AP104" i="1"/>
  <c r="AS104" i="1" s="1"/>
  <c r="AP103" i="1"/>
  <c r="AS103" i="1" s="1"/>
  <c r="AP102" i="1"/>
  <c r="AS102" i="1" s="1"/>
  <c r="AP101" i="1"/>
  <c r="AS101" i="1" s="1"/>
  <c r="AP100" i="1"/>
  <c r="AS100" i="1" s="1"/>
  <c r="AP99" i="1"/>
  <c r="AS99" i="1" s="1"/>
  <c r="AP98" i="1"/>
  <c r="AS98" i="1" s="1"/>
  <c r="AP97" i="1"/>
  <c r="AS97" i="1" s="1"/>
  <c r="AP96" i="1"/>
  <c r="AS96" i="1" s="1"/>
  <c r="AP95" i="1"/>
  <c r="AS95" i="1" s="1"/>
  <c r="AP94" i="1"/>
  <c r="AS94" i="1" s="1"/>
  <c r="AP93" i="1"/>
  <c r="AS93" i="1" s="1"/>
  <c r="AP92" i="1"/>
  <c r="AS92" i="1" s="1"/>
  <c r="AP91" i="1"/>
  <c r="AS91" i="1" s="1"/>
  <c r="AP90" i="1"/>
  <c r="AS90" i="1" s="1"/>
  <c r="AP89" i="1"/>
  <c r="AS89" i="1" s="1"/>
  <c r="AP88" i="1"/>
  <c r="AS88" i="1" s="1"/>
  <c r="AP87" i="1"/>
  <c r="AS87" i="1" s="1"/>
  <c r="AP86" i="1"/>
  <c r="AS86" i="1" s="1"/>
  <c r="AP85" i="1"/>
  <c r="AS85" i="1" s="1"/>
  <c r="AP84" i="1"/>
  <c r="AS84" i="1" s="1"/>
  <c r="AP83" i="1"/>
  <c r="AS83" i="1" s="1"/>
  <c r="AP82" i="1"/>
  <c r="AS82" i="1" s="1"/>
  <c r="AP81" i="1"/>
  <c r="AS81" i="1" s="1"/>
  <c r="AP80" i="1"/>
  <c r="AS80" i="1" s="1"/>
  <c r="AP79" i="1"/>
  <c r="AS79" i="1" s="1"/>
  <c r="AP78" i="1"/>
  <c r="AS78" i="1" s="1"/>
  <c r="AP77" i="1"/>
  <c r="AS77" i="1" s="1"/>
  <c r="AP76" i="1"/>
  <c r="AS76" i="1" s="1"/>
  <c r="AP75" i="1"/>
  <c r="AS75" i="1" s="1"/>
  <c r="AP74" i="1"/>
  <c r="AS74" i="1" s="1"/>
  <c r="AP73" i="1"/>
  <c r="AS73" i="1" s="1"/>
  <c r="AP72" i="1"/>
  <c r="AS72" i="1" s="1"/>
  <c r="AP71" i="1"/>
  <c r="AS71" i="1" s="1"/>
  <c r="AP70" i="1"/>
  <c r="AS70" i="1" s="1"/>
  <c r="AP69" i="1"/>
  <c r="AS69" i="1" s="1"/>
  <c r="AP68" i="1"/>
  <c r="AS68" i="1" s="1"/>
  <c r="AP67" i="1"/>
  <c r="AS67" i="1" s="1"/>
  <c r="AP66" i="1"/>
  <c r="AS66" i="1" s="1"/>
  <c r="AP65" i="1"/>
  <c r="AS65" i="1" s="1"/>
  <c r="AP64" i="1"/>
  <c r="AS64" i="1" s="1"/>
  <c r="AP63" i="1"/>
  <c r="AS63" i="1" s="1"/>
  <c r="AR167" i="1"/>
  <c r="AS167" i="1" s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S151" i="1" s="1"/>
  <c r="AR150" i="1"/>
  <c r="AR149" i="1"/>
  <c r="AR148" i="1"/>
  <c r="AR147" i="1"/>
  <c r="AR146" i="1"/>
  <c r="AR145" i="1"/>
  <c r="AR144" i="1"/>
  <c r="AS144" i="1" s="1"/>
  <c r="AR143" i="1"/>
  <c r="AS143" i="1" s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S127" i="1" s="1"/>
  <c r="AR126" i="1"/>
  <c r="AR125" i="1"/>
  <c r="AR124" i="1"/>
  <c r="AR123" i="1"/>
  <c r="AR122" i="1"/>
  <c r="AR121" i="1"/>
  <c r="AR120" i="1"/>
  <c r="AS120" i="1" s="1"/>
  <c r="AR119" i="1"/>
  <c r="AS119" i="1" s="1"/>
  <c r="AR118" i="1"/>
  <c r="AR117" i="1"/>
  <c r="AR116" i="1"/>
  <c r="AR115" i="1"/>
  <c r="AR114" i="1"/>
  <c r="AR113" i="1"/>
  <c r="AR112" i="1"/>
  <c r="AS112" i="1" s="1"/>
  <c r="AR111" i="1"/>
  <c r="AR110" i="1"/>
  <c r="AR109" i="1"/>
  <c r="AR108" i="1"/>
  <c r="AE275" i="1"/>
  <c r="AF275" i="1" s="1"/>
  <c r="AE274" i="1"/>
  <c r="AF274" i="1" s="1"/>
  <c r="AE273" i="1"/>
  <c r="AF273" i="1" s="1"/>
  <c r="AE272" i="1"/>
  <c r="AF272" i="1" s="1"/>
  <c r="AE271" i="1"/>
  <c r="AF271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5" i="1"/>
  <c r="AF265" i="1" s="1"/>
  <c r="AE264" i="1"/>
  <c r="AF264" i="1" s="1"/>
  <c r="AE263" i="1"/>
  <c r="AF263" i="1" s="1"/>
  <c r="AE262" i="1"/>
  <c r="AF262" i="1" s="1"/>
  <c r="AE261" i="1"/>
  <c r="AF261" i="1" s="1"/>
  <c r="AE260" i="1"/>
  <c r="AF260" i="1" s="1"/>
  <c r="AE259" i="1"/>
  <c r="AF259" i="1" s="1"/>
  <c r="AE258" i="1"/>
  <c r="AF258" i="1" s="1"/>
  <c r="AE257" i="1"/>
  <c r="AF257" i="1" s="1"/>
  <c r="AE256" i="1"/>
  <c r="AF256" i="1" s="1"/>
  <c r="AE255" i="1"/>
  <c r="AF255" i="1" s="1"/>
  <c r="AE254" i="1"/>
  <c r="AF254" i="1" s="1"/>
  <c r="AE253" i="1"/>
  <c r="AE252" i="1"/>
  <c r="M274" i="1"/>
  <c r="P274" i="1" s="1"/>
  <c r="M273" i="1"/>
  <c r="P273" i="1" s="1"/>
  <c r="M272" i="1"/>
  <c r="P272" i="1" s="1"/>
  <c r="M271" i="1"/>
  <c r="P271" i="1" s="1"/>
  <c r="M270" i="1"/>
  <c r="P270" i="1" s="1"/>
  <c r="M269" i="1"/>
  <c r="P269" i="1" s="1"/>
  <c r="M268" i="1"/>
  <c r="P268" i="1" s="1"/>
  <c r="M267" i="1"/>
  <c r="P267" i="1" s="1"/>
  <c r="M266" i="1"/>
  <c r="P266" i="1" s="1"/>
  <c r="M265" i="1"/>
  <c r="P265" i="1" s="1"/>
  <c r="M264" i="1"/>
  <c r="P264" i="1" s="1"/>
  <c r="M263" i="1"/>
  <c r="P263" i="1" s="1"/>
  <c r="M262" i="1"/>
  <c r="P262" i="1" s="1"/>
  <c r="M261" i="1"/>
  <c r="P261" i="1" s="1"/>
  <c r="M260" i="1"/>
  <c r="P260" i="1" s="1"/>
  <c r="M259" i="1"/>
  <c r="P259" i="1" s="1"/>
  <c r="M258" i="1"/>
  <c r="P258" i="1" s="1"/>
  <c r="M257" i="1"/>
  <c r="P257" i="1" s="1"/>
  <c r="M256" i="1"/>
  <c r="P256" i="1" s="1"/>
  <c r="M255" i="1"/>
  <c r="P255" i="1" s="1"/>
  <c r="M254" i="1"/>
  <c r="P254" i="1" s="1"/>
  <c r="M253" i="1"/>
  <c r="P253" i="1" s="1"/>
  <c r="M252" i="1"/>
  <c r="P252" i="1" s="1"/>
  <c r="M251" i="1"/>
  <c r="P251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AP166" i="1"/>
  <c r="AP62" i="1"/>
  <c r="AS62" i="1" s="1"/>
  <c r="AP61" i="1"/>
  <c r="AS61" i="1" s="1"/>
  <c r="AP60" i="1"/>
  <c r="AS60" i="1" s="1"/>
  <c r="AP59" i="1"/>
  <c r="AS59" i="1" s="1"/>
  <c r="AP58" i="1"/>
  <c r="AS58" i="1" s="1"/>
  <c r="AP57" i="1"/>
  <c r="AS57" i="1" s="1"/>
  <c r="AP56" i="1"/>
  <c r="AS56" i="1" s="1"/>
  <c r="AP55" i="1"/>
  <c r="AS55" i="1" s="1"/>
  <c r="AP54" i="1"/>
  <c r="AS54" i="1" s="1"/>
  <c r="S109" i="3" l="1"/>
  <c r="S79" i="3"/>
  <c r="AC294" i="3"/>
  <c r="S223" i="3"/>
  <c r="S224" i="3"/>
  <c r="AS110" i="1"/>
  <c r="AS118" i="1"/>
  <c r="AS126" i="1"/>
  <c r="AS134" i="1"/>
  <c r="AS142" i="1"/>
  <c r="AS150" i="1"/>
  <c r="AS158" i="1"/>
  <c r="AS114" i="1"/>
  <c r="AS122" i="1"/>
  <c r="AS130" i="1"/>
  <c r="AS138" i="1"/>
  <c r="AS146" i="1"/>
  <c r="AS154" i="1"/>
  <c r="AS162" i="1"/>
  <c r="AS109" i="1"/>
  <c r="AS125" i="1"/>
  <c r="AS133" i="1"/>
  <c r="AS149" i="1"/>
  <c r="AS157" i="1"/>
  <c r="AS113" i="1"/>
  <c r="AS121" i="1"/>
  <c r="AS137" i="1"/>
  <c r="AS145" i="1"/>
  <c r="AS161" i="1"/>
  <c r="S75" i="3"/>
  <c r="AS129" i="1"/>
  <c r="AS165" i="1"/>
  <c r="AS111" i="1"/>
  <c r="AS141" i="1"/>
  <c r="AS153" i="1"/>
  <c r="F102" i="3"/>
  <c r="N102" i="3" s="1"/>
  <c r="S102" i="3" s="1"/>
  <c r="AS117" i="1"/>
  <c r="AS135" i="1"/>
  <c r="AS159" i="1"/>
  <c r="AS128" i="1"/>
  <c r="AS152" i="1"/>
  <c r="AS136" i="1"/>
  <c r="AS160" i="1"/>
  <c r="S78" i="3"/>
  <c r="Z4" i="4"/>
  <c r="S94" i="3"/>
  <c r="M63" i="7"/>
  <c r="W62" i="7"/>
  <c r="Y62" i="7" s="1"/>
  <c r="Y207" i="4"/>
  <c r="Z207" i="4" s="1"/>
  <c r="Y164" i="4"/>
  <c r="Z164" i="4" s="1"/>
  <c r="Y273" i="4"/>
  <c r="Z273" i="4" s="1"/>
  <c r="Y194" i="4"/>
  <c r="Z194" i="4" s="1"/>
  <c r="Y281" i="4"/>
  <c r="Z281" i="4" s="1"/>
  <c r="Y173" i="4"/>
  <c r="Z173" i="4" s="1"/>
  <c r="Y170" i="4"/>
  <c r="Y176" i="4"/>
  <c r="Z176" i="4" s="1"/>
  <c r="Y216" i="4"/>
  <c r="Z216" i="4" s="1"/>
  <c r="Y290" i="4"/>
  <c r="Z290" i="4" s="1"/>
  <c r="Y178" i="4"/>
  <c r="Z178" i="4" s="1"/>
  <c r="Y195" i="4"/>
  <c r="Z195" i="4" s="1"/>
  <c r="Y298" i="4"/>
  <c r="Z298" i="4" s="1"/>
  <c r="Y286" i="4"/>
  <c r="Z286" i="4" s="1"/>
  <c r="Y307" i="4"/>
  <c r="Z307" i="4" s="1"/>
  <c r="Y229" i="4"/>
  <c r="Z229" i="4" s="1"/>
  <c r="Z127" i="4"/>
  <c r="Y180" i="4"/>
  <c r="Z180" i="4" s="1"/>
  <c r="Y294" i="4"/>
  <c r="Z294" i="4" s="1"/>
  <c r="Y276" i="4"/>
  <c r="Z276" i="4" s="1"/>
  <c r="Y223" i="4"/>
  <c r="Z223" i="4" s="1"/>
  <c r="Y160" i="4"/>
  <c r="Z160" i="4" s="1"/>
  <c r="Y214" i="4"/>
  <c r="Z214" i="4" s="1"/>
  <c r="Y303" i="4"/>
  <c r="Z303" i="4" s="1"/>
  <c r="Y293" i="4"/>
  <c r="Z293" i="4" s="1"/>
  <c r="Y175" i="4"/>
  <c r="Z175" i="4" s="1"/>
  <c r="Y311" i="4"/>
  <c r="Z311" i="4" s="1"/>
  <c r="Y301" i="4"/>
  <c r="Z301" i="4" s="1"/>
  <c r="Y190" i="4"/>
  <c r="Z190" i="4" s="1"/>
  <c r="S135" i="3"/>
  <c r="S111" i="3"/>
  <c r="S115" i="3"/>
  <c r="S119" i="3"/>
  <c r="S123" i="3"/>
  <c r="S127" i="3"/>
  <c r="S131" i="3"/>
  <c r="S139" i="3"/>
  <c r="S143" i="3"/>
  <c r="S147" i="3"/>
  <c r="S151" i="3"/>
  <c r="S155" i="3"/>
  <c r="S159" i="3"/>
  <c r="S163" i="3"/>
  <c r="S167" i="3"/>
  <c r="S171" i="3"/>
  <c r="S231" i="3"/>
  <c r="S93" i="3"/>
  <c r="S101" i="3"/>
  <c r="S228" i="3"/>
  <c r="S236" i="3"/>
  <c r="Y215" i="4"/>
  <c r="Z215" i="4" s="1"/>
  <c r="Y204" i="4"/>
  <c r="Z204" i="4" s="1"/>
  <c r="Y220" i="4"/>
  <c r="Z220" i="4" s="1"/>
  <c r="Y199" i="4"/>
  <c r="Z199" i="4" s="1"/>
  <c r="Y187" i="4"/>
  <c r="Z187" i="4" s="1"/>
  <c r="Y191" i="4"/>
  <c r="Z191" i="4" s="1"/>
  <c r="Y217" i="4"/>
  <c r="Z217" i="4" s="1"/>
  <c r="Y181" i="4"/>
  <c r="Z181" i="4" s="1"/>
  <c r="Y302" i="4"/>
  <c r="Z302" i="4" s="1"/>
  <c r="Y272" i="4"/>
  <c r="Z272" i="4" s="1"/>
  <c r="Y289" i="4"/>
  <c r="Z289" i="4" s="1"/>
  <c r="Y306" i="4"/>
  <c r="Z306" i="4" s="1"/>
  <c r="Y284" i="4"/>
  <c r="Z284" i="4" s="1"/>
  <c r="Y309" i="4"/>
  <c r="Z309" i="4" s="1"/>
  <c r="Y201" i="4"/>
  <c r="Z201" i="4" s="1"/>
  <c r="Y230" i="4"/>
  <c r="Z230" i="4" s="1"/>
  <c r="Y203" i="4"/>
  <c r="Z203" i="4" s="1"/>
  <c r="Y163" i="4"/>
  <c r="Z163" i="4" s="1"/>
  <c r="Y174" i="4"/>
  <c r="Z174" i="4" s="1"/>
  <c r="Y218" i="4"/>
  <c r="Z218" i="4" s="1"/>
  <c r="Y179" i="4"/>
  <c r="Z179" i="4" s="1"/>
  <c r="Y161" i="4"/>
  <c r="Z161" i="4" s="1"/>
  <c r="Y189" i="4"/>
  <c r="Z189" i="4" s="1"/>
  <c r="Y310" i="4"/>
  <c r="Z310" i="4" s="1"/>
  <c r="Y280" i="4"/>
  <c r="Z280" i="4" s="1"/>
  <c r="Y297" i="4"/>
  <c r="Z297" i="4" s="1"/>
  <c r="Y314" i="4"/>
  <c r="Z314" i="4" s="1"/>
  <c r="Y292" i="4"/>
  <c r="Z292" i="4" s="1"/>
  <c r="Y192" i="4"/>
  <c r="Z192" i="4" s="1"/>
  <c r="Y196" i="4"/>
  <c r="Z196" i="4" s="1"/>
  <c r="Y222" i="4"/>
  <c r="Z222" i="4" s="1"/>
  <c r="Y165" i="4"/>
  <c r="Y193" i="4"/>
  <c r="Z193" i="4" s="1"/>
  <c r="Y202" i="4"/>
  <c r="Z202" i="4" s="1"/>
  <c r="Y166" i="4"/>
  <c r="Y210" i="4"/>
  <c r="Z210" i="4" s="1"/>
  <c r="Y208" i="4"/>
  <c r="Z208" i="4" s="1"/>
  <c r="Y271" i="4"/>
  <c r="Z271" i="4" s="1"/>
  <c r="Y288" i="4"/>
  <c r="Z288" i="4" s="1"/>
  <c r="Y305" i="4"/>
  <c r="Z305" i="4" s="1"/>
  <c r="Y275" i="4"/>
  <c r="Z275" i="4" s="1"/>
  <c r="Y300" i="4"/>
  <c r="Z300" i="4" s="1"/>
  <c r="Y225" i="4"/>
  <c r="Z225" i="4" s="1"/>
  <c r="Y231" i="4"/>
  <c r="Z231" i="4" s="1"/>
  <c r="Z47" i="4"/>
  <c r="Y182" i="4"/>
  <c r="Z182" i="4" s="1"/>
  <c r="Y162" i="4"/>
  <c r="Z162" i="4" s="1"/>
  <c r="Y213" i="4"/>
  <c r="Z213" i="4" s="1"/>
  <c r="Y197" i="4"/>
  <c r="Z197" i="4" s="1"/>
  <c r="Y212" i="4"/>
  <c r="Z212" i="4" s="1"/>
  <c r="Y200" i="4"/>
  <c r="Z200" i="4" s="1"/>
  <c r="Y209" i="4"/>
  <c r="Z209" i="4" s="1"/>
  <c r="Y279" i="4"/>
  <c r="Z279" i="4" s="1"/>
  <c r="Y296" i="4"/>
  <c r="Z296" i="4" s="1"/>
  <c r="Y313" i="4"/>
  <c r="Z313" i="4" s="1"/>
  <c r="Y283" i="4"/>
  <c r="Z283" i="4" s="1"/>
  <c r="Y308" i="4"/>
  <c r="Z308" i="4" s="1"/>
  <c r="Y167" i="4"/>
  <c r="Y219" i="4"/>
  <c r="Z219" i="4" s="1"/>
  <c r="Y226" i="4"/>
  <c r="Z226" i="4" s="1"/>
  <c r="Y224" i="4"/>
  <c r="Z224" i="4" s="1"/>
  <c r="Y188" i="4"/>
  <c r="Z188" i="4" s="1"/>
  <c r="Y120" i="4"/>
  <c r="Z120" i="4" s="1"/>
  <c r="Y112" i="4"/>
  <c r="Y104" i="4"/>
  <c r="Z104" i="4" s="1"/>
  <c r="Y96" i="4"/>
  <c r="Z96" i="4" s="1"/>
  <c r="Y88" i="4"/>
  <c r="Z88" i="4" s="1"/>
  <c r="Z80" i="4"/>
  <c r="Y151" i="4"/>
  <c r="Z151" i="4" s="1"/>
  <c r="Y143" i="4"/>
  <c r="Z143" i="4" s="1"/>
  <c r="Y135" i="4"/>
  <c r="Z135" i="4" s="1"/>
  <c r="Y159" i="4"/>
  <c r="Z159" i="4" s="1"/>
  <c r="Y119" i="4"/>
  <c r="Z119" i="4" s="1"/>
  <c r="Y111" i="4"/>
  <c r="Y103" i="4"/>
  <c r="Z103" i="4" s="1"/>
  <c r="Y95" i="4"/>
  <c r="Z95" i="4" s="1"/>
  <c r="Y87" i="4"/>
  <c r="Z87" i="4" s="1"/>
  <c r="Y158" i="4"/>
  <c r="Z158" i="4" s="1"/>
  <c r="Y150" i="4"/>
  <c r="Z150" i="4" s="1"/>
  <c r="Y142" i="4"/>
  <c r="Z142" i="4" s="1"/>
  <c r="Y134" i="4"/>
  <c r="Z134" i="4" s="1"/>
  <c r="Y126" i="4"/>
  <c r="Z126" i="4" s="1"/>
  <c r="Y118" i="4"/>
  <c r="Z118" i="4" s="1"/>
  <c r="Y110" i="4"/>
  <c r="Z110" i="4" s="1"/>
  <c r="Y102" i="4"/>
  <c r="Z102" i="4" s="1"/>
  <c r="Y94" i="4"/>
  <c r="Z94" i="4" s="1"/>
  <c r="Y86" i="4"/>
  <c r="Z86" i="4" s="1"/>
  <c r="Y157" i="4"/>
  <c r="Z157" i="4" s="1"/>
  <c r="Y149" i="4"/>
  <c r="Z149" i="4" s="1"/>
  <c r="Y141" i="4"/>
  <c r="Z141" i="4" s="1"/>
  <c r="Y133" i="4"/>
  <c r="Z133" i="4" s="1"/>
  <c r="Y125" i="4"/>
  <c r="Z125" i="4" s="1"/>
  <c r="Y117" i="4"/>
  <c r="Z117" i="4" s="1"/>
  <c r="Y109" i="4"/>
  <c r="Z109" i="4" s="1"/>
  <c r="Y101" i="4"/>
  <c r="Z101" i="4" s="1"/>
  <c r="Y93" i="4"/>
  <c r="Z93" i="4" s="1"/>
  <c r="Y85" i="4"/>
  <c r="Z85" i="4" s="1"/>
  <c r="Y156" i="4"/>
  <c r="Z156" i="4" s="1"/>
  <c r="Y148" i="4"/>
  <c r="Z148" i="4" s="1"/>
  <c r="Y140" i="4"/>
  <c r="Z140" i="4" s="1"/>
  <c r="Y132" i="4"/>
  <c r="Z132" i="4" s="1"/>
  <c r="Y124" i="4"/>
  <c r="Z124" i="4" s="1"/>
  <c r="Y116" i="4"/>
  <c r="Z116" i="4" s="1"/>
  <c r="Y108" i="4"/>
  <c r="Z108" i="4" s="1"/>
  <c r="Y100" i="4"/>
  <c r="Z100" i="4" s="1"/>
  <c r="Y92" i="4"/>
  <c r="Z92" i="4" s="1"/>
  <c r="Y84" i="4"/>
  <c r="Z84" i="4" s="1"/>
  <c r="Y155" i="4"/>
  <c r="Z155" i="4" s="1"/>
  <c r="Y147" i="4"/>
  <c r="Z147" i="4" s="1"/>
  <c r="Y139" i="4"/>
  <c r="Z139" i="4" s="1"/>
  <c r="Y131" i="4"/>
  <c r="Z131" i="4" s="1"/>
  <c r="Y123" i="4"/>
  <c r="Z123" i="4" s="1"/>
  <c r="Y115" i="4"/>
  <c r="Z115" i="4" s="1"/>
  <c r="Y107" i="4"/>
  <c r="Z107" i="4" s="1"/>
  <c r="Y99" i="4"/>
  <c r="Z99" i="4" s="1"/>
  <c r="Y91" i="4"/>
  <c r="Z91" i="4" s="1"/>
  <c r="Y83" i="4"/>
  <c r="Z83" i="4" s="1"/>
  <c r="Y154" i="4"/>
  <c r="Z154" i="4" s="1"/>
  <c r="Y146" i="4"/>
  <c r="Z146" i="4" s="1"/>
  <c r="Y138" i="4"/>
  <c r="Z138" i="4" s="1"/>
  <c r="Y130" i="4"/>
  <c r="Z130" i="4" s="1"/>
  <c r="Y122" i="4"/>
  <c r="Z122" i="4" s="1"/>
  <c r="Y114" i="4"/>
  <c r="Y106" i="4"/>
  <c r="Z106" i="4" s="1"/>
  <c r="Y98" i="4"/>
  <c r="Z98" i="4" s="1"/>
  <c r="Y90" i="4"/>
  <c r="Z90" i="4" s="1"/>
  <c r="Y82" i="4"/>
  <c r="Z82" i="4" s="1"/>
  <c r="Y153" i="4"/>
  <c r="Z153" i="4" s="1"/>
  <c r="Y145" i="4"/>
  <c r="Z145" i="4" s="1"/>
  <c r="Y137" i="4"/>
  <c r="Z137" i="4" s="1"/>
  <c r="Y129" i="4"/>
  <c r="Z129" i="4" s="1"/>
  <c r="Y121" i="4"/>
  <c r="Z121" i="4" s="1"/>
  <c r="Y113" i="4"/>
  <c r="Y105" i="4"/>
  <c r="Z105" i="4" s="1"/>
  <c r="Y97" i="4"/>
  <c r="Z97" i="4" s="1"/>
  <c r="Y89" i="4"/>
  <c r="Z89" i="4" s="1"/>
  <c r="Y81" i="4"/>
  <c r="Z81" i="4" s="1"/>
  <c r="Y152" i="4"/>
  <c r="Z152" i="4" s="1"/>
  <c r="Y144" i="4"/>
  <c r="Z144" i="4" s="1"/>
  <c r="Y136" i="4"/>
  <c r="Z136" i="4" s="1"/>
  <c r="Y128" i="4"/>
  <c r="Z128" i="4" s="1"/>
  <c r="Y168" i="4"/>
  <c r="Y177" i="4"/>
  <c r="Z177" i="4" s="1"/>
  <c r="Y205" i="4"/>
  <c r="Z205" i="4" s="1"/>
  <c r="Y169" i="4"/>
  <c r="Y183" i="4"/>
  <c r="Z183" i="4" s="1"/>
  <c r="Y270" i="4"/>
  <c r="Z270" i="4" s="1"/>
  <c r="Y287" i="4"/>
  <c r="Z287" i="4" s="1"/>
  <c r="Y304" i="4"/>
  <c r="Z304" i="4" s="1"/>
  <c r="Y274" i="4"/>
  <c r="Z274" i="4" s="1"/>
  <c r="Y291" i="4"/>
  <c r="Z291" i="4" s="1"/>
  <c r="Y277" i="4"/>
  <c r="Z277" i="4" s="1"/>
  <c r="Y227" i="4"/>
  <c r="Z227" i="4" s="1"/>
  <c r="Y186" i="4"/>
  <c r="Z186" i="4" s="1"/>
  <c r="Z79" i="4"/>
  <c r="Z78" i="4"/>
  <c r="Z77" i="4"/>
  <c r="Z76" i="4"/>
  <c r="Z75" i="4"/>
  <c r="Z74" i="4"/>
  <c r="Y185" i="4"/>
  <c r="Z185" i="4" s="1"/>
  <c r="Y172" i="4"/>
  <c r="Z172" i="4" s="1"/>
  <c r="Y171" i="4"/>
  <c r="Y206" i="4"/>
  <c r="Z206" i="4" s="1"/>
  <c r="Y278" i="4"/>
  <c r="Z278" i="4" s="1"/>
  <c r="Y295" i="4"/>
  <c r="Z295" i="4" s="1"/>
  <c r="Y312" i="4"/>
  <c r="Z312" i="4" s="1"/>
  <c r="Y282" i="4"/>
  <c r="Z282" i="4" s="1"/>
  <c r="Y299" i="4"/>
  <c r="Z299" i="4" s="1"/>
  <c r="Y285" i="4"/>
  <c r="Z285" i="4" s="1"/>
  <c r="Y198" i="4"/>
  <c r="Z198" i="4" s="1"/>
  <c r="Y228" i="4"/>
  <c r="Z228" i="4" s="1"/>
  <c r="Y221" i="4"/>
  <c r="Z221" i="4" s="1"/>
  <c r="Y211" i="4"/>
  <c r="Z211" i="4" s="1"/>
  <c r="Y184" i="4"/>
  <c r="Z184" i="4" s="1"/>
  <c r="M165" i="4"/>
  <c r="X165" i="4" s="1"/>
  <c r="B166" i="4"/>
  <c r="X250" i="4"/>
  <c r="Z250" i="4" s="1"/>
  <c r="M111" i="4"/>
  <c r="X111" i="4" s="1"/>
  <c r="B112" i="4"/>
  <c r="S238" i="3"/>
  <c r="S246" i="3"/>
  <c r="S254" i="3"/>
  <c r="S262" i="3"/>
  <c r="S270" i="3"/>
  <c r="S278" i="3"/>
  <c r="S286" i="3"/>
  <c r="S242" i="3"/>
  <c r="S250" i="3"/>
  <c r="S258" i="3"/>
  <c r="S266" i="3"/>
  <c r="S274" i="3"/>
  <c r="S282" i="3"/>
  <c r="S290" i="3"/>
  <c r="S177" i="3"/>
  <c r="S181" i="3"/>
  <c r="S185" i="3"/>
  <c r="S189" i="3"/>
  <c r="S193" i="3"/>
  <c r="S197" i="3"/>
  <c r="S201" i="3"/>
  <c r="S205" i="3"/>
  <c r="S209" i="3"/>
  <c r="S213" i="3"/>
  <c r="S217" i="3"/>
  <c r="S221" i="3"/>
  <c r="S239" i="3"/>
  <c r="S247" i="3"/>
  <c r="S255" i="3"/>
  <c r="S263" i="3"/>
  <c r="S271" i="3"/>
  <c r="S279" i="3"/>
  <c r="S287" i="3"/>
  <c r="P305" i="3"/>
  <c r="S305" i="3" s="1"/>
  <c r="P313" i="3"/>
  <c r="AA313" i="3" s="1"/>
  <c r="S85" i="3"/>
  <c r="P308" i="3"/>
  <c r="S308" i="3" s="1"/>
  <c r="U308" i="3" s="1"/>
  <c r="S95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225" i="3"/>
  <c r="S233" i="3"/>
  <c r="S244" i="3"/>
  <c r="S252" i="3"/>
  <c r="S260" i="3"/>
  <c r="S268" i="3"/>
  <c r="S276" i="3"/>
  <c r="S284" i="3"/>
  <c r="S292" i="3"/>
  <c r="P302" i="3"/>
  <c r="S302" i="3" s="1"/>
  <c r="P310" i="3"/>
  <c r="AB310" i="3" s="1"/>
  <c r="S67" i="3"/>
  <c r="AS108" i="1"/>
  <c r="AS116" i="1"/>
  <c r="AS124" i="1"/>
  <c r="AS132" i="1"/>
  <c r="AS140" i="1"/>
  <c r="AS148" i="1"/>
  <c r="AS156" i="1"/>
  <c r="AS164" i="1"/>
  <c r="AS115" i="1"/>
  <c r="AS123" i="1"/>
  <c r="AS131" i="1"/>
  <c r="AS139" i="1"/>
  <c r="AS147" i="1"/>
  <c r="AS155" i="1"/>
  <c r="AS163" i="1"/>
  <c r="S73" i="3"/>
  <c r="S80" i="3"/>
  <c r="S96" i="3"/>
  <c r="S176" i="3"/>
  <c r="S180" i="3"/>
  <c r="S184" i="3"/>
  <c r="S188" i="3"/>
  <c r="S192" i="3"/>
  <c r="S196" i="3"/>
  <c r="S200" i="3"/>
  <c r="S204" i="3"/>
  <c r="S208" i="3"/>
  <c r="S212" i="3"/>
  <c r="S216" i="3"/>
  <c r="S220" i="3"/>
  <c r="S230" i="3"/>
  <c r="S241" i="3"/>
  <c r="S249" i="3"/>
  <c r="S257" i="3"/>
  <c r="S265" i="3"/>
  <c r="S273" i="3"/>
  <c r="S281" i="3"/>
  <c r="S289" i="3"/>
  <c r="P307" i="3"/>
  <c r="W307" i="3" s="1"/>
  <c r="S77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S169" i="3"/>
  <c r="S173" i="3"/>
  <c r="S227" i="3"/>
  <c r="S235" i="3"/>
  <c r="P304" i="3"/>
  <c r="S304" i="3" s="1"/>
  <c r="P312" i="3"/>
  <c r="W312" i="3" s="1"/>
  <c r="AS166" i="1"/>
  <c r="S70" i="3"/>
  <c r="S82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32" i="3"/>
  <c r="S243" i="3"/>
  <c r="S251" i="3"/>
  <c r="S259" i="3"/>
  <c r="S267" i="3"/>
  <c r="S275" i="3"/>
  <c r="S283" i="3"/>
  <c r="S291" i="3"/>
  <c r="P309" i="3"/>
  <c r="S309" i="3" s="1"/>
  <c r="U309" i="3" s="1"/>
  <c r="S71" i="3"/>
  <c r="S83" i="3"/>
  <c r="S112" i="3"/>
  <c r="S116" i="3"/>
  <c r="S120" i="3"/>
  <c r="S124" i="3"/>
  <c r="S128" i="3"/>
  <c r="S132" i="3"/>
  <c r="S136" i="3"/>
  <c r="S140" i="3"/>
  <c r="S144" i="3"/>
  <c r="S148" i="3"/>
  <c r="S152" i="3"/>
  <c r="S156" i="3"/>
  <c r="S160" i="3"/>
  <c r="S164" i="3"/>
  <c r="S168" i="3"/>
  <c r="S172" i="3"/>
  <c r="S229" i="3"/>
  <c r="S237" i="3"/>
  <c r="S240" i="3"/>
  <c r="S248" i="3"/>
  <c r="S256" i="3"/>
  <c r="S264" i="3"/>
  <c r="S272" i="3"/>
  <c r="S280" i="3"/>
  <c r="S288" i="3"/>
  <c r="P306" i="3"/>
  <c r="S306" i="3" s="1"/>
  <c r="U306" i="3" s="1"/>
  <c r="P314" i="3"/>
  <c r="AA314" i="3" s="1"/>
  <c r="S74" i="3"/>
  <c r="S84" i="3"/>
  <c r="S100" i="3"/>
  <c r="N97" i="3"/>
  <c r="S97" i="3" s="1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234" i="3"/>
  <c r="S253" i="3"/>
  <c r="S261" i="3"/>
  <c r="S269" i="3"/>
  <c r="S277" i="3"/>
  <c r="S285" i="3"/>
  <c r="S293" i="3"/>
  <c r="P303" i="3"/>
  <c r="S303" i="3" s="1"/>
  <c r="P311" i="3"/>
  <c r="W311" i="3" s="1"/>
  <c r="P299" i="3"/>
  <c r="W299" i="3" s="1"/>
  <c r="P296" i="3"/>
  <c r="X296" i="3" s="1"/>
  <c r="P297" i="3"/>
  <c r="AA297" i="3" s="1"/>
  <c r="P298" i="3"/>
  <c r="P295" i="3"/>
  <c r="P301" i="3"/>
  <c r="W301" i="3" s="1"/>
  <c r="P300" i="3"/>
  <c r="AA300" i="3" s="1"/>
  <c r="E69" i="3"/>
  <c r="M69" i="3" s="1"/>
  <c r="N76" i="3"/>
  <c r="E81" i="3"/>
  <c r="M81" i="3" s="1"/>
  <c r="F99" i="3"/>
  <c r="N99" i="3" s="1"/>
  <c r="S99" i="3" s="1"/>
  <c r="N98" i="3"/>
  <c r="S98" i="3" s="1"/>
  <c r="B69" i="3"/>
  <c r="K69" i="3" s="1"/>
  <c r="K72" i="3"/>
  <c r="S72" i="3" s="1"/>
  <c r="F68" i="3"/>
  <c r="F86" i="3"/>
  <c r="E106" i="3"/>
  <c r="K76" i="3"/>
  <c r="E86" i="3"/>
  <c r="F81" i="3"/>
  <c r="N81" i="3" s="1"/>
  <c r="AM188" i="1"/>
  <c r="AM187" i="1"/>
  <c r="AM186" i="1"/>
  <c r="AM185" i="1"/>
  <c r="AM184" i="1"/>
  <c r="AM183" i="1"/>
  <c r="AM182" i="1"/>
  <c r="AM181" i="1"/>
  <c r="AM180" i="1"/>
  <c r="AM179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J158" i="1"/>
  <c r="AK158" i="1" s="1"/>
  <c r="AJ147" i="1"/>
  <c r="AK147" i="1" s="1"/>
  <c r="AJ118" i="1"/>
  <c r="AK118" i="1" s="1"/>
  <c r="AJ117" i="1"/>
  <c r="AK117" i="1" s="1"/>
  <c r="AJ108" i="1"/>
  <c r="AK108" i="1" s="1"/>
  <c r="AJ107" i="1"/>
  <c r="AK107" i="1" s="1"/>
  <c r="W305" i="3" l="1"/>
  <c r="F103" i="3"/>
  <c r="X305" i="3"/>
  <c r="AM168" i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B304" i="3"/>
  <c r="W313" i="3"/>
  <c r="AA305" i="3"/>
  <c r="AC305" i="3"/>
  <c r="Z111" i="4"/>
  <c r="Z317" i="4"/>
  <c r="Z331" i="4"/>
  <c r="Z326" i="4"/>
  <c r="Z330" i="4"/>
  <c r="Z327" i="4"/>
  <c r="Z339" i="4"/>
  <c r="Z337" i="4"/>
  <c r="Z345" i="4"/>
  <c r="Z338" i="4"/>
  <c r="Z347" i="4"/>
  <c r="Z335" i="4"/>
  <c r="Z340" i="4"/>
  <c r="Z346" i="4"/>
  <c r="Z332" i="4"/>
  <c r="Z325" i="4"/>
  <c r="Z329" i="4"/>
  <c r="Z336" i="4"/>
  <c r="S81" i="3"/>
  <c r="W63" i="7"/>
  <c r="Y63" i="7" s="1"/>
  <c r="M64" i="7"/>
  <c r="X310" i="3"/>
  <c r="W306" i="3"/>
  <c r="X304" i="3"/>
  <c r="W294" i="3"/>
  <c r="Z165" i="4"/>
  <c r="Y312" i="3"/>
  <c r="AC312" i="3"/>
  <c r="AA312" i="3"/>
  <c r="AB302" i="3"/>
  <c r="AA302" i="3"/>
  <c r="B167" i="4"/>
  <c r="M166" i="4"/>
  <c r="X166" i="4" s="1"/>
  <c r="Z166" i="4" s="1"/>
  <c r="M112" i="4"/>
  <c r="X112" i="4" s="1"/>
  <c r="Z112" i="4" s="1"/>
  <c r="B113" i="4"/>
  <c r="X251" i="4"/>
  <c r="Z251" i="4" s="1"/>
  <c r="W310" i="3"/>
  <c r="W302" i="3"/>
  <c r="AC299" i="3"/>
  <c r="AB306" i="3"/>
  <c r="AC302" i="3"/>
  <c r="X295" i="3"/>
  <c r="AC310" i="3"/>
  <c r="AB305" i="3"/>
  <c r="AC309" i="3"/>
  <c r="Z310" i="3"/>
  <c r="X302" i="3"/>
  <c r="Z307" i="3"/>
  <c r="X299" i="3"/>
  <c r="Z308" i="3"/>
  <c r="AA308" i="3"/>
  <c r="AB308" i="3"/>
  <c r="AC308" i="3"/>
  <c r="Z306" i="3"/>
  <c r="X306" i="3"/>
  <c r="AC314" i="3"/>
  <c r="X308" i="3"/>
  <c r="Y310" i="3"/>
  <c r="AA299" i="3"/>
  <c r="AA306" i="3"/>
  <c r="AA304" i="3"/>
  <c r="Z313" i="3"/>
  <c r="Z312" i="3"/>
  <c r="S312" i="3"/>
  <c r="U312" i="3" s="1"/>
  <c r="S310" i="3"/>
  <c r="U310" i="3" s="1"/>
  <c r="S313" i="3"/>
  <c r="U313" i="3" s="1"/>
  <c r="AA310" i="3"/>
  <c r="AC304" i="3"/>
  <c r="W308" i="3"/>
  <c r="Y314" i="3"/>
  <c r="X312" i="3"/>
  <c r="AC306" i="3"/>
  <c r="Y308" i="3"/>
  <c r="Y307" i="3"/>
  <c r="W314" i="3"/>
  <c r="W304" i="3"/>
  <c r="AB312" i="3"/>
  <c r="AB314" i="3"/>
  <c r="AA307" i="3"/>
  <c r="Y306" i="3"/>
  <c r="W309" i="3"/>
  <c r="S307" i="3"/>
  <c r="U307" i="3" s="1"/>
  <c r="AB307" i="3"/>
  <c r="AB309" i="3"/>
  <c r="AC307" i="3"/>
  <c r="AA311" i="3"/>
  <c r="Y309" i="3"/>
  <c r="AB300" i="3"/>
  <c r="AB311" i="3"/>
  <c r="AC303" i="3"/>
  <c r="AB303" i="3"/>
  <c r="Z309" i="3"/>
  <c r="AC300" i="3"/>
  <c r="AA295" i="3"/>
  <c r="X307" i="3"/>
  <c r="X309" i="3"/>
  <c r="X303" i="3"/>
  <c r="AA303" i="3"/>
  <c r="S294" i="3"/>
  <c r="X311" i="3"/>
  <c r="X301" i="3"/>
  <c r="X294" i="3"/>
  <c r="S300" i="3"/>
  <c r="S299" i="3"/>
  <c r="AC313" i="3"/>
  <c r="Y311" i="3"/>
  <c r="X313" i="3"/>
  <c r="AA294" i="3"/>
  <c r="AC311" i="3"/>
  <c r="AB296" i="3"/>
  <c r="Z314" i="3"/>
  <c r="AB313" i="3"/>
  <c r="S311" i="3"/>
  <c r="U311" i="3" s="1"/>
  <c r="S314" i="3"/>
  <c r="U314" i="3" s="1"/>
  <c r="X314" i="3"/>
  <c r="Z311" i="3"/>
  <c r="Y313" i="3"/>
  <c r="AB294" i="3"/>
  <c r="S76" i="3"/>
  <c r="AB299" i="3"/>
  <c r="W303" i="3"/>
  <c r="AA309" i="3"/>
  <c r="S297" i="3"/>
  <c r="W298" i="3"/>
  <c r="X297" i="3"/>
  <c r="AB295" i="3"/>
  <c r="S298" i="3"/>
  <c r="AC295" i="3"/>
  <c r="AC3" i="3" s="1"/>
  <c r="T109" i="3" s="1"/>
  <c r="W295" i="3"/>
  <c r="S295" i="3"/>
  <c r="X300" i="3"/>
  <c r="S301" i="3"/>
  <c r="S296" i="3"/>
  <c r="W297" i="3"/>
  <c r="AC297" i="3"/>
  <c r="W300" i="3"/>
  <c r="X298" i="3"/>
  <c r="AB297" i="3"/>
  <c r="AA298" i="3"/>
  <c r="AB298" i="3"/>
  <c r="AC298" i="3"/>
  <c r="W296" i="3"/>
  <c r="AB301" i="3"/>
  <c r="AC296" i="3"/>
  <c r="AA296" i="3"/>
  <c r="AA301" i="3"/>
  <c r="AC301" i="3"/>
  <c r="N86" i="3"/>
  <c r="F87" i="3"/>
  <c r="F104" i="3"/>
  <c r="N103" i="3"/>
  <c r="S103" i="3" s="1"/>
  <c r="M86" i="3"/>
  <c r="E87" i="3"/>
  <c r="M106" i="3"/>
  <c r="E107" i="3"/>
  <c r="N68" i="3"/>
  <c r="S68" i="3" s="1"/>
  <c r="F69" i="3"/>
  <c r="N69" i="3" s="1"/>
  <c r="S69" i="3" s="1"/>
  <c r="AK160" i="1"/>
  <c r="M65" i="7" l="1"/>
  <c r="W64" i="7"/>
  <c r="Y64" i="7" s="1"/>
  <c r="X252" i="4"/>
  <c r="Z252" i="4" s="1"/>
  <c r="M113" i="4"/>
  <c r="X113" i="4" s="1"/>
  <c r="Z113" i="4" s="1"/>
  <c r="B114" i="4"/>
  <c r="M114" i="4" s="1"/>
  <c r="X114" i="4" s="1"/>
  <c r="Z114" i="4" s="1"/>
  <c r="M167" i="4"/>
  <c r="X167" i="4" s="1"/>
  <c r="Z167" i="4" s="1"/>
  <c r="B168" i="4"/>
  <c r="S86" i="3"/>
  <c r="E88" i="3"/>
  <c r="M87" i="3"/>
  <c r="M107" i="3"/>
  <c r="E108" i="3"/>
  <c r="M108" i="3" s="1"/>
  <c r="N87" i="3"/>
  <c r="F88" i="3"/>
  <c r="N104" i="3"/>
  <c r="S104" i="3" s="1"/>
  <c r="F105" i="3"/>
  <c r="T137" i="3" l="1"/>
  <c r="T208" i="3"/>
  <c r="T160" i="3"/>
  <c r="U160" i="3" s="1"/>
  <c r="T128" i="3"/>
  <c r="T192" i="3"/>
  <c r="U192" i="3" s="1"/>
  <c r="T168" i="3"/>
  <c r="T144" i="3"/>
  <c r="T119" i="3"/>
  <c r="U119" i="3" s="1"/>
  <c r="T215" i="3"/>
  <c r="T207" i="3"/>
  <c r="U207" i="3" s="1"/>
  <c r="T199" i="3"/>
  <c r="U199" i="3" s="1"/>
  <c r="T191" i="3"/>
  <c r="T183" i="3"/>
  <c r="T175" i="3"/>
  <c r="U175" i="3" s="1"/>
  <c r="T167" i="3"/>
  <c r="T159" i="3"/>
  <c r="U159" i="3" s="1"/>
  <c r="T151" i="3"/>
  <c r="T143" i="3"/>
  <c r="U143" i="3" s="1"/>
  <c r="T135" i="3"/>
  <c r="U135" i="3" s="1"/>
  <c r="T127" i="3"/>
  <c r="T118" i="3"/>
  <c r="U118" i="3" s="1"/>
  <c r="T126" i="3"/>
  <c r="T214" i="3"/>
  <c r="T206" i="3"/>
  <c r="T198" i="3"/>
  <c r="U198" i="3" s="1"/>
  <c r="T190" i="3"/>
  <c r="U190" i="3" s="1"/>
  <c r="T182" i="3"/>
  <c r="T174" i="3"/>
  <c r="T166" i="3"/>
  <c r="T158" i="3"/>
  <c r="T150" i="3"/>
  <c r="U150" i="3" s="1"/>
  <c r="T142" i="3"/>
  <c r="T134" i="3"/>
  <c r="U134" i="3" s="1"/>
  <c r="T125" i="3"/>
  <c r="U125" i="3" s="1"/>
  <c r="T117" i="3"/>
  <c r="U109" i="3"/>
  <c r="T147" i="3"/>
  <c r="U147" i="3" s="1"/>
  <c r="T114" i="3"/>
  <c r="U114" i="3" s="1"/>
  <c r="T221" i="3"/>
  <c r="U221" i="3" s="1"/>
  <c r="T213" i="3"/>
  <c r="U213" i="3" s="1"/>
  <c r="T205" i="3"/>
  <c r="T197" i="3"/>
  <c r="T189" i="3"/>
  <c r="U189" i="3" s="1"/>
  <c r="T181" i="3"/>
  <c r="U181" i="3" s="1"/>
  <c r="T173" i="3"/>
  <c r="T165" i="3"/>
  <c r="U165" i="3" s="1"/>
  <c r="T157" i="3"/>
  <c r="T149" i="3"/>
  <c r="U149" i="3" s="1"/>
  <c r="T141" i="3"/>
  <c r="T133" i="3"/>
  <c r="T124" i="3"/>
  <c r="U124" i="3" s="1"/>
  <c r="T116" i="3"/>
  <c r="U116" i="3" s="1"/>
  <c r="T222" i="3"/>
  <c r="T220" i="3"/>
  <c r="U220" i="3" s="1"/>
  <c r="T212" i="3"/>
  <c r="U212" i="3" s="1"/>
  <c r="T204" i="3"/>
  <c r="T196" i="3"/>
  <c r="U196" i="3" s="1"/>
  <c r="T188" i="3"/>
  <c r="U188" i="3" s="1"/>
  <c r="T180" i="3"/>
  <c r="T172" i="3"/>
  <c r="T164" i="3"/>
  <c r="T156" i="3"/>
  <c r="U156" i="3" s="1"/>
  <c r="T148" i="3"/>
  <c r="U148" i="3" s="1"/>
  <c r="T140" i="3"/>
  <c r="T123" i="3"/>
  <c r="T115" i="3"/>
  <c r="T187" i="3"/>
  <c r="U187" i="3" s="1"/>
  <c r="T155" i="3"/>
  <c r="U155" i="3" s="1"/>
  <c r="T131" i="3"/>
  <c r="U131" i="3" s="1"/>
  <c r="T132" i="3"/>
  <c r="U132" i="3" s="1"/>
  <c r="T171" i="3"/>
  <c r="T219" i="3"/>
  <c r="U219" i="3" s="1"/>
  <c r="T211" i="3"/>
  <c r="U211" i="3" s="1"/>
  <c r="T203" i="3"/>
  <c r="U203" i="3" s="1"/>
  <c r="T195" i="3"/>
  <c r="U195" i="3" s="1"/>
  <c r="T179" i="3"/>
  <c r="T163" i="3"/>
  <c r="T139" i="3"/>
  <c r="U139" i="3" s="1"/>
  <c r="T122" i="3"/>
  <c r="U122" i="3" s="1"/>
  <c r="T110" i="3"/>
  <c r="U110" i="3" s="1"/>
  <c r="T218" i="3"/>
  <c r="T210" i="3"/>
  <c r="T202" i="3"/>
  <c r="T194" i="3"/>
  <c r="U194" i="3" s="1"/>
  <c r="T186" i="3"/>
  <c r="U186" i="3" s="1"/>
  <c r="T178" i="3"/>
  <c r="U178" i="3" s="1"/>
  <c r="T170" i="3"/>
  <c r="U170" i="3" s="1"/>
  <c r="T162" i="3"/>
  <c r="U162" i="3" s="1"/>
  <c r="T154" i="3"/>
  <c r="T146" i="3"/>
  <c r="T138" i="3"/>
  <c r="T130" i="3"/>
  <c r="U130" i="3" s="1"/>
  <c r="T121" i="3"/>
  <c r="U121" i="3" s="1"/>
  <c r="T113" i="3"/>
  <c r="U113" i="3" s="1"/>
  <c r="T217" i="3"/>
  <c r="U217" i="3" s="1"/>
  <c r="T209" i="3"/>
  <c r="U209" i="3" s="1"/>
  <c r="T201" i="3"/>
  <c r="U201" i="3" s="1"/>
  <c r="T193" i="3"/>
  <c r="U193" i="3" s="1"/>
  <c r="T185" i="3"/>
  <c r="T177" i="3"/>
  <c r="U177" i="3" s="1"/>
  <c r="T169" i="3"/>
  <c r="T161" i="3"/>
  <c r="U161" i="3" s="1"/>
  <c r="T153" i="3"/>
  <c r="U153" i="3" s="1"/>
  <c r="T145" i="3"/>
  <c r="U145" i="3" s="1"/>
  <c r="T129" i="3"/>
  <c r="U129" i="3" s="1"/>
  <c r="T120" i="3"/>
  <c r="T112" i="3"/>
  <c r="U112" i="3" s="1"/>
  <c r="T216" i="3"/>
  <c r="U216" i="3" s="1"/>
  <c r="T200" i="3"/>
  <c r="T184" i="3"/>
  <c r="U184" i="3" s="1"/>
  <c r="T176" i="3"/>
  <c r="U176" i="3" s="1"/>
  <c r="T152" i="3"/>
  <c r="U152" i="3" s="1"/>
  <c r="T136" i="3"/>
  <c r="U136" i="3" s="1"/>
  <c r="T111" i="3"/>
  <c r="U111" i="3" s="1"/>
  <c r="Z328" i="4"/>
  <c r="W65" i="7"/>
  <c r="Y65" i="7" s="1"/>
  <c r="M66" i="7"/>
  <c r="M168" i="4"/>
  <c r="X168" i="4" s="1"/>
  <c r="Z168" i="4" s="1"/>
  <c r="Z333" i="4" s="1"/>
  <c r="B169" i="4"/>
  <c r="X253" i="4"/>
  <c r="Z253" i="4" s="1"/>
  <c r="U182" i="3"/>
  <c r="U123" i="3"/>
  <c r="U197" i="3"/>
  <c r="U128" i="3"/>
  <c r="U158" i="3"/>
  <c r="U144" i="3"/>
  <c r="U222" i="3"/>
  <c r="U180" i="3"/>
  <c r="U208" i="3"/>
  <c r="U191" i="3"/>
  <c r="U137" i="3"/>
  <c r="U138" i="3"/>
  <c r="U202" i="3"/>
  <c r="U157" i="3"/>
  <c r="U133" i="3"/>
  <c r="U120" i="3"/>
  <c r="U172" i="3"/>
  <c r="U214" i="3"/>
  <c r="U151" i="3"/>
  <c r="U185" i="3"/>
  <c r="U168" i="3"/>
  <c r="U146" i="3"/>
  <c r="U210" i="3"/>
  <c r="U126" i="3"/>
  <c r="U154" i="3"/>
  <c r="U183" i="3"/>
  <c r="U142" i="3"/>
  <c r="U206" i="3"/>
  <c r="U171" i="3"/>
  <c r="U117" i="3"/>
  <c r="U164" i="3"/>
  <c r="U141" i="3"/>
  <c r="U205" i="3"/>
  <c r="U167" i="3"/>
  <c r="U218" i="3"/>
  <c r="U163" i="3"/>
  <c r="U140" i="3"/>
  <c r="U204" i="3"/>
  <c r="U173" i="3"/>
  <c r="U215" i="3"/>
  <c r="U127" i="3"/>
  <c r="U166" i="3"/>
  <c r="U169" i="3"/>
  <c r="U200" i="3"/>
  <c r="U174" i="3"/>
  <c r="U115" i="3"/>
  <c r="U179" i="3"/>
  <c r="S87" i="3"/>
  <c r="N88" i="3"/>
  <c r="F89" i="3"/>
  <c r="N105" i="3"/>
  <c r="S105" i="3" s="1"/>
  <c r="F106" i="3"/>
  <c r="E89" i="3"/>
  <c r="M88" i="3"/>
  <c r="Y209" i="3" l="1"/>
  <c r="X209" i="3"/>
  <c r="W209" i="3"/>
  <c r="Z209" i="3"/>
  <c r="AB209" i="3"/>
  <c r="AA209" i="3"/>
  <c r="Y145" i="3"/>
  <c r="X145" i="3"/>
  <c r="W145" i="3"/>
  <c r="Z145" i="3"/>
  <c r="AA145" i="3"/>
  <c r="AB145" i="3"/>
  <c r="W184" i="3"/>
  <c r="AB184" i="3"/>
  <c r="AA184" i="3"/>
  <c r="X184" i="3"/>
  <c r="Z184" i="3"/>
  <c r="Y184" i="3"/>
  <c r="AA122" i="3"/>
  <c r="Z122" i="3"/>
  <c r="Y122" i="3"/>
  <c r="X122" i="3"/>
  <c r="W122" i="3"/>
  <c r="AB122" i="3"/>
  <c r="AB167" i="3"/>
  <c r="AA167" i="3"/>
  <c r="Z167" i="3"/>
  <c r="Y167" i="3"/>
  <c r="X167" i="3"/>
  <c r="W167" i="3"/>
  <c r="W132" i="3"/>
  <c r="AB132" i="3"/>
  <c r="AA132" i="3"/>
  <c r="X132" i="3"/>
  <c r="Z132" i="3"/>
  <c r="Y132" i="3"/>
  <c r="Y181" i="3"/>
  <c r="X181" i="3"/>
  <c r="W181" i="3"/>
  <c r="Z181" i="3"/>
  <c r="AB181" i="3"/>
  <c r="AA181" i="3"/>
  <c r="AA190" i="3"/>
  <c r="Z190" i="3"/>
  <c r="Y190" i="3"/>
  <c r="X190" i="3"/>
  <c r="W190" i="3"/>
  <c r="AB190" i="3"/>
  <c r="AA174" i="3"/>
  <c r="Z174" i="3"/>
  <c r="Y174" i="3"/>
  <c r="X174" i="3"/>
  <c r="W174" i="3"/>
  <c r="AB174" i="3"/>
  <c r="W144" i="3"/>
  <c r="AB144" i="3"/>
  <c r="AA144" i="3"/>
  <c r="X144" i="3"/>
  <c r="Z144" i="3"/>
  <c r="Y144" i="3"/>
  <c r="Y121" i="3"/>
  <c r="X121" i="3"/>
  <c r="W121" i="3"/>
  <c r="Z121" i="3"/>
  <c r="AB121" i="3"/>
  <c r="AA121" i="3"/>
  <c r="W220" i="3"/>
  <c r="AB220" i="3"/>
  <c r="AA220" i="3"/>
  <c r="X220" i="3"/>
  <c r="Z220" i="3"/>
  <c r="Y220" i="3"/>
  <c r="Y189" i="3"/>
  <c r="X189" i="3"/>
  <c r="W189" i="3"/>
  <c r="Z189" i="3"/>
  <c r="AB189" i="3"/>
  <c r="AA189" i="3"/>
  <c r="W200" i="3"/>
  <c r="AB200" i="3"/>
  <c r="AA200" i="3"/>
  <c r="X200" i="3"/>
  <c r="Z200" i="3"/>
  <c r="Y200" i="3"/>
  <c r="W140" i="3"/>
  <c r="AB140" i="3"/>
  <c r="AA140" i="3"/>
  <c r="X140" i="3"/>
  <c r="Z140" i="3"/>
  <c r="Y140" i="3"/>
  <c r="Y205" i="3"/>
  <c r="X205" i="3"/>
  <c r="W205" i="3"/>
  <c r="Z205" i="3"/>
  <c r="AB205" i="3"/>
  <c r="AA205" i="3"/>
  <c r="AB171" i="3"/>
  <c r="AA171" i="3"/>
  <c r="Z171" i="3"/>
  <c r="Y171" i="3"/>
  <c r="W171" i="3"/>
  <c r="X171" i="3"/>
  <c r="AA210" i="3"/>
  <c r="Z210" i="3"/>
  <c r="Y210" i="3"/>
  <c r="X210" i="3"/>
  <c r="W210" i="3"/>
  <c r="AB210" i="3"/>
  <c r="AA138" i="3"/>
  <c r="Z138" i="3"/>
  <c r="Y138" i="3"/>
  <c r="X138" i="3"/>
  <c r="W138" i="3"/>
  <c r="AB138" i="3"/>
  <c r="Y213" i="3"/>
  <c r="X213" i="3"/>
  <c r="W213" i="3"/>
  <c r="Z213" i="3"/>
  <c r="AB213" i="3"/>
  <c r="AA213" i="3"/>
  <c r="AA158" i="3"/>
  <c r="Z158" i="3"/>
  <c r="Y158" i="3"/>
  <c r="X158" i="3"/>
  <c r="W158" i="3"/>
  <c r="AB158" i="3"/>
  <c r="AA111" i="3"/>
  <c r="Z111" i="3"/>
  <c r="AB111" i="3"/>
  <c r="Y111" i="3"/>
  <c r="W111" i="3"/>
  <c r="X111" i="3"/>
  <c r="Y161" i="3"/>
  <c r="X161" i="3"/>
  <c r="W161" i="3"/>
  <c r="Z161" i="3"/>
  <c r="AB161" i="3"/>
  <c r="AA161" i="3"/>
  <c r="AA130" i="3"/>
  <c r="Z130" i="3"/>
  <c r="Y130" i="3"/>
  <c r="X130" i="3"/>
  <c r="W130" i="3"/>
  <c r="AB130" i="3"/>
  <c r="AA194" i="3"/>
  <c r="Z194" i="3"/>
  <c r="Y194" i="3"/>
  <c r="X194" i="3"/>
  <c r="W194" i="3"/>
  <c r="AB194" i="3"/>
  <c r="AB219" i="3"/>
  <c r="AA219" i="3"/>
  <c r="Z219" i="3"/>
  <c r="Y219" i="3"/>
  <c r="X219" i="3"/>
  <c r="W219" i="3"/>
  <c r="W176" i="3"/>
  <c r="AB176" i="3"/>
  <c r="AA176" i="3"/>
  <c r="X176" i="3"/>
  <c r="Z176" i="3"/>
  <c r="Y176" i="3"/>
  <c r="AB203" i="3"/>
  <c r="AA203" i="3"/>
  <c r="Z203" i="3"/>
  <c r="Y203" i="3"/>
  <c r="X203" i="3"/>
  <c r="W203" i="3"/>
  <c r="Y125" i="3"/>
  <c r="X125" i="3"/>
  <c r="W125" i="3"/>
  <c r="Z125" i="3"/>
  <c r="AB125" i="3"/>
  <c r="AA125" i="3"/>
  <c r="AA202" i="3"/>
  <c r="Z202" i="3"/>
  <c r="Y202" i="3"/>
  <c r="X202" i="3"/>
  <c r="W202" i="3"/>
  <c r="AB202" i="3"/>
  <c r="AA186" i="3"/>
  <c r="Z186" i="3"/>
  <c r="Y186" i="3"/>
  <c r="X186" i="3"/>
  <c r="W186" i="3"/>
  <c r="AB186" i="3"/>
  <c r="AA198" i="3"/>
  <c r="Z198" i="3"/>
  <c r="Y198" i="3"/>
  <c r="X198" i="3"/>
  <c r="W198" i="3"/>
  <c r="AB198" i="3"/>
  <c r="AB163" i="3"/>
  <c r="AA163" i="3"/>
  <c r="Z163" i="3"/>
  <c r="Y163" i="3"/>
  <c r="X163" i="3"/>
  <c r="W163" i="3"/>
  <c r="Y149" i="3"/>
  <c r="X149" i="3"/>
  <c r="W149" i="3"/>
  <c r="Z149" i="3"/>
  <c r="AB149" i="3"/>
  <c r="AA149" i="3"/>
  <c r="W136" i="3"/>
  <c r="AB136" i="3"/>
  <c r="AA136" i="3"/>
  <c r="X136" i="3"/>
  <c r="Z136" i="3"/>
  <c r="Y136" i="3"/>
  <c r="AB159" i="3"/>
  <c r="AA159" i="3"/>
  <c r="Z159" i="3"/>
  <c r="Y159" i="3"/>
  <c r="X159" i="3"/>
  <c r="W159" i="3"/>
  <c r="W160" i="3"/>
  <c r="AB160" i="3"/>
  <c r="AA160" i="3"/>
  <c r="X160" i="3"/>
  <c r="Z160" i="3"/>
  <c r="Y160" i="3"/>
  <c r="AB191" i="3"/>
  <c r="AA191" i="3"/>
  <c r="Z191" i="3"/>
  <c r="Y191" i="3"/>
  <c r="X191" i="3"/>
  <c r="W191" i="3"/>
  <c r="Y113" i="3"/>
  <c r="X113" i="3"/>
  <c r="W113" i="3"/>
  <c r="Z113" i="3"/>
  <c r="AB113" i="3"/>
  <c r="AA113" i="3"/>
  <c r="W148" i="3"/>
  <c r="AB148" i="3"/>
  <c r="AA148" i="3"/>
  <c r="X148" i="3"/>
  <c r="Z148" i="3"/>
  <c r="Y148" i="3"/>
  <c r="AB135" i="3"/>
  <c r="AA135" i="3"/>
  <c r="Z135" i="3"/>
  <c r="Y135" i="3"/>
  <c r="X135" i="3"/>
  <c r="W135" i="3"/>
  <c r="W204" i="3"/>
  <c r="AB204" i="3"/>
  <c r="AA204" i="3"/>
  <c r="X204" i="3"/>
  <c r="Z204" i="3"/>
  <c r="Y204" i="3"/>
  <c r="Y153" i="3"/>
  <c r="X153" i="3"/>
  <c r="W153" i="3"/>
  <c r="Z153" i="3"/>
  <c r="AB153" i="3"/>
  <c r="AA153" i="3"/>
  <c r="AB143" i="3"/>
  <c r="AA143" i="3"/>
  <c r="Z143" i="3"/>
  <c r="Y143" i="3"/>
  <c r="X143" i="3"/>
  <c r="W143" i="3"/>
  <c r="Y169" i="3"/>
  <c r="X169" i="3"/>
  <c r="W169" i="3"/>
  <c r="Z169" i="3"/>
  <c r="AB169" i="3"/>
  <c r="AA169" i="3"/>
  <c r="Y141" i="3"/>
  <c r="X141" i="3"/>
  <c r="W141" i="3"/>
  <c r="Z141" i="3"/>
  <c r="AB141" i="3"/>
  <c r="AA141" i="3"/>
  <c r="AA146" i="3"/>
  <c r="Z146" i="3"/>
  <c r="Y146" i="3"/>
  <c r="X146" i="3"/>
  <c r="W146" i="3"/>
  <c r="AB146" i="3"/>
  <c r="AA166" i="3"/>
  <c r="Z166" i="3"/>
  <c r="Y166" i="3"/>
  <c r="X166" i="3"/>
  <c r="W166" i="3"/>
  <c r="AB166" i="3"/>
  <c r="AA162" i="3"/>
  <c r="Z162" i="3"/>
  <c r="Y162" i="3"/>
  <c r="X162" i="3"/>
  <c r="W162" i="3"/>
  <c r="AB162" i="3"/>
  <c r="AA154" i="3"/>
  <c r="Z154" i="3"/>
  <c r="Y154" i="3"/>
  <c r="X154" i="3"/>
  <c r="W154" i="3"/>
  <c r="AB154" i="3"/>
  <c r="W168" i="3"/>
  <c r="AB168" i="3"/>
  <c r="AA168" i="3"/>
  <c r="X168" i="3"/>
  <c r="Z168" i="3"/>
  <c r="Y168" i="3"/>
  <c r="W172" i="3"/>
  <c r="AB172" i="3"/>
  <c r="AA172" i="3"/>
  <c r="X172" i="3"/>
  <c r="Z172" i="3"/>
  <c r="Y172" i="3"/>
  <c r="W152" i="3"/>
  <c r="AB152" i="3"/>
  <c r="AA152" i="3"/>
  <c r="X152" i="3"/>
  <c r="Z152" i="3"/>
  <c r="Y152" i="3"/>
  <c r="Y177" i="3"/>
  <c r="X177" i="3"/>
  <c r="W177" i="3"/>
  <c r="Z177" i="3"/>
  <c r="AB177" i="3"/>
  <c r="AA177" i="3"/>
  <c r="Y173" i="3"/>
  <c r="X173" i="3"/>
  <c r="W173" i="3"/>
  <c r="Z173" i="3"/>
  <c r="AB173" i="3"/>
  <c r="AA173" i="3"/>
  <c r="Y157" i="3"/>
  <c r="X157" i="3"/>
  <c r="W157" i="3"/>
  <c r="Z157" i="3"/>
  <c r="AB157" i="3"/>
  <c r="AA157" i="3"/>
  <c r="AB110" i="3"/>
  <c r="W110" i="3"/>
  <c r="Y110" i="3"/>
  <c r="Z110" i="3"/>
  <c r="AA110" i="3"/>
  <c r="X110" i="3"/>
  <c r="AA178" i="3"/>
  <c r="Z178" i="3"/>
  <c r="Y178" i="3"/>
  <c r="X178" i="3"/>
  <c r="W178" i="3"/>
  <c r="AB178" i="3"/>
  <c r="W212" i="3"/>
  <c r="AB212" i="3"/>
  <c r="AA212" i="3"/>
  <c r="X212" i="3"/>
  <c r="Z212" i="3"/>
  <c r="Y212" i="3"/>
  <c r="AB199" i="3"/>
  <c r="AA199" i="3"/>
  <c r="Z199" i="3"/>
  <c r="Y199" i="3"/>
  <c r="X199" i="3"/>
  <c r="W199" i="3"/>
  <c r="Y117" i="3"/>
  <c r="X117" i="3"/>
  <c r="W117" i="3"/>
  <c r="Z117" i="3"/>
  <c r="AB117" i="3"/>
  <c r="AA117" i="3"/>
  <c r="W208" i="3"/>
  <c r="AB208" i="3"/>
  <c r="AA208" i="3"/>
  <c r="X208" i="3"/>
  <c r="Y208" i="3"/>
  <c r="Z208" i="3"/>
  <c r="Y217" i="3"/>
  <c r="X217" i="3"/>
  <c r="W217" i="3"/>
  <c r="Z217" i="3"/>
  <c r="AB217" i="3"/>
  <c r="AA217" i="3"/>
  <c r="W124" i="3"/>
  <c r="AB124" i="3"/>
  <c r="AA124" i="3"/>
  <c r="X124" i="3"/>
  <c r="Y124" i="3"/>
  <c r="Z124" i="3"/>
  <c r="AB207" i="3"/>
  <c r="AA207" i="3"/>
  <c r="Z207" i="3"/>
  <c r="Y207" i="3"/>
  <c r="X207" i="3"/>
  <c r="W207" i="3"/>
  <c r="AB127" i="3"/>
  <c r="AA127" i="3"/>
  <c r="Z127" i="3"/>
  <c r="Y127" i="3"/>
  <c r="X127" i="3"/>
  <c r="W127" i="3"/>
  <c r="AA218" i="3"/>
  <c r="Z218" i="3"/>
  <c r="Y218" i="3"/>
  <c r="X218" i="3"/>
  <c r="W218" i="3"/>
  <c r="AB218" i="3"/>
  <c r="Y185" i="3"/>
  <c r="X185" i="3"/>
  <c r="W185" i="3"/>
  <c r="Z185" i="3"/>
  <c r="AB185" i="3"/>
  <c r="AA185" i="3"/>
  <c r="W120" i="3"/>
  <c r="AB120" i="3"/>
  <c r="AA120" i="3"/>
  <c r="X120" i="3"/>
  <c r="Y120" i="3"/>
  <c r="Z120" i="3"/>
  <c r="Y137" i="3"/>
  <c r="X137" i="3"/>
  <c r="W137" i="3"/>
  <c r="Z137" i="3"/>
  <c r="AB137" i="3"/>
  <c r="AA137" i="3"/>
  <c r="W180" i="3"/>
  <c r="AB180" i="3"/>
  <c r="AA180" i="3"/>
  <c r="X180" i="3"/>
  <c r="Z180" i="3"/>
  <c r="Y180" i="3"/>
  <c r="W128" i="3"/>
  <c r="AB128" i="3"/>
  <c r="AA128" i="3"/>
  <c r="X128" i="3"/>
  <c r="Y128" i="3"/>
  <c r="Z128" i="3"/>
  <c r="AB131" i="3"/>
  <c r="AA131" i="3"/>
  <c r="Z131" i="3"/>
  <c r="Y131" i="3"/>
  <c r="X131" i="3"/>
  <c r="W131" i="3"/>
  <c r="W188" i="3"/>
  <c r="AB188" i="3"/>
  <c r="AA188" i="3"/>
  <c r="X188" i="3"/>
  <c r="Z188" i="3"/>
  <c r="Y188" i="3"/>
  <c r="Y221" i="3"/>
  <c r="X221" i="3"/>
  <c r="W221" i="3"/>
  <c r="Z221" i="3"/>
  <c r="AB221" i="3"/>
  <c r="AA221" i="3"/>
  <c r="AB175" i="3"/>
  <c r="AA175" i="3"/>
  <c r="Z175" i="3"/>
  <c r="Y175" i="3"/>
  <c r="X175" i="3"/>
  <c r="W175" i="3"/>
  <c r="AB119" i="3"/>
  <c r="AA119" i="3"/>
  <c r="Z119" i="3"/>
  <c r="Y119" i="3"/>
  <c r="X119" i="3"/>
  <c r="W119" i="3"/>
  <c r="AA222" i="3"/>
  <c r="Z222" i="3"/>
  <c r="Y222" i="3"/>
  <c r="X222" i="3"/>
  <c r="W222" i="3"/>
  <c r="AB222" i="3"/>
  <c r="AB147" i="3"/>
  <c r="AA147" i="3"/>
  <c r="Z147" i="3"/>
  <c r="Y147" i="3"/>
  <c r="X147" i="3"/>
  <c r="W147" i="3"/>
  <c r="AA214" i="3"/>
  <c r="Z214" i="3"/>
  <c r="Y214" i="3"/>
  <c r="X214" i="3"/>
  <c r="W214" i="3"/>
  <c r="AB214" i="3"/>
  <c r="W156" i="3"/>
  <c r="AB156" i="3"/>
  <c r="AA156" i="3"/>
  <c r="X156" i="3"/>
  <c r="Z156" i="3"/>
  <c r="Y156" i="3"/>
  <c r="AB179" i="3"/>
  <c r="AA179" i="3"/>
  <c r="Z179" i="3"/>
  <c r="Y179" i="3"/>
  <c r="X179" i="3"/>
  <c r="W179" i="3"/>
  <c r="AA126" i="3"/>
  <c r="Z126" i="3"/>
  <c r="Y126" i="3"/>
  <c r="X126" i="3"/>
  <c r="W126" i="3"/>
  <c r="AB126" i="3"/>
  <c r="Y133" i="3"/>
  <c r="X133" i="3"/>
  <c r="W133" i="3"/>
  <c r="Z133" i="3"/>
  <c r="AB133" i="3"/>
  <c r="AA133" i="3"/>
  <c r="Y197" i="3"/>
  <c r="X197" i="3"/>
  <c r="W197" i="3"/>
  <c r="Z197" i="3"/>
  <c r="AB197" i="3"/>
  <c r="AA197" i="3"/>
  <c r="Y193" i="3"/>
  <c r="X193" i="3"/>
  <c r="W193" i="3"/>
  <c r="Z193" i="3"/>
  <c r="AB193" i="3"/>
  <c r="AA193" i="3"/>
  <c r="AB155" i="3"/>
  <c r="AA155" i="3"/>
  <c r="Z155" i="3"/>
  <c r="Y155" i="3"/>
  <c r="X155" i="3"/>
  <c r="W155" i="3"/>
  <c r="W196" i="3"/>
  <c r="AB196" i="3"/>
  <c r="AA196" i="3"/>
  <c r="X196" i="3"/>
  <c r="Z196" i="3"/>
  <c r="Y196" i="3"/>
  <c r="Y165" i="3"/>
  <c r="X165" i="3"/>
  <c r="W165" i="3"/>
  <c r="Z165" i="3"/>
  <c r="AB165" i="3"/>
  <c r="AA165" i="3"/>
  <c r="AB109" i="3"/>
  <c r="AA109" i="3"/>
  <c r="Z109" i="3"/>
  <c r="W109" i="3"/>
  <c r="Y109" i="3"/>
  <c r="X109" i="3"/>
  <c r="AA118" i="3"/>
  <c r="Z118" i="3"/>
  <c r="Y118" i="3"/>
  <c r="X118" i="3"/>
  <c r="W118" i="3"/>
  <c r="AB118" i="3"/>
  <c r="AB183" i="3"/>
  <c r="AA183" i="3"/>
  <c r="Z183" i="3"/>
  <c r="Y183" i="3"/>
  <c r="X183" i="3"/>
  <c r="W183" i="3"/>
  <c r="AA182" i="3"/>
  <c r="Z182" i="3"/>
  <c r="Y182" i="3"/>
  <c r="X182" i="3"/>
  <c r="W182" i="3"/>
  <c r="AB182" i="3"/>
  <c r="W216" i="3"/>
  <c r="AB216" i="3"/>
  <c r="AA216" i="3"/>
  <c r="X216" i="3"/>
  <c r="Z216" i="3"/>
  <c r="Y216" i="3"/>
  <c r="W116" i="3"/>
  <c r="AB116" i="3"/>
  <c r="AA116" i="3"/>
  <c r="X116" i="3"/>
  <c r="Z116" i="3"/>
  <c r="Y116" i="3"/>
  <c r="W192" i="3"/>
  <c r="AB192" i="3"/>
  <c r="AA192" i="3"/>
  <c r="X192" i="3"/>
  <c r="Z192" i="3"/>
  <c r="Y192" i="3"/>
  <c r="AA150" i="3"/>
  <c r="Z150" i="3"/>
  <c r="Y150" i="3"/>
  <c r="X150" i="3"/>
  <c r="W150" i="3"/>
  <c r="AB150" i="3"/>
  <c r="W112" i="3"/>
  <c r="AB112" i="3"/>
  <c r="AA112" i="3"/>
  <c r="X112" i="3"/>
  <c r="Z112" i="3"/>
  <c r="Y112" i="3"/>
  <c r="AB211" i="3"/>
  <c r="AA211" i="3"/>
  <c r="Z211" i="3"/>
  <c r="Y211" i="3"/>
  <c r="X211" i="3"/>
  <c r="W211" i="3"/>
  <c r="AA134" i="3"/>
  <c r="Z134" i="3"/>
  <c r="Y134" i="3"/>
  <c r="X134" i="3"/>
  <c r="W134" i="3"/>
  <c r="AB134" i="3"/>
  <c r="AB215" i="3"/>
  <c r="AA215" i="3"/>
  <c r="Z215" i="3"/>
  <c r="Y215" i="3"/>
  <c r="X215" i="3"/>
  <c r="W215" i="3"/>
  <c r="W164" i="3"/>
  <c r="AB164" i="3"/>
  <c r="AA164" i="3"/>
  <c r="X164" i="3"/>
  <c r="Z164" i="3"/>
  <c r="Y164" i="3"/>
  <c r="AA206" i="3"/>
  <c r="Z206" i="3"/>
  <c r="Y206" i="3"/>
  <c r="X206" i="3"/>
  <c r="W206" i="3"/>
  <c r="AB206" i="3"/>
  <c r="AB151" i="3"/>
  <c r="AA151" i="3"/>
  <c r="Z151" i="3"/>
  <c r="Y151" i="3"/>
  <c r="X151" i="3"/>
  <c r="W151" i="3"/>
  <c r="AB139" i="3"/>
  <c r="AA139" i="3"/>
  <c r="Z139" i="3"/>
  <c r="Y139" i="3"/>
  <c r="X139" i="3"/>
  <c r="W139" i="3"/>
  <c r="AB115" i="3"/>
  <c r="AA115" i="3"/>
  <c r="Z115" i="3"/>
  <c r="Y115" i="3"/>
  <c r="X115" i="3"/>
  <c r="W115" i="3"/>
  <c r="AA142" i="3"/>
  <c r="Z142" i="3"/>
  <c r="Y142" i="3"/>
  <c r="X142" i="3"/>
  <c r="W142" i="3"/>
  <c r="AB142" i="3"/>
  <c r="AB123" i="3"/>
  <c r="AA123" i="3"/>
  <c r="Z123" i="3"/>
  <c r="Y123" i="3"/>
  <c r="X123" i="3"/>
  <c r="W123" i="3"/>
  <c r="Y129" i="3"/>
  <c r="X129" i="3"/>
  <c r="W129" i="3"/>
  <c r="Z129" i="3"/>
  <c r="AB129" i="3"/>
  <c r="AA129" i="3"/>
  <c r="Y201" i="3"/>
  <c r="X201" i="3"/>
  <c r="W201" i="3"/>
  <c r="Z201" i="3"/>
  <c r="AB201" i="3"/>
  <c r="AA201" i="3"/>
  <c r="AA170" i="3"/>
  <c r="Z170" i="3"/>
  <c r="Y170" i="3"/>
  <c r="X170" i="3"/>
  <c r="W170" i="3"/>
  <c r="AB170" i="3"/>
  <c r="AB195" i="3"/>
  <c r="AA195" i="3"/>
  <c r="Z195" i="3"/>
  <c r="Y195" i="3"/>
  <c r="X195" i="3"/>
  <c r="W195" i="3"/>
  <c r="AB187" i="3"/>
  <c r="AA187" i="3"/>
  <c r="Z187" i="3"/>
  <c r="Y187" i="3"/>
  <c r="X187" i="3"/>
  <c r="W187" i="3"/>
  <c r="AA114" i="3"/>
  <c r="Z114" i="3"/>
  <c r="Y114" i="3"/>
  <c r="X114" i="3"/>
  <c r="W114" i="3"/>
  <c r="AB114" i="3"/>
  <c r="U334" i="3"/>
  <c r="U333" i="3"/>
  <c r="U330" i="3"/>
  <c r="U329" i="3"/>
  <c r="U335" i="3"/>
  <c r="U332" i="3"/>
  <c r="U336" i="3"/>
  <c r="U338" i="3"/>
  <c r="U328" i="3"/>
  <c r="U337" i="3"/>
  <c r="U331" i="3"/>
  <c r="W66" i="7"/>
  <c r="Y66" i="7" s="1"/>
  <c r="M67" i="7"/>
  <c r="W67" i="7" s="1"/>
  <c r="Y67" i="7" s="1"/>
  <c r="X254" i="4"/>
  <c r="Z254" i="4" s="1"/>
  <c r="M169" i="4"/>
  <c r="X169" i="4" s="1"/>
  <c r="Z169" i="4" s="1"/>
  <c r="B170" i="4"/>
  <c r="S88" i="3"/>
  <c r="F107" i="3"/>
  <c r="N106" i="3"/>
  <c r="S106" i="3" s="1"/>
  <c r="E90" i="3"/>
  <c r="M89" i="3"/>
  <c r="F90" i="3"/>
  <c r="N89" i="3"/>
  <c r="AA3" i="3" l="1"/>
  <c r="AB3" i="3"/>
  <c r="X3" i="3"/>
  <c r="Y3" i="3"/>
  <c r="W3" i="3"/>
  <c r="Z3" i="3"/>
  <c r="Y323" i="7"/>
  <c r="X255" i="4"/>
  <c r="Z255" i="4" s="1"/>
  <c r="M170" i="4"/>
  <c r="X170" i="4" s="1"/>
  <c r="Z170" i="4" s="1"/>
  <c r="B171" i="4"/>
  <c r="M171" i="4" s="1"/>
  <c r="X171" i="4" s="1"/>
  <c r="Z171" i="4" s="1"/>
  <c r="S89" i="3"/>
  <c r="F91" i="3"/>
  <c r="N90" i="3"/>
  <c r="E91" i="3"/>
  <c r="M91" i="3" s="1"/>
  <c r="M90" i="3"/>
  <c r="F108" i="3"/>
  <c r="N108" i="3" s="1"/>
  <c r="S108" i="3" s="1"/>
  <c r="N107" i="3"/>
  <c r="S107" i="3" s="1"/>
  <c r="T67" i="3" l="1"/>
  <c r="U67" i="3" s="1"/>
  <c r="U323" i="3" s="1"/>
  <c r="T106" i="3"/>
  <c r="T297" i="3"/>
  <c r="U297" i="3" s="1"/>
  <c r="T294" i="3"/>
  <c r="U294" i="3" s="1"/>
  <c r="T295" i="3"/>
  <c r="U295" i="3" s="1"/>
  <c r="T304" i="3"/>
  <c r="U304" i="3" s="1"/>
  <c r="T300" i="3"/>
  <c r="U300" i="3" s="1"/>
  <c r="T296" i="3"/>
  <c r="U296" i="3" s="1"/>
  <c r="T299" i="3"/>
  <c r="U299" i="3" s="1"/>
  <c r="T305" i="3"/>
  <c r="U305" i="3" s="1"/>
  <c r="T301" i="3"/>
  <c r="U301" i="3" s="1"/>
  <c r="T298" i="3"/>
  <c r="U298" i="3" s="1"/>
  <c r="T302" i="3"/>
  <c r="U302" i="3" s="1"/>
  <c r="T303" i="3"/>
  <c r="U303" i="3" s="1"/>
  <c r="T92" i="3"/>
  <c r="U106" i="3"/>
  <c r="T73" i="3"/>
  <c r="U73" i="3" s="1"/>
  <c r="T88" i="3"/>
  <c r="U88" i="3" s="1"/>
  <c r="T98" i="3"/>
  <c r="U98" i="3" s="1"/>
  <c r="T107" i="3"/>
  <c r="T68" i="3"/>
  <c r="U68" i="3" s="1"/>
  <c r="T84" i="3"/>
  <c r="U84" i="3" s="1"/>
  <c r="T108" i="3"/>
  <c r="T78" i="3"/>
  <c r="U78" i="3" s="1"/>
  <c r="T85" i="3"/>
  <c r="U85" i="3" s="1"/>
  <c r="T89" i="3"/>
  <c r="U89" i="3" s="1"/>
  <c r="T96" i="3"/>
  <c r="U96" i="3" s="1"/>
  <c r="T69" i="3"/>
  <c r="U69" i="3" s="1"/>
  <c r="T72" i="3"/>
  <c r="U72" i="3" s="1"/>
  <c r="T104" i="3"/>
  <c r="U104" i="3" s="1"/>
  <c r="T81" i="3"/>
  <c r="U81" i="3" s="1"/>
  <c r="T87" i="3"/>
  <c r="U87" i="3" s="1"/>
  <c r="T103" i="3"/>
  <c r="U103" i="3" s="1"/>
  <c r="T70" i="3"/>
  <c r="U70" i="3" s="1"/>
  <c r="T95" i="3"/>
  <c r="U95" i="3" s="1"/>
  <c r="T101" i="3"/>
  <c r="U101" i="3" s="1"/>
  <c r="T79" i="3"/>
  <c r="U79" i="3" s="1"/>
  <c r="T97" i="3"/>
  <c r="U97" i="3" s="1"/>
  <c r="T82" i="3"/>
  <c r="U82" i="3" s="1"/>
  <c r="T93" i="3"/>
  <c r="U93" i="3" s="1"/>
  <c r="T74" i="3"/>
  <c r="U74" i="3" s="1"/>
  <c r="T83" i="3"/>
  <c r="U83" i="3" s="1"/>
  <c r="T75" i="3"/>
  <c r="U75" i="3" s="1"/>
  <c r="T77" i="3"/>
  <c r="U77" i="3" s="1"/>
  <c r="T71" i="3"/>
  <c r="U71" i="3" s="1"/>
  <c r="T99" i="3"/>
  <c r="U99" i="3" s="1"/>
  <c r="T91" i="3"/>
  <c r="T90" i="3"/>
  <c r="T76" i="3"/>
  <c r="U76" i="3" s="1"/>
  <c r="T94" i="3"/>
  <c r="U94" i="3" s="1"/>
  <c r="T100" i="3"/>
  <c r="U100" i="3" s="1"/>
  <c r="T105" i="3"/>
  <c r="U105" i="3" s="1"/>
  <c r="T80" i="3"/>
  <c r="U80" i="3" s="1"/>
  <c r="T102" i="3"/>
  <c r="U102" i="3" s="1"/>
  <c r="T86" i="3"/>
  <c r="U86" i="3" s="1"/>
  <c r="U107" i="3"/>
  <c r="T281" i="3"/>
  <c r="U281" i="3" s="1"/>
  <c r="T270" i="3"/>
  <c r="U270" i="3" s="1"/>
  <c r="T274" i="3"/>
  <c r="U274" i="3" s="1"/>
  <c r="T241" i="3"/>
  <c r="U241" i="3" s="1"/>
  <c r="T250" i="3"/>
  <c r="U250" i="3" s="1"/>
  <c r="T244" i="3"/>
  <c r="U244" i="3" s="1"/>
  <c r="T261" i="3"/>
  <c r="U261" i="3" s="1"/>
  <c r="T224" i="3"/>
  <c r="U224" i="3" s="1"/>
  <c r="T273" i="3"/>
  <c r="U273" i="3" s="1"/>
  <c r="T236" i="3"/>
  <c r="U236" i="3" s="1"/>
  <c r="T233" i="3"/>
  <c r="U233" i="3" s="1"/>
  <c r="T263" i="3"/>
  <c r="U263" i="3" s="1"/>
  <c r="T253" i="3"/>
  <c r="U253" i="3" s="1"/>
  <c r="T269" i="3"/>
  <c r="U269" i="3" s="1"/>
  <c r="T258" i="3"/>
  <c r="U258" i="3" s="1"/>
  <c r="T275" i="3"/>
  <c r="U275" i="3" s="1"/>
  <c r="T238" i="3"/>
  <c r="U238" i="3" s="1"/>
  <c r="T237" i="3"/>
  <c r="U237" i="3" s="1"/>
  <c r="T228" i="3"/>
  <c r="U228" i="3" s="1"/>
  <c r="T242" i="3"/>
  <c r="U242" i="3" s="1"/>
  <c r="T225" i="3"/>
  <c r="U225" i="3" s="1"/>
  <c r="T265" i="3"/>
  <c r="U265" i="3" s="1"/>
  <c r="T255" i="3"/>
  <c r="U255" i="3" s="1"/>
  <c r="T245" i="3"/>
  <c r="U245" i="3" s="1"/>
  <c r="T286" i="3"/>
  <c r="U286" i="3" s="1"/>
  <c r="T293" i="3"/>
  <c r="U293" i="3" s="1"/>
  <c r="T289" i="3"/>
  <c r="U289" i="3" s="1"/>
  <c r="T256" i="3"/>
  <c r="U256" i="3" s="1"/>
  <c r="T231" i="3"/>
  <c r="U231" i="3" s="1"/>
  <c r="T229" i="3"/>
  <c r="U229" i="3" s="1"/>
  <c r="T287" i="3"/>
  <c r="U287" i="3" s="1"/>
  <c r="T223" i="3"/>
  <c r="U223" i="3" s="1"/>
  <c r="T226" i="3"/>
  <c r="U226" i="3" s="1"/>
  <c r="T285" i="3"/>
  <c r="U285" i="3" s="1"/>
  <c r="T292" i="3"/>
  <c r="U292" i="3" s="1"/>
  <c r="T240" i="3"/>
  <c r="U240" i="3" s="1"/>
  <c r="T267" i="3"/>
  <c r="U267" i="3" s="1"/>
  <c r="T257" i="3"/>
  <c r="U257" i="3" s="1"/>
  <c r="T247" i="3"/>
  <c r="U247" i="3" s="1"/>
  <c r="T230" i="3"/>
  <c r="U230" i="3" s="1"/>
  <c r="T252" i="3"/>
  <c r="U252" i="3" s="1"/>
  <c r="T248" i="3"/>
  <c r="U248" i="3" s="1"/>
  <c r="T290" i="3"/>
  <c r="U290" i="3" s="1"/>
  <c r="T288" i="3"/>
  <c r="U288" i="3" s="1"/>
  <c r="T279" i="3"/>
  <c r="U279" i="3" s="1"/>
  <c r="T235" i="3"/>
  <c r="U235" i="3" s="1"/>
  <c r="T277" i="3"/>
  <c r="U277" i="3" s="1"/>
  <c r="T243" i="3"/>
  <c r="U243" i="3" s="1"/>
  <c r="T284" i="3"/>
  <c r="U284" i="3" s="1"/>
  <c r="T232" i="3"/>
  <c r="U232" i="3" s="1"/>
  <c r="T259" i="3"/>
  <c r="U259" i="3" s="1"/>
  <c r="T249" i="3"/>
  <c r="U249" i="3" s="1"/>
  <c r="T262" i="3"/>
  <c r="U262" i="3" s="1"/>
  <c r="T268" i="3"/>
  <c r="U268" i="3" s="1"/>
  <c r="T266" i="3"/>
  <c r="U266" i="3" s="1"/>
  <c r="T278" i="3"/>
  <c r="U278" i="3" s="1"/>
  <c r="T280" i="3"/>
  <c r="U280" i="3" s="1"/>
  <c r="T271" i="3"/>
  <c r="U271" i="3" s="1"/>
  <c r="T227" i="3"/>
  <c r="U227" i="3" s="1"/>
  <c r="T282" i="3"/>
  <c r="U282" i="3" s="1"/>
  <c r="T234" i="3"/>
  <c r="U234" i="3" s="1"/>
  <c r="T276" i="3"/>
  <c r="U276" i="3" s="1"/>
  <c r="T291" i="3"/>
  <c r="U291" i="3" s="1"/>
  <c r="T251" i="3"/>
  <c r="U251" i="3" s="1"/>
  <c r="T264" i="3"/>
  <c r="U264" i="3" s="1"/>
  <c r="T254" i="3"/>
  <c r="U254" i="3" s="1"/>
  <c r="T260" i="3"/>
  <c r="U260" i="3" s="1"/>
  <c r="T239" i="3"/>
  <c r="U239" i="3" s="1"/>
  <c r="T272" i="3"/>
  <c r="U272" i="3" s="1"/>
  <c r="T283" i="3"/>
  <c r="U283" i="3" s="1"/>
  <c r="T246" i="3"/>
  <c r="U246" i="3" s="1"/>
  <c r="U108" i="3"/>
  <c r="S90" i="3"/>
  <c r="U90" i="3" s="1"/>
  <c r="Z334" i="4"/>
  <c r="X256" i="4"/>
  <c r="Z256" i="4" s="1"/>
  <c r="F92" i="3"/>
  <c r="N92" i="3" s="1"/>
  <c r="S92" i="3" s="1"/>
  <c r="U92" i="3" s="1"/>
  <c r="N91" i="3"/>
  <c r="S91" i="3" s="1"/>
  <c r="U91" i="3" s="1"/>
  <c r="AF252" i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E197" i="1"/>
  <c r="AF197" i="1" s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2" i="1"/>
  <c r="AF182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71" i="1"/>
  <c r="AF171" i="1" s="1"/>
  <c r="AE170" i="1"/>
  <c r="AF170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F253" i="1"/>
  <c r="AE251" i="1"/>
  <c r="AF251" i="1" s="1"/>
  <c r="AC61" i="1"/>
  <c r="AC45" i="1"/>
  <c r="AF45" i="1" s="1"/>
  <c r="AC41" i="1"/>
  <c r="AF41" i="1" s="1"/>
  <c r="AC40" i="1"/>
  <c r="AF40" i="1" s="1"/>
  <c r="AC39" i="1"/>
  <c r="AF39" i="1" s="1"/>
  <c r="AC38" i="1"/>
  <c r="AF38" i="1" s="1"/>
  <c r="AC29" i="1"/>
  <c r="AF29" i="1" s="1"/>
  <c r="AC28" i="1"/>
  <c r="AF28" i="1" s="1"/>
  <c r="AC27" i="1"/>
  <c r="AF27" i="1" s="1"/>
  <c r="AC24" i="1"/>
  <c r="AF24" i="1" s="1"/>
  <c r="AC23" i="1"/>
  <c r="AF23" i="1" s="1"/>
  <c r="AC20" i="1"/>
  <c r="AF20" i="1" s="1"/>
  <c r="AC19" i="1"/>
  <c r="AF19" i="1" s="1"/>
  <c r="AC17" i="1"/>
  <c r="AF17" i="1" s="1"/>
  <c r="AC16" i="1"/>
  <c r="AF16" i="1" s="1"/>
  <c r="AC15" i="1"/>
  <c r="AF15" i="1" s="1"/>
  <c r="AC11" i="1"/>
  <c r="AF11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W167" i="1"/>
  <c r="Z167" i="1" s="1"/>
  <c r="W166" i="1"/>
  <c r="Z166" i="1" s="1"/>
  <c r="W165" i="1"/>
  <c r="Z165" i="1" s="1"/>
  <c r="W164" i="1"/>
  <c r="Z164" i="1" s="1"/>
  <c r="W163" i="1"/>
  <c r="Z163" i="1" s="1"/>
  <c r="W162" i="1"/>
  <c r="Z162" i="1" s="1"/>
  <c r="W161" i="1"/>
  <c r="Z161" i="1" s="1"/>
  <c r="W160" i="1"/>
  <c r="Z160" i="1" s="1"/>
  <c r="W159" i="1"/>
  <c r="Z159" i="1" s="1"/>
  <c r="W158" i="1"/>
  <c r="Z158" i="1" s="1"/>
  <c r="W157" i="1"/>
  <c r="Z157" i="1" s="1"/>
  <c r="W156" i="1"/>
  <c r="Z156" i="1" s="1"/>
  <c r="W155" i="1"/>
  <c r="Z155" i="1" s="1"/>
  <c r="W154" i="1"/>
  <c r="Z154" i="1" s="1"/>
  <c r="W153" i="1"/>
  <c r="Z153" i="1" s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Z134" i="1" s="1"/>
  <c r="W133" i="1"/>
  <c r="Z133" i="1" s="1"/>
  <c r="W132" i="1"/>
  <c r="Z132" i="1" s="1"/>
  <c r="W131" i="1"/>
  <c r="Z131" i="1" s="1"/>
  <c r="W130" i="1"/>
  <c r="Z130" i="1" s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W105" i="1"/>
  <c r="Z105" i="1" s="1"/>
  <c r="W104" i="1"/>
  <c r="Z104" i="1" s="1"/>
  <c r="W103" i="1"/>
  <c r="Z103" i="1" s="1"/>
  <c r="W102" i="1"/>
  <c r="Z102" i="1" s="1"/>
  <c r="W101" i="1"/>
  <c r="Z101" i="1" s="1"/>
  <c r="W100" i="1"/>
  <c r="Z100" i="1" s="1"/>
  <c r="W99" i="1"/>
  <c r="Z99" i="1" s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W76" i="1"/>
  <c r="Z76" i="1" s="1"/>
  <c r="W75" i="1"/>
  <c r="Z75" i="1" s="1"/>
  <c r="W74" i="1"/>
  <c r="Z74" i="1" s="1"/>
  <c r="W73" i="1"/>
  <c r="Z73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M167" i="1"/>
  <c r="M166" i="1"/>
  <c r="M165" i="1"/>
  <c r="M164" i="1"/>
  <c r="M163" i="1"/>
  <c r="M162" i="1"/>
  <c r="M161" i="1"/>
  <c r="P161" i="1" s="1"/>
  <c r="M160" i="1"/>
  <c r="M159" i="1"/>
  <c r="M158" i="1"/>
  <c r="M157" i="1"/>
  <c r="M156" i="1"/>
  <c r="M155" i="1"/>
  <c r="M154" i="1"/>
  <c r="M153" i="1"/>
  <c r="P153" i="1" s="1"/>
  <c r="M152" i="1"/>
  <c r="M151" i="1"/>
  <c r="M150" i="1"/>
  <c r="M149" i="1"/>
  <c r="M148" i="1"/>
  <c r="M147" i="1"/>
  <c r="M146" i="1"/>
  <c r="M145" i="1"/>
  <c r="P145" i="1" s="1"/>
  <c r="M144" i="1"/>
  <c r="M143" i="1"/>
  <c r="M142" i="1"/>
  <c r="M141" i="1"/>
  <c r="M140" i="1"/>
  <c r="M139" i="1"/>
  <c r="M138" i="1"/>
  <c r="M137" i="1"/>
  <c r="P137" i="1" s="1"/>
  <c r="M136" i="1"/>
  <c r="M135" i="1"/>
  <c r="M134" i="1"/>
  <c r="M133" i="1"/>
  <c r="M132" i="1"/>
  <c r="M131" i="1"/>
  <c r="M130" i="1"/>
  <c r="M129" i="1"/>
  <c r="P129" i="1" s="1"/>
  <c r="M128" i="1"/>
  <c r="M127" i="1"/>
  <c r="M126" i="1"/>
  <c r="M125" i="1"/>
  <c r="M124" i="1"/>
  <c r="M123" i="1"/>
  <c r="M122" i="1"/>
  <c r="M121" i="1"/>
  <c r="P121" i="1" s="1"/>
  <c r="M120" i="1"/>
  <c r="M119" i="1"/>
  <c r="M118" i="1"/>
  <c r="M117" i="1"/>
  <c r="M116" i="1"/>
  <c r="M115" i="1"/>
  <c r="M114" i="1"/>
  <c r="M113" i="1"/>
  <c r="P113" i="1" s="1"/>
  <c r="M112" i="1"/>
  <c r="M111" i="1"/>
  <c r="M110" i="1"/>
  <c r="M109" i="1"/>
  <c r="M108" i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M56" i="1"/>
  <c r="M55" i="1"/>
  <c r="M54" i="1"/>
  <c r="P54" i="1" s="1"/>
  <c r="K57" i="1"/>
  <c r="K56" i="1"/>
  <c r="K55" i="1"/>
  <c r="K49" i="1"/>
  <c r="P49" i="1" s="1"/>
  <c r="K48" i="1"/>
  <c r="P48" i="1" s="1"/>
  <c r="K47" i="1"/>
  <c r="P47" i="1" s="1"/>
  <c r="K46" i="1"/>
  <c r="P46" i="1" s="1"/>
  <c r="K45" i="1"/>
  <c r="P45" i="1" s="1"/>
  <c r="K44" i="1"/>
  <c r="P44" i="1" s="1"/>
  <c r="K43" i="1"/>
  <c r="P43" i="1" s="1"/>
  <c r="K42" i="1"/>
  <c r="P42" i="1" s="1"/>
  <c r="K41" i="1"/>
  <c r="P41" i="1" s="1"/>
  <c r="K40" i="1"/>
  <c r="P40" i="1" s="1"/>
  <c r="K39" i="1"/>
  <c r="P39" i="1" s="1"/>
  <c r="K38" i="1"/>
  <c r="P38" i="1" s="1"/>
  <c r="K37" i="1"/>
  <c r="P37" i="1" s="1"/>
  <c r="K29" i="1"/>
  <c r="P29" i="1" s="1"/>
  <c r="K28" i="1"/>
  <c r="P28" i="1" s="1"/>
  <c r="K27" i="1"/>
  <c r="P27" i="1" s="1"/>
  <c r="K24" i="1"/>
  <c r="P24" i="1" s="1"/>
  <c r="K23" i="1"/>
  <c r="P23" i="1" s="1"/>
  <c r="K22" i="1"/>
  <c r="P22" i="1" s="1"/>
  <c r="K21" i="1"/>
  <c r="P21" i="1" s="1"/>
  <c r="K20" i="1"/>
  <c r="P20" i="1" s="1"/>
  <c r="K19" i="1"/>
  <c r="P19" i="1" s="1"/>
  <c r="K18" i="1"/>
  <c r="P18" i="1" s="1"/>
  <c r="K16" i="1"/>
  <c r="P16" i="1" s="1"/>
  <c r="K15" i="1"/>
  <c r="P15" i="1" s="1"/>
  <c r="K12" i="1"/>
  <c r="P12" i="1" s="1"/>
  <c r="P151" i="1" l="1"/>
  <c r="U327" i="3"/>
  <c r="U347" i="3"/>
  <c r="U339" i="3"/>
  <c r="U340" i="3"/>
  <c r="U344" i="3"/>
  <c r="U345" i="3"/>
  <c r="U341" i="3"/>
  <c r="U342" i="3"/>
  <c r="U325" i="3"/>
  <c r="U343" i="3"/>
  <c r="U346" i="3"/>
  <c r="U324" i="3"/>
  <c r="P111" i="1"/>
  <c r="P119" i="1"/>
  <c r="P127" i="1"/>
  <c r="P135" i="1"/>
  <c r="P143" i="1"/>
  <c r="P159" i="1"/>
  <c r="P167" i="1"/>
  <c r="U326" i="3"/>
  <c r="P112" i="1"/>
  <c r="P120" i="1"/>
  <c r="P128" i="1"/>
  <c r="P136" i="1"/>
  <c r="P144" i="1"/>
  <c r="P152" i="1"/>
  <c r="P160" i="1"/>
  <c r="X257" i="4"/>
  <c r="Z257" i="4" s="1"/>
  <c r="P130" i="1"/>
  <c r="P154" i="1"/>
  <c r="P114" i="1"/>
  <c r="P138" i="1"/>
  <c r="P162" i="1"/>
  <c r="P122" i="1"/>
  <c r="P146" i="1"/>
  <c r="P115" i="1"/>
  <c r="P139" i="1"/>
  <c r="P163" i="1"/>
  <c r="P108" i="1"/>
  <c r="P116" i="1"/>
  <c r="P124" i="1"/>
  <c r="P132" i="1"/>
  <c r="P140" i="1"/>
  <c r="P148" i="1"/>
  <c r="P156" i="1"/>
  <c r="P164" i="1"/>
  <c r="P55" i="1"/>
  <c r="P131" i="1"/>
  <c r="P147" i="1"/>
  <c r="P57" i="1"/>
  <c r="P109" i="1"/>
  <c r="P117" i="1"/>
  <c r="P125" i="1"/>
  <c r="P133" i="1"/>
  <c r="P141" i="1"/>
  <c r="P149" i="1"/>
  <c r="P157" i="1"/>
  <c r="P165" i="1"/>
  <c r="P123" i="1"/>
  <c r="P155" i="1"/>
  <c r="P56" i="1"/>
  <c r="P110" i="1"/>
  <c r="P118" i="1"/>
  <c r="P126" i="1"/>
  <c r="P134" i="1"/>
  <c r="P142" i="1"/>
  <c r="P150" i="1"/>
  <c r="P158" i="1"/>
  <c r="P166" i="1"/>
  <c r="AF61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E214" i="1"/>
  <c r="H214" i="1" s="1"/>
  <c r="E213" i="1"/>
  <c r="H213" i="1" s="1"/>
  <c r="E212" i="1"/>
  <c r="H212" i="1" s="1"/>
  <c r="E211" i="1"/>
  <c r="H211" i="1" s="1"/>
  <c r="E210" i="1"/>
  <c r="H210" i="1" s="1"/>
  <c r="E209" i="1"/>
  <c r="H209" i="1" s="1"/>
  <c r="E208" i="1"/>
  <c r="H208" i="1" s="1"/>
  <c r="E207" i="1"/>
  <c r="H207" i="1" s="1"/>
  <c r="E206" i="1"/>
  <c r="H206" i="1" s="1"/>
  <c r="E205" i="1"/>
  <c r="H205" i="1" s="1"/>
  <c r="E204" i="1"/>
  <c r="H204" i="1" s="1"/>
  <c r="E203" i="1"/>
  <c r="H203" i="1" s="1"/>
  <c r="E202" i="1"/>
  <c r="H202" i="1" s="1"/>
  <c r="E201" i="1"/>
  <c r="H201" i="1" s="1"/>
  <c r="E200" i="1"/>
  <c r="H200" i="1" s="1"/>
  <c r="E199" i="1"/>
  <c r="H199" i="1" s="1"/>
  <c r="E198" i="1"/>
  <c r="H198" i="1" s="1"/>
  <c r="E197" i="1"/>
  <c r="H197" i="1" s="1"/>
  <c r="E196" i="1"/>
  <c r="H196" i="1" s="1"/>
  <c r="E195" i="1"/>
  <c r="H195" i="1" s="1"/>
  <c r="E194" i="1"/>
  <c r="H194" i="1" s="1"/>
  <c r="E193" i="1"/>
  <c r="H193" i="1" s="1"/>
  <c r="E192" i="1"/>
  <c r="H192" i="1" s="1"/>
  <c r="E191" i="1"/>
  <c r="H191" i="1" s="1"/>
  <c r="E190" i="1"/>
  <c r="H190" i="1" s="1"/>
  <c r="E189" i="1"/>
  <c r="H189" i="1" s="1"/>
  <c r="E188" i="1"/>
  <c r="H188" i="1" s="1"/>
  <c r="E187" i="1"/>
  <c r="H187" i="1" s="1"/>
  <c r="E186" i="1"/>
  <c r="H186" i="1" s="1"/>
  <c r="E185" i="1"/>
  <c r="H185" i="1" s="1"/>
  <c r="E184" i="1"/>
  <c r="H184" i="1" s="1"/>
  <c r="E183" i="1"/>
  <c r="H183" i="1" s="1"/>
  <c r="E182" i="1"/>
  <c r="H182" i="1" s="1"/>
  <c r="E181" i="1"/>
  <c r="H181" i="1" s="1"/>
  <c r="E180" i="1"/>
  <c r="H180" i="1" s="1"/>
  <c r="E179" i="1"/>
  <c r="H179" i="1" s="1"/>
  <c r="E178" i="1"/>
  <c r="H178" i="1" s="1"/>
  <c r="E177" i="1"/>
  <c r="H177" i="1" s="1"/>
  <c r="E176" i="1"/>
  <c r="H176" i="1" s="1"/>
  <c r="E175" i="1"/>
  <c r="H175" i="1" s="1"/>
  <c r="E174" i="1"/>
  <c r="H174" i="1" s="1"/>
  <c r="E173" i="1"/>
  <c r="H173" i="1" s="1"/>
  <c r="E172" i="1"/>
  <c r="H172" i="1" s="1"/>
  <c r="E171" i="1"/>
  <c r="H171" i="1" s="1"/>
  <c r="E170" i="1"/>
  <c r="H170" i="1" s="1"/>
  <c r="E169" i="1"/>
  <c r="H169" i="1" s="1"/>
  <c r="E168" i="1"/>
  <c r="H168" i="1" s="1"/>
  <c r="E167" i="1"/>
  <c r="H167" i="1" s="1"/>
  <c r="E166" i="1"/>
  <c r="H166" i="1" s="1"/>
  <c r="E165" i="1"/>
  <c r="H165" i="1" s="1"/>
  <c r="E164" i="1"/>
  <c r="H164" i="1" s="1"/>
  <c r="E163" i="1"/>
  <c r="H163" i="1" s="1"/>
  <c r="E162" i="1"/>
  <c r="H162" i="1" s="1"/>
  <c r="E161" i="1"/>
  <c r="H161" i="1" s="1"/>
  <c r="E160" i="1"/>
  <c r="H160" i="1" s="1"/>
  <c r="E159" i="1"/>
  <c r="H159" i="1" s="1"/>
  <c r="E158" i="1"/>
  <c r="H158" i="1" s="1"/>
  <c r="E157" i="1"/>
  <c r="H157" i="1" s="1"/>
  <c r="E156" i="1"/>
  <c r="H156" i="1" s="1"/>
  <c r="E155" i="1"/>
  <c r="H155" i="1" s="1"/>
  <c r="E154" i="1"/>
  <c r="H154" i="1" s="1"/>
  <c r="E153" i="1"/>
  <c r="H153" i="1" s="1"/>
  <c r="E152" i="1"/>
  <c r="H152" i="1" s="1"/>
  <c r="E151" i="1"/>
  <c r="H151" i="1" s="1"/>
  <c r="E150" i="1"/>
  <c r="H150" i="1" s="1"/>
  <c r="E149" i="1"/>
  <c r="H149" i="1" s="1"/>
  <c r="E148" i="1"/>
  <c r="H148" i="1" s="1"/>
  <c r="E147" i="1"/>
  <c r="H147" i="1" s="1"/>
  <c r="E146" i="1"/>
  <c r="H146" i="1" s="1"/>
  <c r="E145" i="1"/>
  <c r="H145" i="1" s="1"/>
  <c r="E144" i="1"/>
  <c r="H144" i="1" s="1"/>
  <c r="E143" i="1"/>
  <c r="H143" i="1" s="1"/>
  <c r="E142" i="1"/>
  <c r="H142" i="1" s="1"/>
  <c r="E141" i="1"/>
  <c r="H141" i="1" s="1"/>
  <c r="E140" i="1"/>
  <c r="H140" i="1" s="1"/>
  <c r="E139" i="1"/>
  <c r="H139" i="1" s="1"/>
  <c r="E138" i="1"/>
  <c r="H138" i="1" s="1"/>
  <c r="E137" i="1"/>
  <c r="H137" i="1" s="1"/>
  <c r="E136" i="1"/>
  <c r="H136" i="1" s="1"/>
  <c r="E135" i="1"/>
  <c r="H135" i="1" s="1"/>
  <c r="E134" i="1"/>
  <c r="H134" i="1" s="1"/>
  <c r="E133" i="1"/>
  <c r="H133" i="1" s="1"/>
  <c r="E132" i="1"/>
  <c r="H132" i="1" s="1"/>
  <c r="E131" i="1"/>
  <c r="H131" i="1" s="1"/>
  <c r="E130" i="1"/>
  <c r="H130" i="1" s="1"/>
  <c r="E129" i="1"/>
  <c r="H129" i="1" s="1"/>
  <c r="E128" i="1"/>
  <c r="H128" i="1" s="1"/>
  <c r="E127" i="1"/>
  <c r="H127" i="1" s="1"/>
  <c r="E126" i="1"/>
  <c r="H126" i="1" s="1"/>
  <c r="E125" i="1"/>
  <c r="H125" i="1" s="1"/>
  <c r="E124" i="1"/>
  <c r="H124" i="1" s="1"/>
  <c r="E123" i="1"/>
  <c r="H123" i="1" s="1"/>
  <c r="E122" i="1"/>
  <c r="H122" i="1" s="1"/>
  <c r="E121" i="1"/>
  <c r="H121" i="1" s="1"/>
  <c r="E120" i="1"/>
  <c r="H120" i="1" s="1"/>
  <c r="E119" i="1"/>
  <c r="H119" i="1" s="1"/>
  <c r="E118" i="1"/>
  <c r="H118" i="1" s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E107" i="1"/>
  <c r="H107" i="1" s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E89" i="1"/>
  <c r="H89" i="1" s="1"/>
  <c r="E88" i="1"/>
  <c r="H88" i="1" s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E78" i="1"/>
  <c r="H78" i="1" s="1"/>
  <c r="E77" i="1"/>
  <c r="H77" i="1" s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E60" i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C61" i="1"/>
  <c r="C54" i="1"/>
  <c r="C47" i="1"/>
  <c r="H47" i="1" s="1"/>
  <c r="C45" i="1"/>
  <c r="H45" i="1" s="1"/>
  <c r="C43" i="1"/>
  <c r="H43" i="1" s="1"/>
  <c r="C42" i="1"/>
  <c r="H42" i="1" s="1"/>
  <c r="C41" i="1"/>
  <c r="H41" i="1" s="1"/>
  <c r="C40" i="1"/>
  <c r="H40" i="1" s="1"/>
  <c r="C39" i="1"/>
  <c r="H39" i="1" s="1"/>
  <c r="C37" i="1"/>
  <c r="H37" i="1" s="1"/>
  <c r="C29" i="1"/>
  <c r="H29" i="1" s="1"/>
  <c r="C28" i="1"/>
  <c r="H28" i="1" s="1"/>
  <c r="C27" i="1"/>
  <c r="H27" i="1" s="1"/>
  <c r="C24" i="1"/>
  <c r="H24" i="1" s="1"/>
  <c r="C23" i="1"/>
  <c r="H23" i="1" s="1"/>
  <c r="C20" i="1"/>
  <c r="H20" i="1" s="1"/>
  <c r="C19" i="1"/>
  <c r="H19" i="1" s="1"/>
  <c r="C16" i="1"/>
  <c r="H16" i="1" s="1"/>
  <c r="C15" i="1"/>
  <c r="H15" i="1" s="1"/>
  <c r="C12" i="1"/>
  <c r="H12" i="1" s="1"/>
  <c r="A11" i="1"/>
  <c r="A10" i="1" s="1"/>
  <c r="A9" i="1" s="1"/>
  <c r="A8" i="1" s="1"/>
  <c r="A7" i="1" s="1"/>
  <c r="A6" i="1" s="1"/>
  <c r="A5" i="1" s="1"/>
  <c r="A4" i="1" s="1"/>
  <c r="H46" i="1" l="1"/>
  <c r="H25" i="1"/>
  <c r="H26" i="1" s="1"/>
  <c r="H61" i="1"/>
  <c r="X258" i="4"/>
  <c r="Z258" i="4" s="1"/>
  <c r="Z342" i="4" s="1"/>
  <c r="H44" i="1"/>
  <c r="H30" i="1"/>
  <c r="H31" i="1" s="1"/>
  <c r="H32" i="1" s="1"/>
  <c r="H33" i="1" s="1"/>
  <c r="H34" i="1" s="1"/>
  <c r="H35" i="1" s="1"/>
  <c r="H36" i="1" s="1"/>
  <c r="H38" i="1"/>
  <c r="H54" i="1"/>
  <c r="H48" i="1" s="1"/>
  <c r="H49" i="1" s="1"/>
  <c r="H50" i="1" s="1"/>
  <c r="H51" i="1" s="1"/>
  <c r="H52" i="1" s="1"/>
  <c r="H53" i="1" s="1"/>
  <c r="X259" i="4" l="1"/>
  <c r="Z259" i="4" s="1"/>
  <c r="Z344" i="4" l="1"/>
  <c r="Z343" i="4"/>
  <c r="X73" i="4" l="1"/>
  <c r="Z73" i="4" s="1"/>
  <c r="Z324" i="4" l="1"/>
  <c r="X46" i="4" l="1"/>
  <c r="Z46" i="4" s="1"/>
  <c r="Z321" i="4" l="1"/>
  <c r="Y33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 de Zwart</author>
  </authors>
  <commentList>
    <comment ref="C4" authorId="0" shapeId="0" xr:uid="{3992D78E-E7DF-4DBA-A5A1-AB7A6019F7CC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8" authorId="0" shapeId="0" xr:uid="{3215C5BE-4C49-4E20-873A-1F15933812D0}">
      <text>
        <r>
          <rPr>
            <sz val="9"/>
            <color indexed="81"/>
            <rFont val="Tahoma"/>
            <charset val="1"/>
          </rPr>
          <t>Linear interpolation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Zwart, Pim de</author>
  </authors>
  <commentList>
    <comment ref="H25" authorId="0" shapeId="0" xr:uid="{00000000-0006-0000-0000-00000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H30" authorId="0" shapeId="0" xr:uid="{00000000-0006-0000-0000-00000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H38" authorId="0" shapeId="0" xr:uid="{00000000-0006-0000-0000-00000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H44" authorId="0" shapeId="0" xr:uid="{00000000-0006-0000-0000-000004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H46" authorId="0" shapeId="0" xr:uid="{00000000-0006-0000-0000-000005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H48" authorId="0" shapeId="0" xr:uid="{00000000-0006-0000-0000-000006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AM168" authorId="0" shapeId="0" xr:uid="{00000000-0006-0000-0000-00000A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AM228" authorId="0" shapeId="0" xr:uid="{00000000-0006-0000-0000-00000D000000}">
      <text>
        <r>
          <rPr>
            <sz val="9"/>
            <color indexed="81"/>
            <rFont val="Tahoma"/>
            <family val="2"/>
          </rPr>
          <t>Linear interpolation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Zwart, Pim de</author>
  </authors>
  <commentList>
    <comment ref="F67" authorId="0" shapeId="0" xr:uid="{00000000-0006-0000-0100-00000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68" authorId="0" shapeId="0" xr:uid="{00000000-0006-0000-0100-00000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E68" authorId="0" shapeId="0" xr:uid="{00000000-0006-0000-0100-00000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72" authorId="0" shapeId="0" xr:uid="{00000000-0006-0000-0100-000004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72" authorId="0" shapeId="0" xr:uid="{00000000-0006-0000-0100-000005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E72" authorId="0" shapeId="0" xr:uid="{00000000-0006-0000-0100-000006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73" authorId="0" shapeId="0" xr:uid="{00000000-0006-0000-0100-000007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76" authorId="0" shapeId="0" xr:uid="{00000000-0006-0000-0100-000008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76" authorId="0" shapeId="0" xr:uid="{00000000-0006-0000-0100-000009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80" authorId="0" shapeId="0" xr:uid="{00000000-0006-0000-0100-00000A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E80" authorId="0" shapeId="0" xr:uid="{00000000-0006-0000-0100-00000B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80" authorId="0" shapeId="0" xr:uid="{00000000-0006-0000-0100-00000C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81" authorId="0" shapeId="0" xr:uid="{00000000-0006-0000-0100-00000D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85" authorId="0" shapeId="0" xr:uid="{00000000-0006-0000-0100-00000E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85" authorId="0" shapeId="0" xr:uid="{00000000-0006-0000-0100-00000F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E85" authorId="0" shapeId="0" xr:uid="{00000000-0006-0000-0100-000010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85" authorId="0" shapeId="0" xr:uid="{00000000-0006-0000-0100-00001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93" authorId="0" shapeId="0" xr:uid="{00000000-0006-0000-0100-00001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97" authorId="0" shapeId="0" xr:uid="{00000000-0006-0000-0100-00001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98" authorId="0" shapeId="0" xr:uid="{00000000-0006-0000-0100-000014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99" authorId="0" shapeId="0" xr:uid="{00000000-0006-0000-0100-000015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101" authorId="0" shapeId="0" xr:uid="{00000000-0006-0000-0100-000016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101" authorId="0" shapeId="0" xr:uid="{00000000-0006-0000-0100-000017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F101" authorId="0" shapeId="0" xr:uid="{00000000-0006-0000-0100-000018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B103" authorId="0" shapeId="0" xr:uid="{00000000-0006-0000-0100-000019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103" authorId="0" shapeId="0" xr:uid="{00000000-0006-0000-0100-00001A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C105" authorId="0" shapeId="0" xr:uid="{00000000-0006-0000-0100-00001B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E105" authorId="0" shapeId="0" xr:uid="{00000000-0006-0000-0100-00001C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G223" authorId="0" shapeId="0" xr:uid="{00000000-0006-0000-0100-000020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G283" authorId="0" shapeId="0" xr:uid="{00000000-0006-0000-0100-000023000000}">
      <text>
        <r>
          <rPr>
            <sz val="9"/>
            <color indexed="81"/>
            <rFont val="Tahoma"/>
            <family val="2"/>
          </rPr>
          <t>Linear interpolation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 de Zwart</author>
  </authors>
  <commentList>
    <comment ref="B75" authorId="0" shapeId="0" xr:uid="{00000000-0006-0000-0300-000006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75" authorId="0" shapeId="0" xr:uid="{00000000-0006-0000-0300-000007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76" authorId="0" shapeId="0" xr:uid="{00000000-0006-0000-0300-000008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76" authorId="0" shapeId="0" xr:uid="{00000000-0006-0000-0300-000009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76" authorId="0" shapeId="0" xr:uid="{00000000-0006-0000-0300-00000A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79" authorId="0" shapeId="0" xr:uid="{00000000-0006-0000-0300-00000B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79" authorId="0" shapeId="0" xr:uid="{00000000-0006-0000-0300-00000C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79" authorId="0" shapeId="0" xr:uid="{00000000-0006-0000-0300-00000D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80" authorId="0" shapeId="0" xr:uid="{00000000-0006-0000-0300-00000E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80" authorId="0" shapeId="0" xr:uid="{00000000-0006-0000-0300-00000F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87" authorId="0" shapeId="0" xr:uid="{00000000-0006-0000-0300-000010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87" authorId="0" shapeId="0" xr:uid="{00000000-0006-0000-0300-000011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87" authorId="0" shapeId="0" xr:uid="{00000000-0006-0000-0300-000012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87" authorId="0" shapeId="0" xr:uid="{00000000-0006-0000-0300-000013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87" authorId="0" shapeId="0" xr:uid="{00000000-0006-0000-0300-000014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94" authorId="0" shapeId="0" xr:uid="{00000000-0006-0000-0300-000015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96" authorId="0" shapeId="0" xr:uid="{00000000-0006-0000-0300-000016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100" authorId="0" shapeId="0" xr:uid="{00000000-0006-0000-0300-000017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101" authorId="0" shapeId="0" xr:uid="{00000000-0006-0000-0300-000018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01" authorId="0" shapeId="0" xr:uid="{00000000-0006-0000-0300-000019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101" authorId="0" shapeId="0" xr:uid="{00000000-0006-0000-0300-00001A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101" authorId="0" shapeId="0" xr:uid="{00000000-0006-0000-0300-00001B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106" authorId="0" shapeId="0" xr:uid="{00000000-0006-0000-0300-00001C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06" authorId="0" shapeId="0" xr:uid="{00000000-0006-0000-0300-00001D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106" authorId="0" shapeId="0" xr:uid="{00000000-0006-0000-0300-00001E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107" authorId="0" shapeId="0" xr:uid="{00000000-0006-0000-0300-00001F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107" authorId="0" shapeId="0" xr:uid="{00000000-0006-0000-0300-000020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109" authorId="0" shapeId="0" xr:uid="{00000000-0006-0000-0300-000021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09" authorId="0" shapeId="0" xr:uid="{00000000-0006-0000-0300-000022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116" authorId="0" shapeId="0" xr:uid="{00000000-0006-0000-0300-000023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C116" authorId="0" shapeId="0" xr:uid="{00000000-0006-0000-0300-000024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D116" authorId="0" shapeId="0" xr:uid="{00000000-0006-0000-0300-000025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116" authorId="0" shapeId="0" xr:uid="{00000000-0006-0000-0300-000026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F116" authorId="0" shapeId="0" xr:uid="{00000000-0006-0000-0300-000027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160" authorId="0" shapeId="0" xr:uid="{00000000-0006-0000-0300-000028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G234" authorId="0" shapeId="0" xr:uid="{00000000-0006-0000-0300-000029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G237" authorId="0" shapeId="0" xr:uid="{00000000-0006-0000-0300-00002A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B245" authorId="0" shapeId="0" xr:uid="{00000000-0006-0000-0300-00002B000000}">
      <text>
        <r>
          <rPr>
            <sz val="9"/>
            <color indexed="81"/>
            <rFont val="Tahoma"/>
            <charset val="1"/>
          </rPr>
          <t>Linear interpolation</t>
        </r>
      </text>
    </comment>
    <comment ref="E280" authorId="0" shapeId="0" xr:uid="{00000000-0006-0000-0300-00002C000000}">
      <text>
        <r>
          <rPr>
            <sz val="9"/>
            <color indexed="81"/>
            <rFont val="Tahoma"/>
            <charset val="1"/>
          </rPr>
          <t>Linear interpolation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Zwart, Pim de</author>
  </authors>
  <commentList>
    <comment ref="M29" authorId="0" shapeId="0" xr:uid="{00000000-0006-0000-0500-00000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33" authorId="0" shapeId="0" xr:uid="{00000000-0006-0000-0500-00000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37" authorId="0" shapeId="0" xr:uid="{00000000-0006-0000-0500-00000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46" authorId="0" shapeId="0" xr:uid="{00000000-0006-0000-0500-000004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55" authorId="0" shapeId="0" xr:uid="{00000000-0006-0000-0500-000005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69" authorId="0" shapeId="0" xr:uid="{00000000-0006-0000-0500-000006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72" authorId="0" shapeId="0" xr:uid="{00000000-0006-0000-0500-000007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75" authorId="0" shapeId="0" xr:uid="{00000000-0006-0000-0500-000008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03" authorId="0" shapeId="0" xr:uid="{00000000-0006-0000-0500-000009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11" authorId="0" shapeId="0" xr:uid="{00000000-0006-0000-0500-00000B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13" authorId="0" shapeId="0" xr:uid="{00000000-0006-0000-0500-00000C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16" authorId="0" shapeId="0" xr:uid="{00000000-0006-0000-0500-00000D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24" authorId="0" shapeId="0" xr:uid="{00000000-0006-0000-0500-00000E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30" authorId="0" shapeId="0" xr:uid="{00000000-0006-0000-0500-00000F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Q171" authorId="0" shapeId="0" xr:uid="{00000000-0006-0000-0500-000010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171" authorId="0" shapeId="0" xr:uid="{00000000-0006-0000-0500-00001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T171" authorId="0" shapeId="0" xr:uid="{00000000-0006-0000-0500-00001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M172" authorId="0" shapeId="0" xr:uid="{00000000-0006-0000-0500-00001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U172" authorId="0" shapeId="0" xr:uid="{00000000-0006-0000-0500-000014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190" authorId="0" shapeId="0" xr:uid="{00000000-0006-0000-0500-000015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U190" authorId="0" shapeId="0" xr:uid="{00000000-0006-0000-0500-000016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192" authorId="0" shapeId="0" xr:uid="{00000000-0006-0000-0500-000017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92" authorId="0" shapeId="0" xr:uid="{00000000-0006-0000-0500-000018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195" authorId="0" shapeId="0" xr:uid="{00000000-0006-0000-0500-000019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195" authorId="0" shapeId="0" xr:uid="{00000000-0006-0000-0500-00001A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203" authorId="0" shapeId="0" xr:uid="{00000000-0006-0000-0500-00001B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U203" authorId="0" shapeId="0" xr:uid="{00000000-0006-0000-0500-00001C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206" authorId="0" shapeId="0" xr:uid="{00000000-0006-0000-0500-00001D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U206" authorId="0" shapeId="0" xr:uid="{00000000-0006-0000-0500-00001E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208" authorId="0" shapeId="0" xr:uid="{00000000-0006-0000-0500-00001F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U208" authorId="0" shapeId="0" xr:uid="{00000000-0006-0000-0500-000020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R216" authorId="0" shapeId="0" xr:uid="{00000000-0006-0000-0500-000021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S216" authorId="0" shapeId="0" xr:uid="{00000000-0006-0000-0500-000022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P241" authorId="0" shapeId="0" xr:uid="{00000000-0006-0000-0500-000023000000}">
      <text>
        <r>
          <rPr>
            <sz val="9"/>
            <color indexed="81"/>
            <rFont val="Tahoma"/>
            <family val="2"/>
          </rPr>
          <t>Linear interpolation</t>
        </r>
      </text>
    </comment>
    <comment ref="P245" authorId="0" shapeId="0" xr:uid="{00000000-0006-0000-0500-000024000000}">
      <text>
        <r>
          <rPr>
            <sz val="9"/>
            <color indexed="81"/>
            <rFont val="Tahoma"/>
            <family val="2"/>
          </rPr>
          <t>Linear interpolation</t>
        </r>
      </text>
    </comment>
  </commentList>
</comments>
</file>

<file path=xl/sharedStrings.xml><?xml version="1.0" encoding="utf-8"?>
<sst xmlns="http://schemas.openxmlformats.org/spreadsheetml/2006/main" count="544" uniqueCount="91">
  <si>
    <t>Bengal</t>
  </si>
  <si>
    <t>rupee/maund</t>
  </si>
  <si>
    <t>rupee/kg</t>
  </si>
  <si>
    <t>rice</t>
  </si>
  <si>
    <t>Bengal (combined)</t>
  </si>
  <si>
    <t>ghi</t>
  </si>
  <si>
    <t>Calcutta</t>
  </si>
  <si>
    <t>Chinsurah</t>
  </si>
  <si>
    <t>gram</t>
  </si>
  <si>
    <t xml:space="preserve">gram </t>
  </si>
  <si>
    <t>sugar</t>
  </si>
  <si>
    <t>textiles</t>
  </si>
  <si>
    <t>pound sterling/piece</t>
  </si>
  <si>
    <t>bafta</t>
  </si>
  <si>
    <t>silver/m2</t>
  </si>
  <si>
    <t>rupee m2</t>
  </si>
  <si>
    <t>rupee/m2</t>
  </si>
  <si>
    <t>Texile</t>
  </si>
  <si>
    <t>mustard oil</t>
  </si>
  <si>
    <t>firewood</t>
  </si>
  <si>
    <t>wheat</t>
  </si>
  <si>
    <t>rupee/mbtu</t>
  </si>
  <si>
    <t>cotton</t>
  </si>
  <si>
    <t>oil</t>
  </si>
  <si>
    <t>CPI</t>
  </si>
  <si>
    <t>incomplete</t>
  </si>
  <si>
    <t>missing</t>
  </si>
  <si>
    <t>complete</t>
  </si>
  <si>
    <t>Agra</t>
  </si>
  <si>
    <t>Lahore/Agra/TerritoriesAmber/Delhi</t>
  </si>
  <si>
    <t>North India</t>
  </si>
  <si>
    <t>moth/beans</t>
  </si>
  <si>
    <t>peas</t>
  </si>
  <si>
    <t>rupee</t>
  </si>
  <si>
    <t>beans/peas</t>
  </si>
  <si>
    <t>ghee</t>
  </si>
  <si>
    <t>silver/kg</t>
  </si>
  <si>
    <t>texile</t>
  </si>
  <si>
    <t>jowar</t>
  </si>
  <si>
    <t>rupope/maund</t>
  </si>
  <si>
    <t>bajra</t>
  </si>
  <si>
    <t>millet</t>
  </si>
  <si>
    <t>textile</t>
  </si>
  <si>
    <t>silver/MBTU</t>
  </si>
  <si>
    <t>rupee/MBTU</t>
  </si>
  <si>
    <t>East India</t>
  </si>
  <si>
    <t>Rice</t>
  </si>
  <si>
    <t>Wheat</t>
  </si>
  <si>
    <t>Millet</t>
  </si>
  <si>
    <t>Ghee</t>
  </si>
  <si>
    <t>Butter</t>
  </si>
  <si>
    <t>Sugar</t>
  </si>
  <si>
    <t>Kcal per kg</t>
  </si>
  <si>
    <t>Protein per kg</t>
  </si>
  <si>
    <t>sorghum</t>
  </si>
  <si>
    <t>Sorghum</t>
  </si>
  <si>
    <t>https://ndb.nal.usda.gov/ndb/</t>
  </si>
  <si>
    <t>Kcal per day</t>
  </si>
  <si>
    <t>Kcal per year</t>
  </si>
  <si>
    <t xml:space="preserve">Kg per year </t>
  </si>
  <si>
    <t>Protein per day</t>
  </si>
  <si>
    <t>Protein per annum</t>
  </si>
  <si>
    <t>Source</t>
  </si>
  <si>
    <t>De Zwart (2016)</t>
  </si>
  <si>
    <t>Chickpea</t>
  </si>
  <si>
    <t>Moth bean</t>
  </si>
  <si>
    <t>%</t>
  </si>
  <si>
    <t>weights</t>
  </si>
  <si>
    <t>Gujarat</t>
  </si>
  <si>
    <t>Bombay</t>
  </si>
  <si>
    <t>Jowar</t>
  </si>
  <si>
    <t>Bajra</t>
  </si>
  <si>
    <t>Gram</t>
  </si>
  <si>
    <t>Gujart</t>
  </si>
  <si>
    <t>Oil</t>
  </si>
  <si>
    <t>naccanees</t>
  </si>
  <si>
    <t>pound/piece</t>
  </si>
  <si>
    <t>textile pieces</t>
  </si>
  <si>
    <t>calculation</t>
  </si>
  <si>
    <t xml:space="preserve">Millet </t>
  </si>
  <si>
    <t>Cotton</t>
  </si>
  <si>
    <t>Firewood</t>
  </si>
  <si>
    <t xml:space="preserve">Computed with a value of cotton of 1808 (0.278948) for these five years, in order to attain the average contribution of sugar to the basket </t>
  </si>
  <si>
    <t>% missing</t>
  </si>
  <si>
    <t>weights added</t>
  </si>
  <si>
    <t>West India</t>
  </si>
  <si>
    <t>India</t>
  </si>
  <si>
    <t xml:space="preserve">USDA, FoodData Central: https://fdc.nal.usda.gov/. </t>
  </si>
  <si>
    <t>WikiPedia</t>
  </si>
  <si>
    <t>North East India</t>
  </si>
  <si>
    <t>North West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</si>
</sst>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 applyAlignment="1">
      <alignment horizontal="left"/>
    </xf>
    <xf numFmtId="164" fontId="5" fillId="0" borderId="0" xfId="0" applyNumberFormat="1" applyFont="1"/>
    <xf numFmtId="0" fontId="5" fillId="0" borderId="0" xfId="0" applyFont="1"/>
    <xf numFmtId="9" fontId="0" fillId="0" borderId="0" xfId="1" applyFont="1"/>
    <xf numFmtId="0" fontId="2" fillId="0" borderId="0" xfId="0" applyFont="1"/>
    <xf numFmtId="9" fontId="0" fillId="0" borderId="0" xfId="0" applyNumberFormat="1"/>
    <xf numFmtId="0" fontId="0" fillId="0" borderId="0" xfId="1" applyNumberFormat="1" applyFont="1"/>
    <xf numFmtId="0" fontId="0" fillId="0" borderId="1" xfId="0" applyBorder="1" applyAlignment="1">
      <alignment horizontal="right"/>
    </xf>
    <xf numFmtId="2" fontId="0" fillId="2" borderId="0" xfId="0" applyNumberFormat="1" applyFill="1"/>
    <xf numFmtId="165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0" borderId="2" xfId="0" applyBorder="1"/>
    <xf numFmtId="0" fontId="0" fillId="0" borderId="3" xfId="0" applyBorder="1"/>
    <xf numFmtId="0" fontId="8" fillId="0" borderId="0" xfId="2"/>
    <xf numFmtId="0" fontId="5" fillId="0" borderId="0" xfId="0" applyNumberFormat="1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5532654006484488E-2"/>
          <c:y val="5.0925925925925923E-2"/>
          <c:w val="0.87467840049405587"/>
          <c:h val="0.69515071142422991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CPI'!$B$1</c:f>
              <c:strCache>
                <c:ptCount val="1"/>
                <c:pt idx="0">
                  <c:v>East India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bg1">
                    <a:lumMod val="75000"/>
                  </a:schemeClr>
                </a:solidFill>
              </a:ln>
            </c:spPr>
          </c:marker>
          <c:cat>
            <c:numRef>
              <c:f>'Comparison CPI'!$A$3:$A$33</c:f>
              <c:numCache>
                <c:formatCode>General</c:formatCode>
                <c:ptCount val="31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  <c:pt idx="29">
                  <c:v>1880</c:v>
                </c:pt>
                <c:pt idx="30">
                  <c:v>1890</c:v>
                </c:pt>
              </c:numCache>
            </c:numRef>
          </c:cat>
          <c:val>
            <c:numRef>
              <c:f>'Comparison CPI'!$B$3:$B$33</c:f>
              <c:numCache>
                <c:formatCode>General</c:formatCode>
                <c:ptCount val="31"/>
                <c:pt idx="6">
                  <c:v>3.7324488128408939</c:v>
                </c:pt>
                <c:pt idx="7">
                  <c:v>3.531015552671497</c:v>
                </c:pt>
                <c:pt idx="8">
                  <c:v>3.7318884855735872</c:v>
                </c:pt>
                <c:pt idx="9">
                  <c:v>3.4575755148413223</c:v>
                </c:pt>
                <c:pt idx="10">
                  <c:v>4.7072195855361114</c:v>
                </c:pt>
                <c:pt idx="11">
                  <c:v>4.4967513478646639</c:v>
                </c:pt>
                <c:pt idx="12">
                  <c:v>4.953873702190049</c:v>
                </c:pt>
                <c:pt idx="13">
                  <c:v>5.358223785589912</c:v>
                </c:pt>
                <c:pt idx="14">
                  <c:v>7.1217370846555879</c:v>
                </c:pt>
                <c:pt idx="15">
                  <c:v>8.1232045268736002</c:v>
                </c:pt>
                <c:pt idx="16">
                  <c:v>9.1962677966161799</c:v>
                </c:pt>
                <c:pt idx="17">
                  <c:v>12.706356935178283</c:v>
                </c:pt>
                <c:pt idx="18">
                  <c:v>19.385645891016129</c:v>
                </c:pt>
                <c:pt idx="19">
                  <c:v>12.108870122358113</c:v>
                </c:pt>
                <c:pt idx="20">
                  <c:v>10.029058962431915</c:v>
                </c:pt>
                <c:pt idx="21">
                  <c:v>9.9405234212974669</c:v>
                </c:pt>
                <c:pt idx="22">
                  <c:v>10.028273583591002</c:v>
                </c:pt>
                <c:pt idx="23">
                  <c:v>13.149314389425266</c:v>
                </c:pt>
                <c:pt idx="24">
                  <c:v>12.645512607037535</c:v>
                </c:pt>
                <c:pt idx="25">
                  <c:v>11.319632335331663</c:v>
                </c:pt>
                <c:pt idx="26">
                  <c:v>13.917686012678326</c:v>
                </c:pt>
                <c:pt idx="27">
                  <c:v>14.742935443938816</c:v>
                </c:pt>
                <c:pt idx="28">
                  <c:v>16.819409482057885</c:v>
                </c:pt>
                <c:pt idx="29">
                  <c:v>16.020610695138419</c:v>
                </c:pt>
                <c:pt idx="30">
                  <c:v>20.557050263850495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1-4D5B-A022-5929D0A99BD0}"/>
            </c:ext>
          </c:extLst>
        </c:ser>
        <c:ser>
          <c:idx val="2"/>
          <c:order val="1"/>
          <c:tx>
            <c:strRef>
              <c:f>'Comparison CPI'!$C$1</c:f>
              <c:strCache>
                <c:ptCount val="1"/>
                <c:pt idx="0">
                  <c:v>North India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'Comparison CPI'!$A$3:$A$33</c:f>
              <c:numCache>
                <c:formatCode>General</c:formatCode>
                <c:ptCount val="31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  <c:pt idx="29">
                  <c:v>1880</c:v>
                </c:pt>
                <c:pt idx="30">
                  <c:v>1890</c:v>
                </c:pt>
              </c:numCache>
            </c:numRef>
          </c:cat>
          <c:val>
            <c:numRef>
              <c:f>'Comparison CPI'!$C$3:$C$33</c:f>
              <c:numCache>
                <c:formatCode>General</c:formatCode>
                <c:ptCount val="31"/>
                <c:pt idx="0">
                  <c:v>3.070845503852166</c:v>
                </c:pt>
                <c:pt idx="1">
                  <c:v>4.7844207457454768</c:v>
                </c:pt>
                <c:pt idx="2">
                  <c:v>6.4979959876387881</c:v>
                </c:pt>
                <c:pt idx="3">
                  <c:v>8.2115712295320993</c:v>
                </c:pt>
                <c:pt idx="4">
                  <c:v>9.9251464714254105</c:v>
                </c:pt>
                <c:pt idx="5">
                  <c:v>8.4522304957565968</c:v>
                </c:pt>
                <c:pt idx="6">
                  <c:v>6.9793145200877831</c:v>
                </c:pt>
                <c:pt idx="7">
                  <c:v>5.5063985444189685</c:v>
                </c:pt>
                <c:pt idx="8">
                  <c:v>5.7982973913262903</c:v>
                </c:pt>
                <c:pt idx="9">
                  <c:v>6.1252077422924458</c:v>
                </c:pt>
                <c:pt idx="10">
                  <c:v>8.5162063579147471</c:v>
                </c:pt>
                <c:pt idx="11">
                  <c:v>5.7812998546779504</c:v>
                </c:pt>
                <c:pt idx="12">
                  <c:v>13.252195343496245</c:v>
                </c:pt>
                <c:pt idx="13">
                  <c:v>9.9740334604553791</c:v>
                </c:pt>
                <c:pt idx="14">
                  <c:v>13.776268273082298</c:v>
                </c:pt>
                <c:pt idx="15">
                  <c:v>10.069009787751193</c:v>
                </c:pt>
                <c:pt idx="16">
                  <c:v>10.473829141513599</c:v>
                </c:pt>
                <c:pt idx="17">
                  <c:v>9.8304325622762558</c:v>
                </c:pt>
                <c:pt idx="18">
                  <c:v>10.556883750717697</c:v>
                </c:pt>
                <c:pt idx="19">
                  <c:v>14.169278008657548</c:v>
                </c:pt>
                <c:pt idx="20">
                  <c:v>8.742209447161768</c:v>
                </c:pt>
                <c:pt idx="21">
                  <c:v>9.6657200807958059</c:v>
                </c:pt>
                <c:pt idx="22">
                  <c:v>10.303984987056056</c:v>
                </c:pt>
                <c:pt idx="23">
                  <c:v>10.645682566462122</c:v>
                </c:pt>
                <c:pt idx="24">
                  <c:v>9.4613511597007562</c:v>
                </c:pt>
                <c:pt idx="25">
                  <c:v>9.2035153828656302</c:v>
                </c:pt>
                <c:pt idx="26">
                  <c:v>7.1830802335960486</c:v>
                </c:pt>
                <c:pt idx="27">
                  <c:v>11.557658755001595</c:v>
                </c:pt>
                <c:pt idx="28">
                  <c:v>12.718719196841038</c:v>
                </c:pt>
                <c:pt idx="29">
                  <c:v>13.33101320226087</c:v>
                </c:pt>
                <c:pt idx="30">
                  <c:v>16.376852219784205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1-4D5B-A022-5929D0A99BD0}"/>
            </c:ext>
          </c:extLst>
        </c:ser>
        <c:ser>
          <c:idx val="5"/>
          <c:order val="2"/>
          <c:tx>
            <c:strRef>
              <c:f>'Comparison CPI'!$D$1</c:f>
              <c:strCache>
                <c:ptCount val="1"/>
                <c:pt idx="0">
                  <c:v>West India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cat>
            <c:numRef>
              <c:f>'Comparison CPI'!$A$3:$A$33</c:f>
              <c:numCache>
                <c:formatCode>General</c:formatCode>
                <c:ptCount val="31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  <c:pt idx="29">
                  <c:v>1880</c:v>
                </c:pt>
                <c:pt idx="30">
                  <c:v>1890</c:v>
                </c:pt>
              </c:numCache>
            </c:numRef>
          </c:cat>
          <c:val>
            <c:numRef>
              <c:f>'Comparison CPI'!$D$3:$D$33</c:f>
              <c:numCache>
                <c:formatCode>General</c:formatCode>
                <c:ptCount val="31"/>
                <c:pt idx="2">
                  <c:v>22.275639344167697</c:v>
                </c:pt>
                <c:pt idx="3">
                  <c:v>11.564820845602544</c:v>
                </c:pt>
                <c:pt idx="4">
                  <c:v>27.132624222862439</c:v>
                </c:pt>
                <c:pt idx="5">
                  <c:v>8.4299585369777184</c:v>
                </c:pt>
                <c:pt idx="6">
                  <c:v>4.9194586642560694</c:v>
                </c:pt>
                <c:pt idx="7">
                  <c:v>7.3218911414306076</c:v>
                </c:pt>
                <c:pt idx="17">
                  <c:v>17.538617977310118</c:v>
                </c:pt>
                <c:pt idx="18">
                  <c:v>15.298223121208943</c:v>
                </c:pt>
                <c:pt idx="19">
                  <c:v>12.635225154479116</c:v>
                </c:pt>
                <c:pt idx="20">
                  <c:v>20.298330047963358</c:v>
                </c:pt>
                <c:pt idx="21">
                  <c:v>20.588502509443686</c:v>
                </c:pt>
                <c:pt idx="22">
                  <c:v>16.186985693347015</c:v>
                </c:pt>
                <c:pt idx="23">
                  <c:v>13.957620128225489</c:v>
                </c:pt>
                <c:pt idx="24">
                  <c:v>12.009171260092668</c:v>
                </c:pt>
                <c:pt idx="25">
                  <c:v>11.378129664651778</c:v>
                </c:pt>
                <c:pt idx="26">
                  <c:v>10.813012619770884</c:v>
                </c:pt>
                <c:pt idx="27">
                  <c:v>19.965773203706995</c:v>
                </c:pt>
                <c:pt idx="28">
                  <c:v>22.383538910479938</c:v>
                </c:pt>
                <c:pt idx="29">
                  <c:v>19.168940146139505</c:v>
                </c:pt>
                <c:pt idx="30">
                  <c:v>23.773316566578728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F1-4D5B-A022-5929D0A99BD0}"/>
            </c:ext>
          </c:extLst>
        </c:ser>
        <c:ser>
          <c:idx val="1"/>
          <c:order val="3"/>
          <c:tx>
            <c:strRef>
              <c:f>'Comparison CPI'!$E$1</c:f>
              <c:strCache>
                <c:ptCount val="1"/>
                <c:pt idx="0">
                  <c:v>India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'Comparison CPI'!$E$3:$E$33</c:f>
              <c:numCache>
                <c:formatCode>General</c:formatCode>
                <c:ptCount val="31"/>
                <c:pt idx="0">
                  <c:v>3.070845503852166</c:v>
                </c:pt>
                <c:pt idx="1">
                  <c:v>4.7844207457454768</c:v>
                </c:pt>
                <c:pt idx="2">
                  <c:v>14.386817665903243</c:v>
                </c:pt>
                <c:pt idx="3">
                  <c:v>9.8881960375673223</c:v>
                </c:pt>
                <c:pt idx="4">
                  <c:v>18.528885347143927</c:v>
                </c:pt>
                <c:pt idx="5">
                  <c:v>8.4410945163671585</c:v>
                </c:pt>
                <c:pt idx="6">
                  <c:v>5.2104073323949152</c:v>
                </c:pt>
                <c:pt idx="7">
                  <c:v>5.453101746173691</c:v>
                </c:pt>
                <c:pt idx="8">
                  <c:v>4.7650929384499392</c:v>
                </c:pt>
                <c:pt idx="9">
                  <c:v>4.7913916285668838</c:v>
                </c:pt>
                <c:pt idx="10">
                  <c:v>6.6117129717254297</c:v>
                </c:pt>
                <c:pt idx="11">
                  <c:v>5.1390256012713067</c:v>
                </c:pt>
                <c:pt idx="12">
                  <c:v>9.1030345228431475</c:v>
                </c:pt>
                <c:pt idx="13">
                  <c:v>7.6661286230226455</c:v>
                </c:pt>
                <c:pt idx="14">
                  <c:v>10.449002678868943</c:v>
                </c:pt>
                <c:pt idx="15">
                  <c:v>9.0961071573123959</c:v>
                </c:pt>
                <c:pt idx="16">
                  <c:v>9.8350484690648905</c:v>
                </c:pt>
                <c:pt idx="17">
                  <c:v>13.358469158254886</c:v>
                </c:pt>
                <c:pt idx="18">
                  <c:v>15.080250920980923</c:v>
                </c:pt>
                <c:pt idx="19">
                  <c:v>12.971124428498259</c:v>
                </c:pt>
                <c:pt idx="20">
                  <c:v>13.023199485852345</c:v>
                </c:pt>
                <c:pt idx="21">
                  <c:v>13.398248670512318</c:v>
                </c:pt>
                <c:pt idx="22">
                  <c:v>12.173081421331355</c:v>
                </c:pt>
                <c:pt idx="23">
                  <c:v>12.584205694704293</c:v>
                </c:pt>
                <c:pt idx="24">
                  <c:v>11.372011675610318</c:v>
                </c:pt>
                <c:pt idx="25">
                  <c:v>10.633759127616358</c:v>
                </c:pt>
                <c:pt idx="26">
                  <c:v>10.637926288681752</c:v>
                </c:pt>
                <c:pt idx="27">
                  <c:v>15.422122467549135</c:v>
                </c:pt>
                <c:pt idx="28">
                  <c:v>17.307222529792952</c:v>
                </c:pt>
                <c:pt idx="29">
                  <c:v>16.173521347846265</c:v>
                </c:pt>
                <c:pt idx="30">
                  <c:v>20.235739683404475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491C-991E-84D24596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0"/>
                  <a:t>Barebones basket</a:t>
                </a:r>
                <a:r>
                  <a:rPr lang="nl-NL" b="0" baseline="0"/>
                  <a:t> in rupees</a:t>
                </a:r>
                <a:endParaRPr lang="nl-NL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30411198600175"/>
          <c:y val="0.8568664180135378"/>
          <c:w val="0.74247953216374263"/>
          <c:h val="0.12208095040751485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PricesNOI!$J$1:$J$3</c:f>
              <c:strCache>
                <c:ptCount val="3"/>
                <c:pt idx="0">
                  <c:v>North India</c:v>
                </c:pt>
                <c:pt idx="1">
                  <c:v>millet</c:v>
                </c:pt>
                <c:pt idx="2">
                  <c:v>rupee/maund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PricesNOI!$J$4:$J$339</c:f>
              <c:numCache>
                <c:formatCode>General</c:formatCode>
                <c:ptCount val="336"/>
                <c:pt idx="0">
                  <c:v>7.9649542015133423E-3</c:v>
                </c:pt>
                <c:pt idx="69">
                  <c:v>1.7131629806894411E-2</c:v>
                </c:pt>
                <c:pt idx="70">
                  <c:v>1.5793221228230785E-2</c:v>
                </c:pt>
                <c:pt idx="71">
                  <c:v>1.1777995492239908E-2</c:v>
                </c:pt>
                <c:pt idx="74">
                  <c:v>1.9273083532756211E-2</c:v>
                </c:pt>
                <c:pt idx="82">
                  <c:v>1.1777995492239908E-2</c:v>
                </c:pt>
                <c:pt idx="89">
                  <c:v>2.275294583728164E-2</c:v>
                </c:pt>
                <c:pt idx="90">
                  <c:v>2.9177307014867048E-2</c:v>
                </c:pt>
                <c:pt idx="91">
                  <c:v>2.1146855542885291E-2</c:v>
                </c:pt>
                <c:pt idx="92">
                  <c:v>2.1949900690083464E-2</c:v>
                </c:pt>
                <c:pt idx="93">
                  <c:v>2.1414537258618017E-2</c:v>
                </c:pt>
                <c:pt idx="94">
                  <c:v>1.5391698654631697E-2</c:v>
                </c:pt>
                <c:pt idx="95">
                  <c:v>1.64624255175626E-2</c:v>
                </c:pt>
                <c:pt idx="96">
                  <c:v>1.9540765248488936E-2</c:v>
                </c:pt>
                <c:pt idx="101">
                  <c:v>5.0056480842019614E-2</c:v>
                </c:pt>
                <c:pt idx="104">
                  <c:v>1.0171905197843558E-2</c:v>
                </c:pt>
                <c:pt idx="111">
                  <c:v>1.4187130933834436E-2</c:v>
                </c:pt>
                <c:pt idx="113">
                  <c:v>1.5257857796765334E-2</c:v>
                </c:pt>
                <c:pt idx="114">
                  <c:v>1.7666993238359862E-2</c:v>
                </c:pt>
                <c:pt idx="115">
                  <c:v>2.275294583728164E-2</c:v>
                </c:pt>
                <c:pt idx="116">
                  <c:v>2.4091354415945267E-2</c:v>
                </c:pt>
                <c:pt idx="117">
                  <c:v>4.9654958268420521E-2</c:v>
                </c:pt>
                <c:pt idx="118">
                  <c:v>6.5314338638784941E-2</c:v>
                </c:pt>
                <c:pt idx="119">
                  <c:v>3.0515715593530668E-2</c:v>
                </c:pt>
                <c:pt idx="120">
                  <c:v>4.1437129595425858E-2</c:v>
                </c:pt>
                <c:pt idx="121">
                  <c:v>3.8479246636579242E-2</c:v>
                </c:pt>
                <c:pt idx="122">
                  <c:v>8.5791989892338424E-2</c:v>
                </c:pt>
                <c:pt idx="123">
                  <c:v>5.2867138857213225E-2</c:v>
                </c:pt>
                <c:pt idx="124">
                  <c:v>4.1490665938572403E-2</c:v>
                </c:pt>
                <c:pt idx="125">
                  <c:v>3.9282291783777422E-2</c:v>
                </c:pt>
                <c:pt idx="126">
                  <c:v>3.6203952052851082E-2</c:v>
                </c:pt>
                <c:pt idx="127">
                  <c:v>3.7876962776180613E-2</c:v>
                </c:pt>
                <c:pt idx="128">
                  <c:v>3.3928657469122915E-2</c:v>
                </c:pt>
                <c:pt idx="129">
                  <c:v>2.7651521235190508E-2</c:v>
                </c:pt>
                <c:pt idx="130">
                  <c:v>2.8775784441267955E-2</c:v>
                </c:pt>
                <c:pt idx="131">
                  <c:v>3.8947689639111514E-2</c:v>
                </c:pt>
                <c:pt idx="132">
                  <c:v>1.9273083532756211E-2</c:v>
                </c:pt>
                <c:pt idx="133">
                  <c:v>2.2485264121548915E-2</c:v>
                </c:pt>
                <c:pt idx="134">
                  <c:v>3.4664782187387909E-2</c:v>
                </c:pt>
                <c:pt idx="135">
                  <c:v>5.182318016585559E-2</c:v>
                </c:pt>
                <c:pt idx="136">
                  <c:v>0.10179935649315539</c:v>
                </c:pt>
                <c:pt idx="137">
                  <c:v>2.7838898436203418E-2</c:v>
                </c:pt>
                <c:pt idx="138">
                  <c:v>3.2202110402646839E-2</c:v>
                </c:pt>
                <c:pt idx="139">
                  <c:v>3.8947689639111514E-2</c:v>
                </c:pt>
                <c:pt idx="140">
                  <c:v>5.219793456788141E-2</c:v>
                </c:pt>
                <c:pt idx="141">
                  <c:v>5.085952598921778E-2</c:v>
                </c:pt>
                <c:pt idx="142">
                  <c:v>5.4821215382062118E-2</c:v>
                </c:pt>
                <c:pt idx="143">
                  <c:v>5.2358543597321047E-2</c:v>
                </c:pt>
                <c:pt idx="144">
                  <c:v>2.9177307014867048E-2</c:v>
                </c:pt>
                <c:pt idx="145">
                  <c:v>3.1318760740728847E-2</c:v>
                </c:pt>
                <c:pt idx="146">
                  <c:v>3.4878927559974092E-2</c:v>
                </c:pt>
                <c:pt idx="147">
                  <c:v>4.8316549689756891E-2</c:v>
                </c:pt>
                <c:pt idx="148">
                  <c:v>2.3957513558078902E-2</c:v>
                </c:pt>
                <c:pt idx="149">
                  <c:v>3.687315634218289E-2</c:v>
                </c:pt>
                <c:pt idx="150">
                  <c:v>2.3555990984479816E-2</c:v>
                </c:pt>
                <c:pt idx="151">
                  <c:v>3.9750734786309694E-2</c:v>
                </c:pt>
                <c:pt idx="152">
                  <c:v>3.0515715593530668E-2</c:v>
                </c:pt>
                <c:pt idx="153">
                  <c:v>3.6137031623917903E-2</c:v>
                </c:pt>
                <c:pt idx="154">
                  <c:v>2.6098967283940705E-2</c:v>
                </c:pt>
                <c:pt idx="155">
                  <c:v>2.3181236582453999E-2</c:v>
                </c:pt>
                <c:pt idx="218">
                  <c:v>4.5238209958830551E-2</c:v>
                </c:pt>
                <c:pt idx="219">
                  <c:v>2.4626717847410717E-2</c:v>
                </c:pt>
                <c:pt idx="220">
                  <c:v>2.007612867995439E-2</c:v>
                </c:pt>
                <c:pt idx="221">
                  <c:v>2.3555990984479816E-2</c:v>
                </c:pt>
                <c:pt idx="222">
                  <c:v>3.2924851035125199E-2</c:v>
                </c:pt>
                <c:pt idx="223">
                  <c:v>5.3536343146545033E-2</c:v>
                </c:pt>
                <c:pt idx="224">
                  <c:v>4.9521117410554163E-2</c:v>
                </c:pt>
                <c:pt idx="225">
                  <c:v>5.3536343146545033E-2</c:v>
                </c:pt>
                <c:pt idx="226">
                  <c:v>2.9980352162065224E-2</c:v>
                </c:pt>
                <c:pt idx="227">
                  <c:v>2.8106580151936143E-2</c:v>
                </c:pt>
                <c:pt idx="228">
                  <c:v>3.6137031623917903E-2</c:v>
                </c:pt>
                <c:pt idx="229">
                  <c:v>2.9444988730599773E-2</c:v>
                </c:pt>
                <c:pt idx="230">
                  <c:v>3.6940076771116069E-2</c:v>
                </c:pt>
                <c:pt idx="231">
                  <c:v>4.5238209958830551E-2</c:v>
                </c:pt>
                <c:pt idx="232">
                  <c:v>3.5333986476719724E-2</c:v>
                </c:pt>
                <c:pt idx="233">
                  <c:v>2.9177307014867048E-2</c:v>
                </c:pt>
                <c:pt idx="234">
                  <c:v>2.3823672700212541E-2</c:v>
                </c:pt>
                <c:pt idx="235">
                  <c:v>2.7303535004737967E-2</c:v>
                </c:pt>
                <c:pt idx="236">
                  <c:v>3.3995577898056101E-2</c:v>
                </c:pt>
                <c:pt idx="237">
                  <c:v>3.0515715593530668E-2</c:v>
                </c:pt>
                <c:pt idx="238">
                  <c:v>3.4798623045254273E-2</c:v>
                </c:pt>
                <c:pt idx="266">
                  <c:v>3.1555537202820165E-2</c:v>
                </c:pt>
                <c:pt idx="267">
                  <c:v>2.1784927649901562E-2</c:v>
                </c:pt>
                <c:pt idx="268">
                  <c:v>2.2112858712359837E-2</c:v>
                </c:pt>
                <c:pt idx="269">
                  <c:v>3.3114987865580009E-2</c:v>
                </c:pt>
                <c:pt idx="270">
                  <c:v>3.2611228186548408E-2</c:v>
                </c:pt>
                <c:pt idx="271">
                  <c:v>3.0274620775289373E-2</c:v>
                </c:pt>
                <c:pt idx="272">
                  <c:v>2.8256741336635065E-2</c:v>
                </c:pt>
                <c:pt idx="273">
                  <c:v>3.003106693157493E-2</c:v>
                </c:pt>
                <c:pt idx="274">
                  <c:v>4.541811364018019E-2</c:v>
                </c:pt>
                <c:pt idx="275">
                  <c:v>2.9566329910468002E-2</c:v>
                </c:pt>
                <c:pt idx="276">
                  <c:v>2.7365359012450245E-2</c:v>
                </c:pt>
                <c:pt idx="277">
                  <c:v>3.5594233384188295E-2</c:v>
                </c:pt>
                <c:pt idx="278">
                  <c:v>3.6033675758058076E-2</c:v>
                </c:pt>
                <c:pt idx="279">
                  <c:v>3.5289509911362885E-2</c:v>
                </c:pt>
                <c:pt idx="280">
                  <c:v>2.7204130387441891E-2</c:v>
                </c:pt>
                <c:pt idx="281">
                  <c:v>2.3116602578962454E-2</c:v>
                </c:pt>
                <c:pt idx="282">
                  <c:v>3.2352036331820565E-2</c:v>
                </c:pt>
                <c:pt idx="283">
                  <c:v>5.1299409403137437E-2</c:v>
                </c:pt>
                <c:pt idx="284">
                  <c:v>3.8169797907228985E-2</c:v>
                </c:pt>
                <c:pt idx="285">
                  <c:v>3.0421844943018937E-2</c:v>
                </c:pt>
                <c:pt idx="286">
                  <c:v>3.1738550410196797E-2</c:v>
                </c:pt>
                <c:pt idx="287">
                  <c:v>3.0170272665635812E-2</c:v>
                </c:pt>
                <c:pt idx="288">
                  <c:v>2.9879710683616858E-2</c:v>
                </c:pt>
                <c:pt idx="289">
                  <c:v>2.8629453587788314E-2</c:v>
                </c:pt>
                <c:pt idx="290">
                  <c:v>2.4962940318135327E-2</c:v>
                </c:pt>
                <c:pt idx="291">
                  <c:v>3.1723545804378958E-2</c:v>
                </c:pt>
                <c:pt idx="292">
                  <c:v>3.9206492468879348E-2</c:v>
                </c:pt>
                <c:pt idx="293">
                  <c:v>4.4346966255725123E-2</c:v>
                </c:pt>
                <c:pt idx="294">
                  <c:v>3.774950603457547E-2</c:v>
                </c:pt>
                <c:pt idx="295">
                  <c:v>3.9337806790583359E-2</c:v>
                </c:pt>
                <c:pt idx="296">
                  <c:v>4.5465533413388173E-2</c:v>
                </c:pt>
                <c:pt idx="297">
                  <c:v>3.6319248435331283E-2</c:v>
                </c:pt>
                <c:pt idx="298">
                  <c:v>3.3054300632071099E-2</c:v>
                </c:pt>
                <c:pt idx="299">
                  <c:v>3.3167668747187566E-2</c:v>
                </c:pt>
                <c:pt idx="300">
                  <c:v>4.0068942060617563E-2</c:v>
                </c:pt>
                <c:pt idx="301">
                  <c:v>5.7379107408661187E-2</c:v>
                </c:pt>
                <c:pt idx="302">
                  <c:v>6.1399057451044882E-2</c:v>
                </c:pt>
                <c:pt idx="303">
                  <c:v>3.3867120893174188E-2</c:v>
                </c:pt>
                <c:pt idx="304">
                  <c:v>3.7710851522172975E-2</c:v>
                </c:pt>
                <c:pt idx="305">
                  <c:v>5.4612874564048883E-2</c:v>
                </c:pt>
                <c:pt idx="306">
                  <c:v>3.6858415855623515E-2</c:v>
                </c:pt>
                <c:pt idx="307">
                  <c:v>3.7460127801662156E-2</c:v>
                </c:pt>
                <c:pt idx="308">
                  <c:v>3.2022829808394881E-2</c:v>
                </c:pt>
                <c:pt idx="309">
                  <c:v>3.01729773610248E-2</c:v>
                </c:pt>
                <c:pt idx="310">
                  <c:v>4.1984238038843984E-2</c:v>
                </c:pt>
                <c:pt idx="311">
                  <c:v>5.3069927006593791E-2</c:v>
                </c:pt>
                <c:pt idx="312">
                  <c:v>4.8670513589640661E-2</c:v>
                </c:pt>
                <c:pt idx="313">
                  <c:v>6.7695001080942882E-2</c:v>
                </c:pt>
                <c:pt idx="314">
                  <c:v>4.7194493029356313E-2</c:v>
                </c:pt>
                <c:pt idx="315">
                  <c:v>4.3023812061403245E-2</c:v>
                </c:pt>
                <c:pt idx="316">
                  <c:v>4.0488906095752966E-2</c:v>
                </c:pt>
                <c:pt idx="317">
                  <c:v>4.6484275327005831E-2</c:v>
                </c:pt>
                <c:pt idx="318">
                  <c:v>4.9247111747904679E-2</c:v>
                </c:pt>
                <c:pt idx="319">
                  <c:v>6.2828108807081604E-2</c:v>
                </c:pt>
                <c:pt idx="320">
                  <c:v>5.6788060226395091E-2</c:v>
                </c:pt>
                <c:pt idx="321">
                  <c:v>5.5168200183185551E-2</c:v>
                </c:pt>
                <c:pt idx="322">
                  <c:v>5.1812318163879469E-2</c:v>
                </c:pt>
                <c:pt idx="323">
                  <c:v>8.4534600118260958E-2</c:v>
                </c:pt>
                <c:pt idx="324">
                  <c:v>0.11649577285340303</c:v>
                </c:pt>
                <c:pt idx="325">
                  <c:v>8.4751493307070103E-2</c:v>
                </c:pt>
                <c:pt idx="326">
                  <c:v>0.1048516883439224</c:v>
                </c:pt>
                <c:pt idx="327">
                  <c:v>0.13815053348965944</c:v>
                </c:pt>
                <c:pt idx="328">
                  <c:v>9.5160849942983808E-2</c:v>
                </c:pt>
                <c:pt idx="329">
                  <c:v>9.1868364839471278E-2</c:v>
                </c:pt>
                <c:pt idx="330">
                  <c:v>0.12235731226142867</c:v>
                </c:pt>
                <c:pt idx="331">
                  <c:v>0.14039905990181437</c:v>
                </c:pt>
                <c:pt idx="332">
                  <c:v>0.11416625176000728</c:v>
                </c:pt>
                <c:pt idx="333">
                  <c:v>0.10910706733265878</c:v>
                </c:pt>
                <c:pt idx="334">
                  <c:v>0.14762646622659792</c:v>
                </c:pt>
                <c:pt idx="335">
                  <c:v>8.7853139103480402E-2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8F6-A129-C5E20B01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77680"/>
        <c:axId val="477679648"/>
      </c:lineChart>
      <c:catAx>
        <c:axId val="4776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9648"/>
        <c:crosses val="autoZero"/>
        <c:auto val="1"/>
        <c:lblAlgn val="ctr"/>
        <c:lblOffset val="100"/>
        <c:noMultiLvlLbl val="0"/>
      </c:catAx>
      <c:valAx>
        <c:axId val="477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36</xdr:row>
      <xdr:rowOff>19050</xdr:rowOff>
    </xdr:from>
    <xdr:to>
      <xdr:col>9</xdr:col>
      <xdr:colOff>514350</xdr:colOff>
      <xdr:row>55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367393</xdr:colOff>
      <xdr:row>316</xdr:row>
      <xdr:rowOff>179614</xdr:rowOff>
    </xdr:from>
    <xdr:to>
      <xdr:col>26</xdr:col>
      <xdr:colOff>40821</xdr:colOff>
      <xdr:row>331</xdr:row>
      <xdr:rowOff>65314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0E95680-46CB-4AC9-80C9-E32DA687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fdc.nal.usda.gov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fdc.nal.usda.gov/" TargetMode="External"/><Relationship Id="rId1" Type="http://schemas.openxmlformats.org/officeDocument/2006/relationships/hyperlink" Target="https://fdc.nal.usda.gov/" TargetMode="External"/><Relationship Id="rId6" Type="http://schemas.openxmlformats.org/officeDocument/2006/relationships/hyperlink" Target="https://fdc.nal.usda.gov/" TargetMode="External"/><Relationship Id="rId5" Type="http://schemas.openxmlformats.org/officeDocument/2006/relationships/hyperlink" Target="https://fdc.nal.usda.gov/" TargetMode="External"/><Relationship Id="rId4" Type="http://schemas.openxmlformats.org/officeDocument/2006/relationships/hyperlink" Target="https://fdc.nal.usd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8" sqref="L8"/>
    </sheetView>
  </sheetViews>
  <sheetFormatPr defaultRowHeight="15" x14ac:dyDescent="0.25"/>
  <sheetData>
    <row r="1" spans="1:19" x14ac:dyDescent="0.25">
      <c r="B1" t="s">
        <v>45</v>
      </c>
      <c r="C1" t="s">
        <v>30</v>
      </c>
      <c r="D1" t="s">
        <v>85</v>
      </c>
      <c r="E1" t="s">
        <v>86</v>
      </c>
      <c r="G1" t="s">
        <v>45</v>
      </c>
      <c r="H1" t="s">
        <v>30</v>
      </c>
      <c r="I1" t="s">
        <v>85</v>
      </c>
      <c r="K1" s="5"/>
      <c r="S1" s="5"/>
    </row>
    <row r="2" spans="1:19" x14ac:dyDescent="0.25">
      <c r="B2" t="s">
        <v>24</v>
      </c>
      <c r="C2" t="s">
        <v>24</v>
      </c>
      <c r="D2" t="s">
        <v>24</v>
      </c>
      <c r="E2" t="s">
        <v>24</v>
      </c>
      <c r="G2">
        <v>4.0999999999999996</v>
      </c>
      <c r="H2">
        <v>4.0999999999999996</v>
      </c>
      <c r="I2">
        <v>4.0999999999999996</v>
      </c>
    </row>
    <row r="3" spans="1:19" x14ac:dyDescent="0.25">
      <c r="A3">
        <v>1590</v>
      </c>
      <c r="C3">
        <v>3.070845503852166</v>
      </c>
      <c r="E3">
        <f>AVERAGE(B3:D3)</f>
        <v>3.070845503852166</v>
      </c>
      <c r="H3">
        <f>C3*$H$2</f>
        <v>12.59046656579388</v>
      </c>
      <c r="K3" s="4"/>
      <c r="L3">
        <f>E3*11.54</f>
        <v>35.437557114453995</v>
      </c>
    </row>
    <row r="4" spans="1:19" x14ac:dyDescent="0.25">
      <c r="A4">
        <v>1600</v>
      </c>
      <c r="C4" s="22">
        <f>C3+($C$7-$C$3)/4</f>
        <v>4.7844207457454768</v>
      </c>
      <c r="E4">
        <f t="shared" ref="E4:E33" si="0">AVERAGE(B4:D4)</f>
        <v>4.7844207457454768</v>
      </c>
      <c r="H4">
        <f t="shared" ref="H4:H33" si="1">C4*$H$2</f>
        <v>19.616125057556452</v>
      </c>
      <c r="K4" s="4"/>
      <c r="L4">
        <f t="shared" ref="L4:L33" si="2">E4*11.54</f>
        <v>55.212215405902796</v>
      </c>
    </row>
    <row r="5" spans="1:19" x14ac:dyDescent="0.25">
      <c r="A5">
        <v>1610</v>
      </c>
      <c r="C5" s="22">
        <f>C4+($C$7-$C$3)/4</f>
        <v>6.4979959876387881</v>
      </c>
      <c r="D5">
        <v>22.275639344167697</v>
      </c>
      <c r="E5">
        <f t="shared" si="0"/>
        <v>14.386817665903243</v>
      </c>
      <c r="H5">
        <f t="shared" si="1"/>
        <v>26.64178354931903</v>
      </c>
      <c r="I5">
        <f t="shared" ref="I5:I10" si="3">D5*$I$2</f>
        <v>91.330121311087552</v>
      </c>
      <c r="K5" s="4"/>
      <c r="L5">
        <f t="shared" si="2"/>
        <v>166.0238758645234</v>
      </c>
    </row>
    <row r="6" spans="1:19" x14ac:dyDescent="0.25">
      <c r="A6">
        <v>1620</v>
      </c>
      <c r="C6" s="22">
        <f>C5+($C$7-$C$3)/4</f>
        <v>8.2115712295320993</v>
      </c>
      <c r="D6">
        <v>11.564820845602544</v>
      </c>
      <c r="E6">
        <f t="shared" si="0"/>
        <v>9.8881960375673223</v>
      </c>
      <c r="H6">
        <f t="shared" si="1"/>
        <v>33.667442041081607</v>
      </c>
      <c r="I6">
        <f t="shared" si="3"/>
        <v>47.415765466970427</v>
      </c>
      <c r="K6" s="4"/>
      <c r="L6">
        <f t="shared" si="2"/>
        <v>114.10978227352689</v>
      </c>
    </row>
    <row r="7" spans="1:19" x14ac:dyDescent="0.25">
      <c r="A7">
        <v>1630</v>
      </c>
      <c r="C7">
        <v>9.9251464714254105</v>
      </c>
      <c r="D7">
        <v>27.132624222862439</v>
      </c>
      <c r="E7">
        <f t="shared" si="0"/>
        <v>18.528885347143927</v>
      </c>
      <c r="H7">
        <f t="shared" si="1"/>
        <v>40.693100532844177</v>
      </c>
      <c r="I7">
        <f t="shared" si="3"/>
        <v>111.24375931373599</v>
      </c>
      <c r="K7" s="4"/>
      <c r="L7">
        <f t="shared" si="2"/>
        <v>213.82333690604091</v>
      </c>
    </row>
    <row r="8" spans="1:19" x14ac:dyDescent="0.25">
      <c r="A8">
        <v>1640</v>
      </c>
      <c r="C8" s="22">
        <f>C7+($C$10-$C$7)/3</f>
        <v>8.4522304957565968</v>
      </c>
      <c r="D8">
        <v>8.4299585369777184</v>
      </c>
      <c r="E8">
        <f t="shared" si="0"/>
        <v>8.4410945163671585</v>
      </c>
      <c r="H8">
        <f t="shared" si="1"/>
        <v>34.654145032602045</v>
      </c>
      <c r="I8">
        <f t="shared" si="3"/>
        <v>34.562830001608646</v>
      </c>
      <c r="K8" s="4"/>
      <c r="L8">
        <f t="shared" si="2"/>
        <v>97.410230718877003</v>
      </c>
    </row>
    <row r="9" spans="1:19" x14ac:dyDescent="0.25">
      <c r="A9" s="13">
        <v>1650</v>
      </c>
      <c r="B9">
        <v>3.7324488128408939</v>
      </c>
      <c r="C9" s="22">
        <f>C8+($C$10-$C$7)/3</f>
        <v>6.9793145200877831</v>
      </c>
      <c r="D9">
        <v>4.9194586642560694</v>
      </c>
      <c r="E9">
        <f t="shared" si="0"/>
        <v>5.2104073323949152</v>
      </c>
      <c r="G9">
        <f>B9*$G$2</f>
        <v>15.303040132647665</v>
      </c>
      <c r="H9">
        <f t="shared" si="1"/>
        <v>28.61518953235991</v>
      </c>
      <c r="I9">
        <f t="shared" si="3"/>
        <v>20.169780523449884</v>
      </c>
      <c r="K9" s="4"/>
      <c r="L9">
        <f t="shared" si="2"/>
        <v>60.128100615837319</v>
      </c>
    </row>
    <row r="10" spans="1:19" x14ac:dyDescent="0.25">
      <c r="A10">
        <v>1660</v>
      </c>
      <c r="B10">
        <v>3.531015552671497</v>
      </c>
      <c r="C10">
        <v>5.5063985444189685</v>
      </c>
      <c r="D10">
        <v>7.3218911414306076</v>
      </c>
      <c r="E10">
        <f t="shared" si="0"/>
        <v>5.453101746173691</v>
      </c>
      <c r="G10">
        <f t="shared" ref="G10:G33" si="4">B10*$G$2</f>
        <v>14.477163765953136</v>
      </c>
      <c r="H10">
        <f t="shared" si="1"/>
        <v>22.576234032117767</v>
      </c>
      <c r="I10">
        <f t="shared" si="3"/>
        <v>30.019753679865488</v>
      </c>
      <c r="K10" s="4"/>
      <c r="L10">
        <f t="shared" si="2"/>
        <v>62.928794150844389</v>
      </c>
    </row>
    <row r="11" spans="1:19" x14ac:dyDescent="0.25">
      <c r="A11">
        <v>1670</v>
      </c>
      <c r="B11">
        <v>3.7318884855735872</v>
      </c>
      <c r="C11">
        <v>5.7982973913262903</v>
      </c>
      <c r="D11" s="22"/>
      <c r="E11">
        <f t="shared" si="0"/>
        <v>4.7650929384499392</v>
      </c>
      <c r="G11">
        <f t="shared" si="4"/>
        <v>15.300742790851706</v>
      </c>
      <c r="H11">
        <f t="shared" si="1"/>
        <v>23.773019304437788</v>
      </c>
      <c r="K11" s="4"/>
      <c r="L11">
        <f t="shared" si="2"/>
        <v>54.989172509712297</v>
      </c>
    </row>
    <row r="12" spans="1:19" x14ac:dyDescent="0.25">
      <c r="A12">
        <v>1680</v>
      </c>
      <c r="B12">
        <v>3.4575755148413223</v>
      </c>
      <c r="C12">
        <v>6.1252077422924458</v>
      </c>
      <c r="D12" s="22"/>
      <c r="E12">
        <f t="shared" si="0"/>
        <v>4.7913916285668838</v>
      </c>
      <c r="G12">
        <f t="shared" si="4"/>
        <v>14.176059610849419</v>
      </c>
      <c r="H12">
        <f t="shared" si="1"/>
        <v>25.113351743399026</v>
      </c>
      <c r="K12" s="4"/>
      <c r="L12">
        <f t="shared" si="2"/>
        <v>55.292659393661836</v>
      </c>
    </row>
    <row r="13" spans="1:19" x14ac:dyDescent="0.25">
      <c r="A13">
        <v>1690</v>
      </c>
      <c r="B13">
        <v>4.7072195855361114</v>
      </c>
      <c r="C13">
        <v>8.5162063579147471</v>
      </c>
      <c r="D13" s="22"/>
      <c r="E13">
        <f t="shared" si="0"/>
        <v>6.6117129717254297</v>
      </c>
      <c r="G13">
        <f t="shared" si="4"/>
        <v>19.299600300698057</v>
      </c>
      <c r="H13">
        <f t="shared" si="1"/>
        <v>34.916446067450458</v>
      </c>
      <c r="K13" s="4"/>
      <c r="L13">
        <f t="shared" si="2"/>
        <v>76.299167693711453</v>
      </c>
    </row>
    <row r="14" spans="1:19" x14ac:dyDescent="0.25">
      <c r="A14">
        <v>1700</v>
      </c>
      <c r="B14">
        <v>4.4967513478646639</v>
      </c>
      <c r="C14">
        <v>5.7812998546779504</v>
      </c>
      <c r="D14" s="22"/>
      <c r="E14">
        <f t="shared" si="0"/>
        <v>5.1390256012713067</v>
      </c>
      <c r="G14">
        <f t="shared" si="4"/>
        <v>18.436680526245119</v>
      </c>
      <c r="H14">
        <f t="shared" si="1"/>
        <v>23.703329404179595</v>
      </c>
      <c r="K14" s="4"/>
      <c r="L14">
        <f t="shared" si="2"/>
        <v>59.304355438670875</v>
      </c>
    </row>
    <row r="15" spans="1:19" x14ac:dyDescent="0.25">
      <c r="A15">
        <v>1710</v>
      </c>
      <c r="B15">
        <v>4.953873702190049</v>
      </c>
      <c r="C15">
        <v>13.252195343496245</v>
      </c>
      <c r="D15" s="22"/>
      <c r="E15">
        <f t="shared" si="0"/>
        <v>9.1030345228431475</v>
      </c>
      <c r="G15">
        <f t="shared" si="4"/>
        <v>20.310882178979199</v>
      </c>
      <c r="H15">
        <f t="shared" si="1"/>
        <v>54.334000908334602</v>
      </c>
      <c r="K15" s="4"/>
      <c r="L15">
        <f t="shared" si="2"/>
        <v>105.04901839360991</v>
      </c>
    </row>
    <row r="16" spans="1:19" x14ac:dyDescent="0.25">
      <c r="A16">
        <v>1720</v>
      </c>
      <c r="B16">
        <v>5.358223785589912</v>
      </c>
      <c r="C16">
        <v>9.9740334604553791</v>
      </c>
      <c r="D16" s="22"/>
      <c r="E16">
        <f t="shared" si="0"/>
        <v>7.6661286230226455</v>
      </c>
      <c r="G16">
        <f t="shared" si="4"/>
        <v>21.968717520918638</v>
      </c>
      <c r="H16">
        <f t="shared" si="1"/>
        <v>40.893537187867054</v>
      </c>
      <c r="K16" s="4"/>
      <c r="L16">
        <f t="shared" si="2"/>
        <v>88.467124309681324</v>
      </c>
    </row>
    <row r="17" spans="1:12" x14ac:dyDescent="0.25">
      <c r="A17">
        <v>1730</v>
      </c>
      <c r="B17">
        <v>7.1217370846555879</v>
      </c>
      <c r="C17">
        <v>13.776268273082298</v>
      </c>
      <c r="D17" s="22"/>
      <c r="E17">
        <f t="shared" si="0"/>
        <v>10.449002678868943</v>
      </c>
      <c r="G17">
        <f t="shared" si="4"/>
        <v>29.199122047087908</v>
      </c>
      <c r="H17">
        <f t="shared" si="1"/>
        <v>56.482699919637419</v>
      </c>
      <c r="K17" s="4"/>
      <c r="L17">
        <f t="shared" si="2"/>
        <v>120.58149091414759</v>
      </c>
    </row>
    <row r="18" spans="1:12" x14ac:dyDescent="0.25">
      <c r="A18">
        <v>1740</v>
      </c>
      <c r="B18">
        <v>8.1232045268736002</v>
      </c>
      <c r="C18">
        <v>10.069009787751193</v>
      </c>
      <c r="D18" s="22"/>
      <c r="E18">
        <f t="shared" si="0"/>
        <v>9.0961071573123959</v>
      </c>
      <c r="G18">
        <f t="shared" si="4"/>
        <v>33.30513856018176</v>
      </c>
      <c r="H18">
        <f t="shared" si="1"/>
        <v>41.282940129779888</v>
      </c>
      <c r="K18" s="4"/>
      <c r="L18">
        <f t="shared" si="2"/>
        <v>104.96907659538505</v>
      </c>
    </row>
    <row r="19" spans="1:12" x14ac:dyDescent="0.25">
      <c r="A19">
        <v>1750</v>
      </c>
      <c r="B19">
        <v>9.1962677966161799</v>
      </c>
      <c r="C19">
        <v>10.473829141513599</v>
      </c>
      <c r="D19" s="22"/>
      <c r="E19">
        <f t="shared" si="0"/>
        <v>9.8350484690648905</v>
      </c>
      <c r="G19">
        <f t="shared" si="4"/>
        <v>37.704697966126332</v>
      </c>
      <c r="H19">
        <f t="shared" si="1"/>
        <v>42.942699480205754</v>
      </c>
      <c r="K19" s="4"/>
      <c r="L19">
        <f t="shared" si="2"/>
        <v>113.49645933300883</v>
      </c>
    </row>
    <row r="20" spans="1:12" x14ac:dyDescent="0.25">
      <c r="A20">
        <v>1760</v>
      </c>
      <c r="B20">
        <v>12.706356935178283</v>
      </c>
      <c r="C20">
        <v>9.8304325622762558</v>
      </c>
      <c r="D20">
        <v>17.538617977310118</v>
      </c>
      <c r="E20">
        <f t="shared" si="0"/>
        <v>13.358469158254886</v>
      </c>
      <c r="G20">
        <f t="shared" si="4"/>
        <v>52.096063434230956</v>
      </c>
      <c r="H20">
        <f t="shared" si="1"/>
        <v>40.304773505332648</v>
      </c>
      <c r="I20">
        <f t="shared" ref="I20:I33" si="5">D20*$I$2</f>
        <v>71.908333706971476</v>
      </c>
      <c r="K20" s="4"/>
      <c r="L20">
        <f t="shared" si="2"/>
        <v>154.15673408626137</v>
      </c>
    </row>
    <row r="21" spans="1:12" x14ac:dyDescent="0.25">
      <c r="A21">
        <v>1770</v>
      </c>
      <c r="B21">
        <v>19.385645891016129</v>
      </c>
      <c r="C21">
        <v>10.556883750717697</v>
      </c>
      <c r="D21">
        <v>15.298223121208943</v>
      </c>
      <c r="E21">
        <f t="shared" si="0"/>
        <v>15.080250920980923</v>
      </c>
      <c r="G21">
        <f t="shared" si="4"/>
        <v>79.481148153166117</v>
      </c>
      <c r="H21">
        <f t="shared" si="1"/>
        <v>43.283223377942555</v>
      </c>
      <c r="I21">
        <f t="shared" si="5"/>
        <v>62.722714796956666</v>
      </c>
      <c r="K21" s="4"/>
      <c r="L21">
        <f t="shared" si="2"/>
        <v>174.02609562811983</v>
      </c>
    </row>
    <row r="22" spans="1:12" x14ac:dyDescent="0.25">
      <c r="A22">
        <v>1780</v>
      </c>
      <c r="B22">
        <v>12.108870122358113</v>
      </c>
      <c r="C22">
        <v>14.169278008657548</v>
      </c>
      <c r="D22">
        <v>12.635225154479116</v>
      </c>
      <c r="E22">
        <f t="shared" si="0"/>
        <v>12.971124428498259</v>
      </c>
      <c r="G22">
        <f t="shared" si="4"/>
        <v>49.646367501668259</v>
      </c>
      <c r="H22">
        <f t="shared" si="1"/>
        <v>58.094039835495941</v>
      </c>
      <c r="I22">
        <f t="shared" si="5"/>
        <v>51.804423133364374</v>
      </c>
      <c r="K22" s="4"/>
      <c r="L22">
        <f t="shared" si="2"/>
        <v>149.6867759048699</v>
      </c>
    </row>
    <row r="23" spans="1:12" x14ac:dyDescent="0.25">
      <c r="A23">
        <v>1790</v>
      </c>
      <c r="B23">
        <v>10.029058962431915</v>
      </c>
      <c r="C23">
        <v>8.742209447161768</v>
      </c>
      <c r="D23">
        <v>20.298330047963358</v>
      </c>
      <c r="E23">
        <f t="shared" si="0"/>
        <v>13.023199485852345</v>
      </c>
      <c r="G23">
        <f t="shared" si="4"/>
        <v>41.119141745970843</v>
      </c>
      <c r="H23">
        <f t="shared" si="1"/>
        <v>35.843058733363243</v>
      </c>
      <c r="I23">
        <f t="shared" si="5"/>
        <v>83.223153196649761</v>
      </c>
      <c r="K23" s="4"/>
      <c r="L23">
        <f t="shared" si="2"/>
        <v>150.28772206673605</v>
      </c>
    </row>
    <row r="24" spans="1:12" x14ac:dyDescent="0.25">
      <c r="A24">
        <v>1800</v>
      </c>
      <c r="B24">
        <v>9.9405234212974669</v>
      </c>
      <c r="C24">
        <v>9.6657200807958059</v>
      </c>
      <c r="D24">
        <v>20.588502509443686</v>
      </c>
      <c r="E24">
        <f t="shared" si="0"/>
        <v>13.398248670512318</v>
      </c>
      <c r="G24">
        <f t="shared" si="4"/>
        <v>40.756146027319609</v>
      </c>
      <c r="H24">
        <f t="shared" si="1"/>
        <v>39.629452331262797</v>
      </c>
      <c r="I24">
        <f t="shared" si="5"/>
        <v>84.412860288719102</v>
      </c>
      <c r="K24" s="4"/>
      <c r="L24">
        <f t="shared" si="2"/>
        <v>154.61578965771213</v>
      </c>
    </row>
    <row r="25" spans="1:12" x14ac:dyDescent="0.25">
      <c r="A25">
        <v>1810</v>
      </c>
      <c r="B25">
        <v>10.028273583591002</v>
      </c>
      <c r="C25">
        <v>10.303984987056056</v>
      </c>
      <c r="D25">
        <v>16.186985693347015</v>
      </c>
      <c r="E25">
        <f t="shared" si="0"/>
        <v>12.173081421331355</v>
      </c>
      <c r="G25">
        <f t="shared" si="4"/>
        <v>41.115921692723106</v>
      </c>
      <c r="H25">
        <f t="shared" si="1"/>
        <v>42.246338446929826</v>
      </c>
      <c r="I25">
        <f t="shared" si="5"/>
        <v>66.366641342722758</v>
      </c>
      <c r="K25" s="4"/>
      <c r="L25">
        <f t="shared" si="2"/>
        <v>140.47735960216383</v>
      </c>
    </row>
    <row r="26" spans="1:12" x14ac:dyDescent="0.25">
      <c r="A26">
        <v>1820</v>
      </c>
      <c r="B26">
        <v>13.149314389425266</v>
      </c>
      <c r="C26">
        <v>10.645682566462122</v>
      </c>
      <c r="D26">
        <v>13.957620128225489</v>
      </c>
      <c r="E26">
        <f t="shared" si="0"/>
        <v>12.584205694704293</v>
      </c>
      <c r="G26">
        <f t="shared" si="4"/>
        <v>53.912188996643586</v>
      </c>
      <c r="H26">
        <f t="shared" si="1"/>
        <v>43.647298522494701</v>
      </c>
      <c r="I26">
        <f t="shared" si="5"/>
        <v>57.226242525724501</v>
      </c>
      <c r="K26" s="4"/>
      <c r="L26">
        <f t="shared" si="2"/>
        <v>145.22173371688754</v>
      </c>
    </row>
    <row r="27" spans="1:12" x14ac:dyDescent="0.25">
      <c r="A27">
        <v>1830</v>
      </c>
      <c r="B27">
        <v>12.645512607037535</v>
      </c>
      <c r="C27">
        <v>9.4613511597007562</v>
      </c>
      <c r="D27">
        <v>12.009171260092668</v>
      </c>
      <c r="E27">
        <f t="shared" si="0"/>
        <v>11.372011675610318</v>
      </c>
      <c r="G27">
        <f t="shared" si="4"/>
        <v>51.846601688853887</v>
      </c>
      <c r="H27">
        <f t="shared" si="1"/>
        <v>38.791539754773098</v>
      </c>
      <c r="I27">
        <f t="shared" si="5"/>
        <v>49.237602166379936</v>
      </c>
      <c r="K27" s="4"/>
      <c r="L27">
        <f t="shared" si="2"/>
        <v>131.23301473654305</v>
      </c>
    </row>
    <row r="28" spans="1:12" x14ac:dyDescent="0.25">
      <c r="A28">
        <v>1840</v>
      </c>
      <c r="B28">
        <v>11.319632335331663</v>
      </c>
      <c r="C28">
        <v>9.2035153828656302</v>
      </c>
      <c r="D28">
        <v>11.378129664651778</v>
      </c>
      <c r="E28">
        <f t="shared" si="0"/>
        <v>10.633759127616358</v>
      </c>
      <c r="G28">
        <f t="shared" si="4"/>
        <v>46.410492574859816</v>
      </c>
      <c r="H28">
        <f t="shared" si="1"/>
        <v>37.734413069749081</v>
      </c>
      <c r="I28">
        <f t="shared" si="5"/>
        <v>46.65033162507229</v>
      </c>
      <c r="K28" s="4"/>
      <c r="L28">
        <f t="shared" si="2"/>
        <v>122.71358033269276</v>
      </c>
    </row>
    <row r="29" spans="1:12" x14ac:dyDescent="0.25">
      <c r="A29">
        <v>1850</v>
      </c>
      <c r="B29">
        <v>13.917686012678326</v>
      </c>
      <c r="C29">
        <v>7.1830802335960486</v>
      </c>
      <c r="D29">
        <v>10.813012619770884</v>
      </c>
      <c r="E29">
        <f t="shared" si="0"/>
        <v>10.637926288681752</v>
      </c>
      <c r="G29">
        <f t="shared" si="4"/>
        <v>57.06251265198113</v>
      </c>
      <c r="H29">
        <f t="shared" si="1"/>
        <v>29.450628957743795</v>
      </c>
      <c r="I29">
        <f t="shared" si="5"/>
        <v>44.333351741060618</v>
      </c>
      <c r="K29" s="4"/>
      <c r="L29">
        <f t="shared" si="2"/>
        <v>122.76166937138741</v>
      </c>
    </row>
    <row r="30" spans="1:12" x14ac:dyDescent="0.25">
      <c r="A30">
        <v>1860</v>
      </c>
      <c r="B30">
        <v>14.742935443938816</v>
      </c>
      <c r="C30">
        <v>11.557658755001595</v>
      </c>
      <c r="D30">
        <v>19.965773203706995</v>
      </c>
      <c r="E30">
        <f t="shared" si="0"/>
        <v>15.422122467549135</v>
      </c>
      <c r="G30">
        <f t="shared" si="4"/>
        <v>60.446035320149136</v>
      </c>
      <c r="H30">
        <f t="shared" si="1"/>
        <v>47.38640089550654</v>
      </c>
      <c r="I30">
        <f t="shared" si="5"/>
        <v>81.85967013519867</v>
      </c>
      <c r="K30" s="4"/>
      <c r="L30">
        <f t="shared" si="2"/>
        <v>177.97129327551701</v>
      </c>
    </row>
    <row r="31" spans="1:12" x14ac:dyDescent="0.25">
      <c r="A31">
        <v>1870</v>
      </c>
      <c r="B31">
        <v>16.819409482057885</v>
      </c>
      <c r="C31">
        <v>12.718719196841038</v>
      </c>
      <c r="D31">
        <v>22.383538910479938</v>
      </c>
      <c r="E31">
        <f t="shared" si="0"/>
        <v>17.307222529792952</v>
      </c>
      <c r="G31">
        <f t="shared" si="4"/>
        <v>68.95957887643732</v>
      </c>
      <c r="H31">
        <f t="shared" si="1"/>
        <v>52.146748707048253</v>
      </c>
      <c r="I31">
        <f t="shared" si="5"/>
        <v>91.772509532967746</v>
      </c>
      <c r="K31" s="4"/>
      <c r="L31">
        <f t="shared" si="2"/>
        <v>199.72534799381066</v>
      </c>
    </row>
    <row r="32" spans="1:12" x14ac:dyDescent="0.25">
      <c r="A32">
        <v>1880</v>
      </c>
      <c r="B32">
        <v>16.020610695138419</v>
      </c>
      <c r="C32">
        <v>13.33101320226087</v>
      </c>
      <c r="D32">
        <v>19.168940146139505</v>
      </c>
      <c r="E32">
        <f t="shared" si="0"/>
        <v>16.173521347846265</v>
      </c>
      <c r="G32">
        <f t="shared" si="4"/>
        <v>65.684503850067514</v>
      </c>
      <c r="H32">
        <f t="shared" si="1"/>
        <v>54.657154129269564</v>
      </c>
      <c r="I32">
        <f t="shared" si="5"/>
        <v>78.592654599171965</v>
      </c>
      <c r="L32">
        <f t="shared" si="2"/>
        <v>186.64243635414587</v>
      </c>
    </row>
    <row r="33" spans="1:12" x14ac:dyDescent="0.25">
      <c r="A33">
        <v>1890</v>
      </c>
      <c r="B33">
        <v>20.557050263850495</v>
      </c>
      <c r="C33">
        <v>16.376852219784205</v>
      </c>
      <c r="D33">
        <v>23.773316566578728</v>
      </c>
      <c r="E33">
        <f t="shared" si="0"/>
        <v>20.235739683404475</v>
      </c>
      <c r="G33">
        <f t="shared" si="4"/>
        <v>84.283906081787023</v>
      </c>
      <c r="H33">
        <f t="shared" si="1"/>
        <v>67.145094101115234</v>
      </c>
      <c r="I33">
        <f t="shared" si="5"/>
        <v>97.470597922972772</v>
      </c>
      <c r="L33">
        <f t="shared" si="2"/>
        <v>233.52043594648762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77"/>
  <sheetViews>
    <sheetView zoomScale="70" zoomScaleNormal="70" workbookViewId="0">
      <pane xSplit="1" ySplit="3" topLeftCell="AH4" activePane="bottomRight" state="frozen"/>
      <selection pane="topRight" activeCell="B1" sqref="B1"/>
      <selection pane="bottomLeft" activeCell="A3" sqref="A3"/>
      <selection pane="bottomRight" activeCell="Q151" sqref="Q151"/>
    </sheetView>
  </sheetViews>
  <sheetFormatPr defaultRowHeight="15" x14ac:dyDescent="0.25"/>
  <cols>
    <col min="9" max="9" width="9.140625" style="2"/>
    <col min="17" max="17" width="9.140625" style="2"/>
    <col min="20" max="20" width="10" bestFit="1" customWidth="1"/>
    <col min="21" max="21" width="9.140625" style="2"/>
    <col min="27" max="27" width="9.140625" style="2"/>
    <col min="33" max="33" width="9.140625" style="2"/>
    <col min="40" max="40" width="9.140625" style="2"/>
    <col min="46" max="46" width="9.140625" style="2"/>
  </cols>
  <sheetData>
    <row r="1" spans="1:49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4</v>
      </c>
      <c r="J1" t="s">
        <v>0</v>
      </c>
      <c r="K1" t="s">
        <v>0</v>
      </c>
      <c r="L1" t="s">
        <v>0</v>
      </c>
      <c r="M1" t="s">
        <v>0</v>
      </c>
      <c r="N1" t="s">
        <v>6</v>
      </c>
      <c r="O1" t="s">
        <v>6</v>
      </c>
      <c r="P1" t="s">
        <v>4</v>
      </c>
      <c r="R1" t="s">
        <v>0</v>
      </c>
      <c r="S1" t="s">
        <v>0</v>
      </c>
      <c r="T1" t="s">
        <v>0</v>
      </c>
      <c r="V1" t="s">
        <v>7</v>
      </c>
      <c r="W1" t="s">
        <v>7</v>
      </c>
      <c r="X1" t="s">
        <v>0</v>
      </c>
      <c r="Y1" t="s">
        <v>0</v>
      </c>
      <c r="Z1" t="s">
        <v>4</v>
      </c>
      <c r="AB1" t="s">
        <v>0</v>
      </c>
      <c r="AC1" t="s">
        <v>0</v>
      </c>
      <c r="AD1" t="s">
        <v>0</v>
      </c>
      <c r="AE1" t="s">
        <v>0</v>
      </c>
      <c r="AF1" t="s">
        <v>4</v>
      </c>
      <c r="AH1" t="s">
        <v>0</v>
      </c>
      <c r="AI1" t="s">
        <v>0</v>
      </c>
      <c r="AJ1" t="s">
        <v>0</v>
      </c>
      <c r="AK1" t="s">
        <v>0</v>
      </c>
      <c r="AM1" t="s">
        <v>0</v>
      </c>
      <c r="AO1" t="s">
        <v>7</v>
      </c>
      <c r="AP1" t="s">
        <v>7</v>
      </c>
      <c r="AQ1" t="s">
        <v>6</v>
      </c>
      <c r="AR1" t="s">
        <v>6</v>
      </c>
      <c r="AS1" t="s">
        <v>6</v>
      </c>
      <c r="AU1" t="s">
        <v>0</v>
      </c>
      <c r="AW1" t="s">
        <v>0</v>
      </c>
    </row>
    <row r="2" spans="1:49" x14ac:dyDescent="0.25"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R2" t="s">
        <v>20</v>
      </c>
      <c r="S2" t="s">
        <v>20</v>
      </c>
      <c r="T2" t="s">
        <v>20</v>
      </c>
      <c r="V2" t="s">
        <v>8</v>
      </c>
      <c r="W2" t="s">
        <v>8</v>
      </c>
      <c r="X2" t="s">
        <v>9</v>
      </c>
      <c r="Y2" t="s">
        <v>9</v>
      </c>
      <c r="Z2" t="s">
        <v>9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H2" t="s">
        <v>11</v>
      </c>
      <c r="AI2" t="s">
        <v>13</v>
      </c>
      <c r="AJ2" t="s">
        <v>42</v>
      </c>
      <c r="AK2" t="s">
        <v>42</v>
      </c>
      <c r="AM2" t="s">
        <v>17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U2" t="s">
        <v>19</v>
      </c>
      <c r="AW2" t="s">
        <v>19</v>
      </c>
    </row>
    <row r="3" spans="1:49" x14ac:dyDescent="0.25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2</v>
      </c>
      <c r="R3" t="s">
        <v>1</v>
      </c>
      <c r="S3" t="s">
        <v>1</v>
      </c>
      <c r="T3" t="s">
        <v>2</v>
      </c>
      <c r="V3" t="s">
        <v>1</v>
      </c>
      <c r="W3" t="s">
        <v>2</v>
      </c>
      <c r="X3" t="s">
        <v>1</v>
      </c>
      <c r="Y3" t="s">
        <v>2</v>
      </c>
      <c r="Z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H3" t="s">
        <v>12</v>
      </c>
      <c r="AI3" t="s">
        <v>14</v>
      </c>
      <c r="AJ3" t="s">
        <v>15</v>
      </c>
      <c r="AK3" t="s">
        <v>15</v>
      </c>
      <c r="AM3" t="s">
        <v>16</v>
      </c>
      <c r="AO3" t="s">
        <v>1</v>
      </c>
      <c r="AP3" t="s">
        <v>2</v>
      </c>
      <c r="AQ3" t="s">
        <v>1</v>
      </c>
      <c r="AR3" t="s">
        <v>2</v>
      </c>
      <c r="AS3" t="s">
        <v>2</v>
      </c>
      <c r="AU3" s="7" t="s">
        <v>1</v>
      </c>
      <c r="AW3" t="s">
        <v>21</v>
      </c>
    </row>
    <row r="4" spans="1:49" x14ac:dyDescent="0.25">
      <c r="A4">
        <f t="shared" ref="A4:A10" si="0">A5-1</f>
        <v>1650</v>
      </c>
    </row>
    <row r="5" spans="1:49" x14ac:dyDescent="0.25">
      <c r="A5">
        <f t="shared" si="0"/>
        <v>1651</v>
      </c>
    </row>
    <row r="6" spans="1:49" x14ac:dyDescent="0.25">
      <c r="A6">
        <f t="shared" si="0"/>
        <v>1652</v>
      </c>
    </row>
    <row r="7" spans="1:49" x14ac:dyDescent="0.25">
      <c r="A7">
        <f t="shared" si="0"/>
        <v>1653</v>
      </c>
    </row>
    <row r="8" spans="1:49" x14ac:dyDescent="0.25">
      <c r="A8">
        <f t="shared" si="0"/>
        <v>1654</v>
      </c>
    </row>
    <row r="9" spans="1:49" x14ac:dyDescent="0.25">
      <c r="A9">
        <f t="shared" si="0"/>
        <v>1655</v>
      </c>
    </row>
    <row r="10" spans="1:49" x14ac:dyDescent="0.25">
      <c r="A10">
        <f t="shared" si="0"/>
        <v>1656</v>
      </c>
    </row>
    <row r="11" spans="1:49" x14ac:dyDescent="0.25">
      <c r="A11">
        <f>A12-1</f>
        <v>1657</v>
      </c>
      <c r="AB11">
        <v>4.4400000000000004</v>
      </c>
      <c r="AC11">
        <f>AB11/37.3578</f>
        <v>0.11885068178533</v>
      </c>
      <c r="AF11">
        <f>AVERAGE(AE11,AC11)</f>
        <v>0.11885068178533</v>
      </c>
    </row>
    <row r="12" spans="1:49" x14ac:dyDescent="0.25">
      <c r="A12">
        <v>1658</v>
      </c>
      <c r="B12">
        <v>0.49</v>
      </c>
      <c r="C12">
        <f>B12/37.3578</f>
        <v>1.3116404070903533E-2</v>
      </c>
      <c r="H12">
        <f>AVERAGE(C12,E12,G12)</f>
        <v>1.3116404070903533E-2</v>
      </c>
      <c r="J12">
        <v>6.93</v>
      </c>
      <c r="K12">
        <f>J12/37.3578</f>
        <v>0.18550342900277855</v>
      </c>
      <c r="P12" s="3">
        <f>AVERAGE(K12,M12,O12,)</f>
        <v>9.2751714501389276E-2</v>
      </c>
    </row>
    <row r="13" spans="1:49" x14ac:dyDescent="0.25">
      <c r="A13">
        <v>1659</v>
      </c>
      <c r="H13" s="9"/>
    </row>
    <row r="14" spans="1:49" x14ac:dyDescent="0.25">
      <c r="A14">
        <v>1660</v>
      </c>
      <c r="H14" s="9"/>
    </row>
    <row r="15" spans="1:49" x14ac:dyDescent="0.25">
      <c r="A15">
        <v>1661</v>
      </c>
      <c r="B15">
        <v>0.48</v>
      </c>
      <c r="C15">
        <f>B15/37.3578</f>
        <v>1.2848722355170808E-2</v>
      </c>
      <c r="H15">
        <f>AVERAGE(C15,E15,G15)</f>
        <v>1.2848722355170808E-2</v>
      </c>
      <c r="J15">
        <v>7.5</v>
      </c>
      <c r="K15">
        <f>J15/37.3578</f>
        <v>0.20076128679954389</v>
      </c>
      <c r="P15" s="3">
        <f>AVERAGE(K15,M15,O15,)</f>
        <v>0.10038064339977194</v>
      </c>
      <c r="R15">
        <v>1.1100000000000001</v>
      </c>
      <c r="T15">
        <f t="shared" ref="T15:T78" si="1">AVERAGE(R15:S15)/37.3578</f>
        <v>2.9712670446332499E-2</v>
      </c>
      <c r="AB15">
        <v>4.57</v>
      </c>
      <c r="AC15">
        <f>AB15/37.3578</f>
        <v>0.12233054408985541</v>
      </c>
      <c r="AF15">
        <f t="shared" ref="AF15:AF20" si="2">AVERAGE(AE15,AC15)</f>
        <v>0.12233054408985541</v>
      </c>
    </row>
    <row r="16" spans="1:49" x14ac:dyDescent="0.25">
      <c r="A16">
        <v>1662</v>
      </c>
      <c r="B16">
        <v>0.71</v>
      </c>
      <c r="C16">
        <f>B16/37.3578</f>
        <v>1.9005401817023485E-2</v>
      </c>
      <c r="H16">
        <f>AVERAGE(C16,E16,G16)</f>
        <v>1.9005401817023485E-2</v>
      </c>
      <c r="J16">
        <v>6.74</v>
      </c>
      <c r="K16">
        <f>J16/37.3578</f>
        <v>0.18041747640385677</v>
      </c>
      <c r="P16" s="3">
        <f>AVERAGE(K16,M16,O16,)</f>
        <v>9.0208738201928387E-2</v>
      </c>
      <c r="R16">
        <v>1.1299999999999999</v>
      </c>
      <c r="T16">
        <f t="shared" si="1"/>
        <v>3.0248033877797943E-2</v>
      </c>
      <c r="AB16">
        <v>4.63</v>
      </c>
      <c r="AC16">
        <f>AB16/37.3578</f>
        <v>0.12393663438425176</v>
      </c>
      <c r="AF16">
        <f t="shared" si="2"/>
        <v>0.12393663438425176</v>
      </c>
    </row>
    <row r="17" spans="1:39" x14ac:dyDescent="0.25">
      <c r="A17">
        <v>1663</v>
      </c>
      <c r="H17" s="9"/>
      <c r="AB17">
        <v>5</v>
      </c>
      <c r="AC17">
        <f>AB17/37.3578</f>
        <v>0.1338408578663626</v>
      </c>
      <c r="AF17">
        <f t="shared" si="2"/>
        <v>0.1338408578663626</v>
      </c>
    </row>
    <row r="18" spans="1:39" x14ac:dyDescent="0.25">
      <c r="A18">
        <v>1664</v>
      </c>
      <c r="H18" s="9"/>
      <c r="J18">
        <v>5.43</v>
      </c>
      <c r="K18">
        <f t="shared" ref="K18:K24" si="3">J18/37.3578</f>
        <v>0.14535117164286976</v>
      </c>
      <c r="P18" s="3">
        <f t="shared" ref="P18:P24" si="4">AVERAGE(K18,M18,O18,)</f>
        <v>7.2675585821434879E-2</v>
      </c>
      <c r="R18">
        <v>0.63</v>
      </c>
      <c r="T18">
        <f t="shared" si="1"/>
        <v>1.6863948091161686E-2</v>
      </c>
      <c r="AH18" s="4">
        <v>0.66812507526191145</v>
      </c>
      <c r="AM18">
        <f>AH18/3</f>
        <v>0.22270835842063716</v>
      </c>
    </row>
    <row r="19" spans="1:39" x14ac:dyDescent="0.25">
      <c r="A19">
        <v>1665</v>
      </c>
      <c r="B19">
        <v>0.27</v>
      </c>
      <c r="C19">
        <f>B19/37.3578</f>
        <v>7.2274063247835807E-3</v>
      </c>
      <c r="H19">
        <f>AVERAGE(C19,E19,G19)</f>
        <v>7.2274063247835807E-3</v>
      </c>
      <c r="J19">
        <v>3.95</v>
      </c>
      <c r="K19">
        <f t="shared" si="3"/>
        <v>0.10573427771442645</v>
      </c>
      <c r="P19" s="3">
        <f t="shared" si="4"/>
        <v>5.2867138857213225E-2</v>
      </c>
      <c r="R19">
        <v>0.51</v>
      </c>
      <c r="T19">
        <f t="shared" si="1"/>
        <v>1.3651767502368984E-2</v>
      </c>
      <c r="AB19">
        <v>4.33</v>
      </c>
      <c r="AC19">
        <f>AB19/37.3578</f>
        <v>0.11590618291227001</v>
      </c>
      <c r="AF19">
        <f t="shared" si="2"/>
        <v>0.11590618291227001</v>
      </c>
      <c r="AH19" s="4">
        <v>0.61317449194113527</v>
      </c>
      <c r="AM19">
        <f t="shared" ref="AM19:AM82" si="5">AH19/3</f>
        <v>0.20439149731371176</v>
      </c>
    </row>
    <row r="20" spans="1:39" x14ac:dyDescent="0.25">
      <c r="A20">
        <v>1666</v>
      </c>
      <c r="B20">
        <v>0.33</v>
      </c>
      <c r="C20">
        <f>B20/37.3578</f>
        <v>8.833496619179931E-3</v>
      </c>
      <c r="H20">
        <f>AVERAGE(C20,E20,G20)</f>
        <v>8.833496619179931E-3</v>
      </c>
      <c r="J20">
        <v>6.9</v>
      </c>
      <c r="K20">
        <f t="shared" si="3"/>
        <v>0.18470038385558038</v>
      </c>
      <c r="P20" s="3">
        <f t="shared" si="4"/>
        <v>9.235019192779019E-2</v>
      </c>
      <c r="R20">
        <v>0.9</v>
      </c>
      <c r="T20">
        <f t="shared" si="1"/>
        <v>2.4091354415945267E-2</v>
      </c>
      <c r="AB20">
        <v>3.56</v>
      </c>
      <c r="AC20">
        <f>AB20/37.3578</f>
        <v>9.5294690800850165E-2</v>
      </c>
      <c r="AF20">
        <f t="shared" si="2"/>
        <v>9.5294690800850165E-2</v>
      </c>
      <c r="AH20" s="4">
        <v>0.68267749614899875</v>
      </c>
      <c r="AM20">
        <f t="shared" si="5"/>
        <v>0.22755916538299958</v>
      </c>
    </row>
    <row r="21" spans="1:39" x14ac:dyDescent="0.25">
      <c r="A21">
        <v>1667</v>
      </c>
      <c r="H21" s="9"/>
      <c r="J21">
        <v>8.41</v>
      </c>
      <c r="K21">
        <f t="shared" si="3"/>
        <v>0.22512032293122189</v>
      </c>
      <c r="P21" s="3">
        <f t="shared" si="4"/>
        <v>0.11256016146561094</v>
      </c>
      <c r="R21">
        <v>0.76</v>
      </c>
      <c r="T21">
        <f t="shared" si="1"/>
        <v>2.0343810395687115E-2</v>
      </c>
      <c r="AH21" s="4">
        <v>0.68381344517539933</v>
      </c>
      <c r="AM21">
        <f t="shared" si="5"/>
        <v>0.22793781505846644</v>
      </c>
    </row>
    <row r="22" spans="1:39" x14ac:dyDescent="0.25">
      <c r="A22">
        <v>1668</v>
      </c>
      <c r="H22" s="9"/>
      <c r="J22">
        <v>7.25</v>
      </c>
      <c r="K22">
        <f t="shared" si="3"/>
        <v>0.19406924390622576</v>
      </c>
      <c r="P22" s="3">
        <f t="shared" si="4"/>
        <v>9.7034621953112882E-2</v>
      </c>
      <c r="R22">
        <v>0.82</v>
      </c>
      <c r="T22">
        <f t="shared" si="1"/>
        <v>2.1949900690083464E-2</v>
      </c>
      <c r="AH22" s="4">
        <v>0.6849493942017999</v>
      </c>
      <c r="AM22">
        <f t="shared" si="5"/>
        <v>0.2283164647339333</v>
      </c>
    </row>
    <row r="23" spans="1:39" x14ac:dyDescent="0.25">
      <c r="A23">
        <v>1669</v>
      </c>
      <c r="B23">
        <v>0.39</v>
      </c>
      <c r="C23">
        <f>B23/37.3578</f>
        <v>1.0439586913576283E-2</v>
      </c>
      <c r="H23">
        <f>AVERAGE(C23,E23,G23)</f>
        <v>1.0439586913576283E-2</v>
      </c>
      <c r="J23">
        <v>6.5</v>
      </c>
      <c r="K23">
        <f t="shared" si="3"/>
        <v>0.17399311522627137</v>
      </c>
      <c r="P23" s="3">
        <f t="shared" si="4"/>
        <v>8.6996557613135683E-2</v>
      </c>
      <c r="R23">
        <v>0.65</v>
      </c>
      <c r="T23">
        <f t="shared" si="1"/>
        <v>1.7399311522627137E-2</v>
      </c>
      <c r="AB23">
        <v>4</v>
      </c>
      <c r="AC23">
        <f>AB23/37.3578</f>
        <v>0.10707268629309007</v>
      </c>
      <c r="AF23">
        <f>AVERAGE(AE23,AC23)</f>
        <v>0.10707268629309007</v>
      </c>
      <c r="AH23" s="4">
        <v>0.68608534322820036</v>
      </c>
      <c r="AM23">
        <f t="shared" si="5"/>
        <v>0.22869511440940013</v>
      </c>
    </row>
    <row r="24" spans="1:39" x14ac:dyDescent="0.25">
      <c r="A24">
        <v>1670</v>
      </c>
      <c r="B24">
        <v>0.66</v>
      </c>
      <c r="C24">
        <f>B24/37.3578</f>
        <v>1.7666993238359862E-2</v>
      </c>
      <c r="H24">
        <f>AVERAGE(C24,E24,G24)</f>
        <v>1.7666993238359862E-2</v>
      </c>
      <c r="J24">
        <v>5.71</v>
      </c>
      <c r="K24">
        <f t="shared" si="3"/>
        <v>0.15284625968338608</v>
      </c>
      <c r="P24" s="3">
        <f t="shared" si="4"/>
        <v>7.6423129841693041E-2</v>
      </c>
      <c r="R24">
        <v>0.63</v>
      </c>
      <c r="T24">
        <f t="shared" si="1"/>
        <v>1.6863948091161686E-2</v>
      </c>
      <c r="AB24">
        <v>3.1</v>
      </c>
      <c r="AC24">
        <f>AB24/37.3578</f>
        <v>8.2981331877144807E-2</v>
      </c>
      <c r="AF24">
        <f>AVERAGE(AE24,AC24)</f>
        <v>8.2981331877144807E-2</v>
      </c>
      <c r="AH24" s="4">
        <v>0.53847883776368466</v>
      </c>
      <c r="AM24">
        <f t="shared" si="5"/>
        <v>0.17949294592122822</v>
      </c>
    </row>
    <row r="25" spans="1:39" x14ac:dyDescent="0.25">
      <c r="A25">
        <v>1671</v>
      </c>
      <c r="H25" s="9">
        <f>H24+($H$27-$H$24)/3</f>
        <v>1.606090294396351E-2</v>
      </c>
      <c r="R25">
        <v>1.33</v>
      </c>
      <c r="T25">
        <f t="shared" si="1"/>
        <v>3.5601668192452453E-2</v>
      </c>
      <c r="AH25" s="4">
        <v>0.59649690359552643</v>
      </c>
      <c r="AM25">
        <f t="shared" si="5"/>
        <v>0.19883230119850881</v>
      </c>
    </row>
    <row r="26" spans="1:39" x14ac:dyDescent="0.25">
      <c r="A26">
        <v>1672</v>
      </c>
      <c r="H26" s="9">
        <f>H25+($H$27-$H$24)/3</f>
        <v>1.4454812649567158E-2</v>
      </c>
      <c r="AH26" s="4">
        <v>0.63372570891798274</v>
      </c>
      <c r="AM26">
        <f t="shared" si="5"/>
        <v>0.21124190297266091</v>
      </c>
    </row>
    <row r="27" spans="1:39" x14ac:dyDescent="0.25">
      <c r="A27">
        <v>1673</v>
      </c>
      <c r="B27">
        <v>0.48</v>
      </c>
      <c r="C27">
        <f>B27/37.3578</f>
        <v>1.2848722355170808E-2</v>
      </c>
      <c r="H27">
        <f>AVERAGE(C27,E27,G27)</f>
        <v>1.2848722355170808E-2</v>
      </c>
      <c r="J27">
        <v>8.86</v>
      </c>
      <c r="K27">
        <f>J27/37.3578</f>
        <v>0.2371660001391945</v>
      </c>
      <c r="P27" s="3">
        <f>AVERAGE(K27,M27,O27,)</f>
        <v>0.11858300006959725</v>
      </c>
      <c r="AB27">
        <v>3.5</v>
      </c>
      <c r="AC27">
        <f>AB27/37.3578</f>
        <v>9.3688600506453806E-2</v>
      </c>
      <c r="AF27">
        <f>AVERAGE(AE27,AC27)</f>
        <v>9.3688600506453806E-2</v>
      </c>
      <c r="AH27" s="4">
        <v>0.51930525543278838</v>
      </c>
      <c r="AM27">
        <f t="shared" si="5"/>
        <v>0.17310175181092946</v>
      </c>
    </row>
    <row r="28" spans="1:39" x14ac:dyDescent="0.25">
      <c r="A28">
        <v>1674</v>
      </c>
      <c r="B28">
        <v>0.42</v>
      </c>
      <c r="C28">
        <f>B28/37.3578</f>
        <v>1.1242632060774457E-2</v>
      </c>
      <c r="H28">
        <f>AVERAGE(C28,E28,G28)</f>
        <v>1.1242632060774457E-2</v>
      </c>
      <c r="J28">
        <v>8.35</v>
      </c>
      <c r="K28">
        <f>J28/37.3578</f>
        <v>0.22351423263682552</v>
      </c>
      <c r="P28" s="3">
        <f>AVERAGE(K28,M28,O28,)</f>
        <v>0.11175711631841276</v>
      </c>
      <c r="R28">
        <v>0.77</v>
      </c>
      <c r="T28">
        <f t="shared" si="1"/>
        <v>2.0611492111419841E-2</v>
      </c>
      <c r="AB28">
        <v>3.77</v>
      </c>
      <c r="AC28">
        <f>AB28/37.3578</f>
        <v>0.10091600683123739</v>
      </c>
      <c r="AF28">
        <f>AVERAGE(AE28,AC28)</f>
        <v>0.10091600683123739</v>
      </c>
      <c r="AH28" s="4">
        <v>0.63500000000000001</v>
      </c>
      <c r="AM28">
        <f t="shared" si="5"/>
        <v>0.21166666666666667</v>
      </c>
    </row>
    <row r="29" spans="1:39" x14ac:dyDescent="0.25">
      <c r="A29">
        <v>1675</v>
      </c>
      <c r="B29">
        <v>0.42</v>
      </c>
      <c r="C29">
        <f>B29/37.3578</f>
        <v>1.1242632060774457E-2</v>
      </c>
      <c r="H29">
        <f>AVERAGE(C29,E29,G29)</f>
        <v>1.1242632060774457E-2</v>
      </c>
      <c r="J29">
        <v>5.34</v>
      </c>
      <c r="K29">
        <f>J29/37.3578</f>
        <v>0.14294203620127524</v>
      </c>
      <c r="P29" s="3">
        <f>AVERAGE(K29,M29,O29,)</f>
        <v>7.1471018100637621E-2</v>
      </c>
      <c r="R29">
        <v>0.69</v>
      </c>
      <c r="T29">
        <f t="shared" si="1"/>
        <v>1.8470038385558035E-2</v>
      </c>
      <c r="AB29">
        <v>3.98</v>
      </c>
      <c r="AC29">
        <f>AB29/37.3578</f>
        <v>0.10653732286162462</v>
      </c>
      <c r="AF29">
        <f>AVERAGE(AE29,AC29)</f>
        <v>0.10653732286162462</v>
      </c>
      <c r="AH29" s="4">
        <v>0.50541983865469831</v>
      </c>
      <c r="AM29">
        <f t="shared" si="5"/>
        <v>0.1684732795515661</v>
      </c>
    </row>
    <row r="30" spans="1:39" x14ac:dyDescent="0.25">
      <c r="A30">
        <v>1676</v>
      </c>
      <c r="H30" s="9">
        <f t="shared" ref="H30:H36" si="6">H29+($H$37-$H$29)/8</f>
        <v>1.1242632060774457E-2</v>
      </c>
      <c r="AH30" s="4">
        <v>0.45223340439244458</v>
      </c>
      <c r="AM30">
        <f t="shared" si="5"/>
        <v>0.15074446813081485</v>
      </c>
    </row>
    <row r="31" spans="1:39" x14ac:dyDescent="0.25">
      <c r="A31">
        <v>1677</v>
      </c>
      <c r="H31" s="9">
        <f t="shared" si="6"/>
        <v>1.1242632060774457E-2</v>
      </c>
      <c r="AH31" s="4">
        <v>0.56120702238617814</v>
      </c>
      <c r="AM31">
        <f t="shared" si="5"/>
        <v>0.18706900746205937</v>
      </c>
    </row>
    <row r="32" spans="1:39" x14ac:dyDescent="0.25">
      <c r="A32">
        <v>1678</v>
      </c>
      <c r="H32" s="9">
        <f t="shared" si="6"/>
        <v>1.1242632060774457E-2</v>
      </c>
      <c r="AH32" s="4">
        <v>0.56824780494630422</v>
      </c>
      <c r="AM32">
        <f t="shared" si="5"/>
        <v>0.18941593498210141</v>
      </c>
    </row>
    <row r="33" spans="1:39" x14ac:dyDescent="0.25">
      <c r="A33">
        <v>1679</v>
      </c>
      <c r="H33" s="9">
        <f t="shared" si="6"/>
        <v>1.1242632060774457E-2</v>
      </c>
      <c r="AH33" s="4">
        <v>0.51261798764964683</v>
      </c>
      <c r="AM33">
        <f t="shared" si="5"/>
        <v>0.17087266254988229</v>
      </c>
    </row>
    <row r="34" spans="1:39" x14ac:dyDescent="0.25">
      <c r="A34">
        <v>1680</v>
      </c>
      <c r="H34" s="9">
        <f t="shared" si="6"/>
        <v>1.1242632060774457E-2</v>
      </c>
      <c r="AH34" s="4">
        <v>0.68872231385485394</v>
      </c>
      <c r="AM34">
        <f t="shared" si="5"/>
        <v>0.22957410461828465</v>
      </c>
    </row>
    <row r="35" spans="1:39" x14ac:dyDescent="0.25">
      <c r="A35">
        <v>1681</v>
      </c>
      <c r="H35" s="9">
        <f t="shared" si="6"/>
        <v>1.1242632060774457E-2</v>
      </c>
      <c r="AH35" s="4">
        <v>0.51642659961188397</v>
      </c>
      <c r="AM35">
        <f t="shared" si="5"/>
        <v>0.17214219987062798</v>
      </c>
    </row>
    <row r="36" spans="1:39" x14ac:dyDescent="0.25">
      <c r="A36">
        <v>1682</v>
      </c>
      <c r="H36" s="9">
        <f t="shared" si="6"/>
        <v>1.1242632060774457E-2</v>
      </c>
      <c r="AH36" s="4">
        <v>0.49026927449704827</v>
      </c>
      <c r="AM36">
        <f t="shared" si="5"/>
        <v>0.1634230914990161</v>
      </c>
    </row>
    <row r="37" spans="1:39" x14ac:dyDescent="0.25">
      <c r="A37">
        <v>1683</v>
      </c>
      <c r="B37">
        <v>0.42</v>
      </c>
      <c r="C37">
        <f>B37/37.3578</f>
        <v>1.1242632060774457E-2</v>
      </c>
      <c r="H37">
        <f>AVERAGE(C37,E37,G37)</f>
        <v>1.1242632060774457E-2</v>
      </c>
      <c r="J37">
        <v>6.16</v>
      </c>
      <c r="K37">
        <f t="shared" ref="K37:K49" si="7">J37/37.3578</f>
        <v>0.16489193689135873</v>
      </c>
      <c r="P37" s="3">
        <f t="shared" ref="P37:P49" si="8">AVERAGE(K37,M37,O37,)</f>
        <v>8.2445968445679363E-2</v>
      </c>
      <c r="R37">
        <v>0.59</v>
      </c>
      <c r="T37">
        <f t="shared" si="1"/>
        <v>1.5793221228230785E-2</v>
      </c>
      <c r="AH37" s="4">
        <v>0.3903062338910489</v>
      </c>
      <c r="AM37">
        <f t="shared" si="5"/>
        <v>0.13010207796368298</v>
      </c>
    </row>
    <row r="38" spans="1:39" x14ac:dyDescent="0.25">
      <c r="A38">
        <v>1684</v>
      </c>
      <c r="H38" s="9">
        <f>H37+($H$39-$H$37)/2</f>
        <v>1.1510313776507183E-2</v>
      </c>
      <c r="J38">
        <v>6.16</v>
      </c>
      <c r="K38">
        <f t="shared" si="7"/>
        <v>0.16489193689135873</v>
      </c>
      <c r="P38" s="3">
        <f t="shared" si="8"/>
        <v>8.2445968445679363E-2</v>
      </c>
      <c r="R38">
        <v>0.77</v>
      </c>
      <c r="T38">
        <f t="shared" si="1"/>
        <v>2.0611492111419841E-2</v>
      </c>
      <c r="AB38">
        <v>4.6100000000000003</v>
      </c>
      <c r="AC38">
        <f>AB38/37.3578</f>
        <v>0.12340127095278632</v>
      </c>
      <c r="AF38">
        <f>AVERAGE(AE38,AC38)</f>
        <v>0.12340127095278632</v>
      </c>
      <c r="AH38" s="4">
        <v>0.51557720690466513</v>
      </c>
      <c r="AM38">
        <f t="shared" si="5"/>
        <v>0.1718590689682217</v>
      </c>
    </row>
    <row r="39" spans="1:39" x14ac:dyDescent="0.25">
      <c r="A39">
        <v>1685</v>
      </c>
      <c r="B39">
        <v>0.44</v>
      </c>
      <c r="C39">
        <f>B39/37.3578</f>
        <v>1.1777995492239908E-2</v>
      </c>
      <c r="H39">
        <f>AVERAGE(C39,E39,G39)</f>
        <v>1.1777995492239908E-2</v>
      </c>
      <c r="J39">
        <v>6.68</v>
      </c>
      <c r="K39">
        <f t="shared" si="7"/>
        <v>0.1788113861094604</v>
      </c>
      <c r="P39" s="3">
        <f t="shared" si="8"/>
        <v>8.9405693054730201E-2</v>
      </c>
      <c r="R39">
        <v>0.99</v>
      </c>
      <c r="T39">
        <f t="shared" si="1"/>
        <v>2.6500489857539791E-2</v>
      </c>
      <c r="AB39">
        <v>4.8099999999999996</v>
      </c>
      <c r="AC39">
        <f>AB39/37.3578</f>
        <v>0.12875490526744079</v>
      </c>
      <c r="AF39">
        <f>AVERAGE(AE39,AC39)</f>
        <v>0.12875490526744079</v>
      </c>
      <c r="AH39" s="4">
        <v>0.65328287706112698</v>
      </c>
      <c r="AM39">
        <f t="shared" si="5"/>
        <v>0.21776095902037565</v>
      </c>
    </row>
    <row r="40" spans="1:39" x14ac:dyDescent="0.25">
      <c r="A40">
        <v>1686</v>
      </c>
      <c r="B40">
        <v>0.53</v>
      </c>
      <c r="C40">
        <f>B40/37.3578</f>
        <v>1.4187130933834436E-2</v>
      </c>
      <c r="H40">
        <f>AVERAGE(C40,E40,G40)</f>
        <v>1.4187130933834436E-2</v>
      </c>
      <c r="J40">
        <v>6</v>
      </c>
      <c r="K40">
        <f t="shared" si="7"/>
        <v>0.16060902943963512</v>
      </c>
      <c r="P40" s="3">
        <f t="shared" si="8"/>
        <v>8.030451471981756E-2</v>
      </c>
      <c r="R40">
        <v>0.73</v>
      </c>
      <c r="T40">
        <f t="shared" si="1"/>
        <v>1.9540765248488936E-2</v>
      </c>
      <c r="AB40">
        <v>4.22</v>
      </c>
      <c r="AC40">
        <f>AB40/37.3578</f>
        <v>0.11296168403921002</v>
      </c>
      <c r="AF40">
        <f>AVERAGE(AE40,AC40)</f>
        <v>0.11296168403921002</v>
      </c>
      <c r="AH40" s="4">
        <v>0.49643510414412995</v>
      </c>
      <c r="AM40">
        <f t="shared" si="5"/>
        <v>0.16547836804804331</v>
      </c>
    </row>
    <row r="41" spans="1:39" x14ac:dyDescent="0.25">
      <c r="A41">
        <v>1687</v>
      </c>
      <c r="B41">
        <v>0.49</v>
      </c>
      <c r="C41">
        <f>B41/37.3578</f>
        <v>1.3116404070903533E-2</v>
      </c>
      <c r="H41">
        <f>AVERAGE(C41,E41,G41)</f>
        <v>1.3116404070903533E-2</v>
      </c>
      <c r="J41">
        <v>4.5999999999999996</v>
      </c>
      <c r="K41">
        <f t="shared" si="7"/>
        <v>0.12313358923705357</v>
      </c>
      <c r="P41" s="3">
        <f t="shared" si="8"/>
        <v>6.1566794618526786E-2</v>
      </c>
      <c r="R41">
        <v>1.1399999999999999</v>
      </c>
      <c r="T41">
        <f t="shared" si="1"/>
        <v>3.0515715593530668E-2</v>
      </c>
      <c r="AB41">
        <v>3.77</v>
      </c>
      <c r="AC41">
        <f>AB41/37.3578</f>
        <v>0.10091600683123739</v>
      </c>
      <c r="AF41">
        <f>AVERAGE(AE41,AC41)</f>
        <v>0.10091600683123739</v>
      </c>
      <c r="AH41" s="4">
        <v>0.72809955683809136</v>
      </c>
      <c r="AM41">
        <f t="shared" si="5"/>
        <v>0.24269985227936378</v>
      </c>
    </row>
    <row r="42" spans="1:39" x14ac:dyDescent="0.25">
      <c r="A42">
        <v>1688</v>
      </c>
      <c r="B42">
        <v>0.43</v>
      </c>
      <c r="C42">
        <f>B42/37.3578</f>
        <v>1.1510313776507183E-2</v>
      </c>
      <c r="H42">
        <f>AVERAGE(C42,E42,G42)</f>
        <v>1.1510313776507183E-2</v>
      </c>
      <c r="J42">
        <v>5.22</v>
      </c>
      <c r="K42">
        <f t="shared" si="7"/>
        <v>0.13972985561248252</v>
      </c>
      <c r="P42" s="3">
        <f t="shared" si="8"/>
        <v>6.9864927806241262E-2</v>
      </c>
      <c r="R42">
        <v>0.71</v>
      </c>
      <c r="T42">
        <f t="shared" si="1"/>
        <v>1.9005401817023485E-2</v>
      </c>
      <c r="AH42" s="4">
        <v>0.6674650795504018</v>
      </c>
      <c r="AM42">
        <f t="shared" si="5"/>
        <v>0.22248835985013393</v>
      </c>
    </row>
    <row r="43" spans="1:39" x14ac:dyDescent="0.25">
      <c r="A43">
        <v>1689</v>
      </c>
      <c r="B43">
        <v>0.33</v>
      </c>
      <c r="C43">
        <f>B43/37.3578</f>
        <v>8.833496619179931E-3</v>
      </c>
      <c r="H43">
        <f>AVERAGE(C43,E43,G43)</f>
        <v>8.833496619179931E-3</v>
      </c>
      <c r="J43">
        <v>4.62</v>
      </c>
      <c r="K43">
        <f t="shared" si="7"/>
        <v>0.12366895266851903</v>
      </c>
      <c r="P43" s="3">
        <f t="shared" si="8"/>
        <v>6.1834476334259515E-2</v>
      </c>
      <c r="AH43" s="4">
        <v>0.60683060226271224</v>
      </c>
      <c r="AM43">
        <f t="shared" si="5"/>
        <v>0.20227686742090409</v>
      </c>
    </row>
    <row r="44" spans="1:39" x14ac:dyDescent="0.25">
      <c r="A44">
        <v>1690</v>
      </c>
      <c r="H44" s="9">
        <f>H43+($H$45-$H$43)/2</f>
        <v>1.4053290075968072E-2</v>
      </c>
      <c r="J44">
        <v>4.7</v>
      </c>
      <c r="K44">
        <f t="shared" si="7"/>
        <v>0.12581040639438085</v>
      </c>
      <c r="P44" s="3">
        <f t="shared" si="8"/>
        <v>6.2905203197190424E-2</v>
      </c>
      <c r="AH44" s="4">
        <v>0.54619612497502268</v>
      </c>
      <c r="AM44">
        <f t="shared" si="5"/>
        <v>0.18206537499167422</v>
      </c>
    </row>
    <row r="45" spans="1:39" x14ac:dyDescent="0.25">
      <c r="A45">
        <v>1691</v>
      </c>
      <c r="B45">
        <v>0.72</v>
      </c>
      <c r="C45">
        <f>B45/37.3578</f>
        <v>1.9273083532756211E-2</v>
      </c>
      <c r="H45">
        <f>AVERAGE(C45,E45,G45)</f>
        <v>1.9273083532756211E-2</v>
      </c>
      <c r="J45">
        <v>5.71</v>
      </c>
      <c r="K45">
        <f t="shared" si="7"/>
        <v>0.15284625968338608</v>
      </c>
      <c r="P45" s="3">
        <f t="shared" si="8"/>
        <v>7.6423129841693041E-2</v>
      </c>
      <c r="R45">
        <v>0.56000000000000005</v>
      </c>
      <c r="T45">
        <f t="shared" si="1"/>
        <v>1.4990176081032612E-2</v>
      </c>
      <c r="AB45">
        <v>4.43</v>
      </c>
      <c r="AC45">
        <f>AB45/37.3578</f>
        <v>0.11858300006959725</v>
      </c>
      <c r="AF45">
        <f>AVERAGE(AE45,AC45)</f>
        <v>0.11858300006959725</v>
      </c>
      <c r="AH45" s="4">
        <v>0.48556164768733306</v>
      </c>
      <c r="AM45">
        <f t="shared" si="5"/>
        <v>0.16185388256244435</v>
      </c>
    </row>
    <row r="46" spans="1:39" x14ac:dyDescent="0.25">
      <c r="A46">
        <v>1692</v>
      </c>
      <c r="H46" s="9">
        <f>H45+($H$47-$H$45)/2</f>
        <v>1.4856335223166248E-2</v>
      </c>
      <c r="J46">
        <v>5.5</v>
      </c>
      <c r="K46">
        <f t="shared" si="7"/>
        <v>0.14722494365299885</v>
      </c>
      <c r="P46" s="3">
        <f t="shared" si="8"/>
        <v>7.3612471826499423E-2</v>
      </c>
      <c r="AH46" s="4">
        <v>0.50238498240262575</v>
      </c>
      <c r="AM46">
        <f t="shared" si="5"/>
        <v>0.16746166080087524</v>
      </c>
    </row>
    <row r="47" spans="1:39" x14ac:dyDescent="0.25">
      <c r="A47">
        <v>1693</v>
      </c>
      <c r="B47">
        <v>0.39</v>
      </c>
      <c r="C47">
        <f>B47/37.3578</f>
        <v>1.0439586913576283E-2</v>
      </c>
      <c r="H47">
        <f>AVERAGE(C47,E47,G47)</f>
        <v>1.0439586913576283E-2</v>
      </c>
      <c r="J47">
        <v>5.38</v>
      </c>
      <c r="K47">
        <f t="shared" si="7"/>
        <v>0.14401276306420616</v>
      </c>
      <c r="P47" s="3">
        <f t="shared" si="8"/>
        <v>7.2006381532103078E-2</v>
      </c>
      <c r="R47">
        <v>0.56000000000000005</v>
      </c>
      <c r="T47">
        <f t="shared" si="1"/>
        <v>1.4990176081032612E-2</v>
      </c>
      <c r="AH47" s="4">
        <v>0.51920831711791848</v>
      </c>
      <c r="AM47">
        <f t="shared" si="5"/>
        <v>0.17306943903930616</v>
      </c>
    </row>
    <row r="48" spans="1:39" x14ac:dyDescent="0.25">
      <c r="A48">
        <v>1694</v>
      </c>
      <c r="H48" s="9">
        <f t="shared" ref="H48:H53" si="9">H47+($H$54-$H$47)/7</f>
        <v>1.2963443090484835E-2</v>
      </c>
      <c r="J48">
        <v>5.79</v>
      </c>
      <c r="K48">
        <f t="shared" si="7"/>
        <v>0.15498771340924788</v>
      </c>
      <c r="P48" s="3">
        <f t="shared" si="8"/>
        <v>7.7493856704623942E-2</v>
      </c>
      <c r="AH48" s="4">
        <v>0.41388177693931638</v>
      </c>
      <c r="AM48">
        <f t="shared" si="5"/>
        <v>0.13796059231310545</v>
      </c>
    </row>
    <row r="49" spans="1:45" x14ac:dyDescent="0.25">
      <c r="A49">
        <v>1695</v>
      </c>
      <c r="H49" s="9">
        <f t="shared" si="9"/>
        <v>1.5487299267393386E-2</v>
      </c>
      <c r="J49">
        <v>6.71</v>
      </c>
      <c r="K49">
        <f t="shared" si="7"/>
        <v>0.1796144312566586</v>
      </c>
      <c r="P49" s="3">
        <f t="shared" si="8"/>
        <v>8.9807215628329301E-2</v>
      </c>
      <c r="R49">
        <v>0.59</v>
      </c>
      <c r="T49">
        <f t="shared" si="1"/>
        <v>1.5793221228230785E-2</v>
      </c>
      <c r="AH49" s="4">
        <v>0.3677434685975482</v>
      </c>
      <c r="AM49">
        <f t="shared" si="5"/>
        <v>0.12258115619918274</v>
      </c>
    </row>
    <row r="50" spans="1:45" x14ac:dyDescent="0.25">
      <c r="A50">
        <v>1696</v>
      </c>
      <c r="H50" s="9">
        <f t="shared" si="9"/>
        <v>1.801115544430194E-2</v>
      </c>
      <c r="AH50" s="4">
        <v>0.45067162795455562</v>
      </c>
      <c r="AM50">
        <f t="shared" si="5"/>
        <v>0.15022387598485187</v>
      </c>
    </row>
    <row r="51" spans="1:45" x14ac:dyDescent="0.25">
      <c r="A51">
        <v>1697</v>
      </c>
      <c r="H51" s="9">
        <f t="shared" si="9"/>
        <v>2.0535011621210492E-2</v>
      </c>
      <c r="AH51" s="4">
        <v>0.45023738140870162</v>
      </c>
      <c r="AM51">
        <f t="shared" si="5"/>
        <v>0.15007912713623386</v>
      </c>
    </row>
    <row r="52" spans="1:45" x14ac:dyDescent="0.25">
      <c r="A52">
        <v>1698</v>
      </c>
      <c r="H52" s="9">
        <f t="shared" si="9"/>
        <v>2.3058867798119043E-2</v>
      </c>
      <c r="AH52" s="4">
        <v>0.50083115846867365</v>
      </c>
      <c r="AM52">
        <f t="shared" si="5"/>
        <v>0.16694371948955788</v>
      </c>
    </row>
    <row r="53" spans="1:45" x14ac:dyDescent="0.25">
      <c r="A53">
        <v>1699</v>
      </c>
      <c r="H53" s="9">
        <f t="shared" si="9"/>
        <v>2.5582723975027595E-2</v>
      </c>
      <c r="AH53" s="4">
        <v>0.66114434474354711</v>
      </c>
      <c r="AM53">
        <f t="shared" si="5"/>
        <v>0.22038144824784903</v>
      </c>
      <c r="AO53" s="1"/>
      <c r="AR53" s="1"/>
    </row>
    <row r="54" spans="1:45" x14ac:dyDescent="0.25">
      <c r="A54">
        <v>1700</v>
      </c>
      <c r="B54">
        <v>1.6</v>
      </c>
      <c r="C54">
        <f>B54/37.3578</f>
        <v>4.2829074517236033E-2</v>
      </c>
      <c r="D54">
        <v>0.5</v>
      </c>
      <c r="E54">
        <f>D54/37.3578</f>
        <v>1.3384085786636258E-2</v>
      </c>
      <c r="H54">
        <f t="shared" ref="H54:H85" si="10">AVERAGE(C54,E54,G54)</f>
        <v>2.8106580151936147E-2</v>
      </c>
      <c r="L54" s="1">
        <v>10</v>
      </c>
      <c r="M54">
        <f t="shared" ref="M54:M117" si="11">L54/37.3578</f>
        <v>0.2676817157327252</v>
      </c>
      <c r="P54" s="3">
        <f t="shared" ref="P54:P117" si="12">AVERAGE(K54,M54,O54,)</f>
        <v>0.1338408578663626</v>
      </c>
      <c r="S54" s="1">
        <v>1.33</v>
      </c>
      <c r="T54">
        <f t="shared" si="1"/>
        <v>3.5601668192452453E-2</v>
      </c>
      <c r="V54" s="1">
        <v>0.56999999999999995</v>
      </c>
      <c r="W54">
        <f t="shared" ref="W54:W117" si="13">V54/37.3578</f>
        <v>1.5257857796765334E-2</v>
      </c>
      <c r="Z54">
        <f t="shared" ref="Z54:Z117" si="14">AVERAGE(Y54,W54)</f>
        <v>1.5257857796765334E-2</v>
      </c>
      <c r="AD54">
        <v>3.67</v>
      </c>
      <c r="AE54">
        <f t="shared" ref="AE54:AE117" si="15">AD54/37.3578</f>
        <v>9.8239189673910141E-2</v>
      </c>
      <c r="AF54">
        <f t="shared" ref="AF54:AF117" si="16">AVERAGE(AE54,AC54)</f>
        <v>9.8239189673910141E-2</v>
      </c>
      <c r="AH54" s="4">
        <v>0.66109979930137941</v>
      </c>
      <c r="AM54">
        <f t="shared" si="5"/>
        <v>0.22036659976712647</v>
      </c>
      <c r="AO54" s="1">
        <v>4</v>
      </c>
      <c r="AP54">
        <f t="shared" ref="AP54:AP85" si="17">AO54/37.3578</f>
        <v>0.10707268629309007</v>
      </c>
      <c r="AR54" s="1"/>
      <c r="AS54">
        <f t="shared" ref="AS54:AS107" si="18">AVERAGE(AR54,AP54)</f>
        <v>0.10707268629309007</v>
      </c>
    </row>
    <row r="55" spans="1:45" x14ac:dyDescent="0.25">
      <c r="A55">
        <v>1701</v>
      </c>
      <c r="D55">
        <v>0.52</v>
      </c>
      <c r="E55">
        <f t="shared" ref="E55:E118" si="19">D55/37.3578</f>
        <v>1.3919449218101709E-2</v>
      </c>
      <c r="H55">
        <f t="shared" si="10"/>
        <v>1.3919449218101709E-2</v>
      </c>
      <c r="J55">
        <v>9.49</v>
      </c>
      <c r="K55">
        <f>J55/37.3578</f>
        <v>0.25402994823035618</v>
      </c>
      <c r="L55" s="1">
        <v>8.5</v>
      </c>
      <c r="M55">
        <f t="shared" si="11"/>
        <v>0.22752945837281641</v>
      </c>
      <c r="P55" s="3">
        <f t="shared" si="12"/>
        <v>0.16051980220105752</v>
      </c>
      <c r="R55">
        <v>1.34</v>
      </c>
      <c r="S55" s="1">
        <v>1.33</v>
      </c>
      <c r="T55">
        <f t="shared" si="1"/>
        <v>3.573550905031881E-2</v>
      </c>
      <c r="V55" s="1">
        <v>0.8</v>
      </c>
      <c r="W55">
        <f t="shared" si="13"/>
        <v>2.1414537258618017E-2</v>
      </c>
      <c r="Z55">
        <f t="shared" si="14"/>
        <v>2.1414537258618017E-2</v>
      </c>
      <c r="AD55">
        <v>3.73</v>
      </c>
      <c r="AE55">
        <f t="shared" si="15"/>
        <v>9.9845279968306486E-2</v>
      </c>
      <c r="AF55">
        <f t="shared" si="16"/>
        <v>9.9845279968306486E-2</v>
      </c>
      <c r="AH55" s="4">
        <v>0.6104261537964667</v>
      </c>
      <c r="AM55">
        <f t="shared" si="5"/>
        <v>0.20347538459882222</v>
      </c>
      <c r="AO55" s="1">
        <v>3.25</v>
      </c>
      <c r="AP55">
        <f t="shared" si="17"/>
        <v>8.6996557613135683E-2</v>
      </c>
      <c r="AR55" s="1"/>
      <c r="AS55">
        <f t="shared" si="18"/>
        <v>8.6996557613135683E-2</v>
      </c>
    </row>
    <row r="56" spans="1:45" x14ac:dyDescent="0.25">
      <c r="A56">
        <v>1702</v>
      </c>
      <c r="D56">
        <v>0.53</v>
      </c>
      <c r="E56">
        <f t="shared" si="19"/>
        <v>1.4187130933834436E-2</v>
      </c>
      <c r="H56">
        <f t="shared" si="10"/>
        <v>1.4187130933834436E-2</v>
      </c>
      <c r="J56">
        <v>8.6999999999999993</v>
      </c>
      <c r="K56">
        <f>J56/37.3578</f>
        <v>0.2328830926874709</v>
      </c>
      <c r="L56" s="1">
        <v>7</v>
      </c>
      <c r="M56">
        <f t="shared" si="11"/>
        <v>0.18737720101290761</v>
      </c>
      <c r="P56" s="3">
        <f t="shared" si="12"/>
        <v>0.14008676456679284</v>
      </c>
      <c r="R56">
        <v>1</v>
      </c>
      <c r="S56" s="1">
        <v>0.8</v>
      </c>
      <c r="T56">
        <f t="shared" si="1"/>
        <v>2.4091354415945267E-2</v>
      </c>
      <c r="V56" s="1">
        <v>0.56999999999999995</v>
      </c>
      <c r="W56">
        <f t="shared" si="13"/>
        <v>1.5257857796765334E-2</v>
      </c>
      <c r="Z56">
        <f t="shared" si="14"/>
        <v>1.5257857796765334E-2</v>
      </c>
      <c r="AD56">
        <v>3.78</v>
      </c>
      <c r="AE56">
        <f t="shared" si="15"/>
        <v>0.10118368854697012</v>
      </c>
      <c r="AF56">
        <f t="shared" si="16"/>
        <v>0.10118368854697012</v>
      </c>
      <c r="AH56" s="4">
        <v>0.77597547197232153</v>
      </c>
      <c r="AM56">
        <f t="shared" si="5"/>
        <v>0.25865849065744051</v>
      </c>
      <c r="AO56" s="1">
        <v>3</v>
      </c>
      <c r="AP56">
        <f t="shared" si="17"/>
        <v>8.030451471981756E-2</v>
      </c>
      <c r="AR56" s="1"/>
      <c r="AS56">
        <f t="shared" si="18"/>
        <v>8.030451471981756E-2</v>
      </c>
    </row>
    <row r="57" spans="1:45" x14ac:dyDescent="0.25">
      <c r="A57">
        <v>1703</v>
      </c>
      <c r="D57">
        <v>0.54</v>
      </c>
      <c r="E57">
        <f t="shared" si="19"/>
        <v>1.4454812649567161E-2</v>
      </c>
      <c r="H57">
        <f t="shared" si="10"/>
        <v>1.4454812649567161E-2</v>
      </c>
      <c r="J57">
        <v>6.59</v>
      </c>
      <c r="K57">
        <f>J57/37.3578</f>
        <v>0.17640225066786588</v>
      </c>
      <c r="L57" s="1">
        <v>13</v>
      </c>
      <c r="M57">
        <f t="shared" si="11"/>
        <v>0.34798623045254273</v>
      </c>
      <c r="P57" s="3">
        <f t="shared" si="12"/>
        <v>0.17479616037346954</v>
      </c>
      <c r="S57" s="1">
        <v>0.8</v>
      </c>
      <c r="T57">
        <f t="shared" si="1"/>
        <v>2.1414537258618017E-2</v>
      </c>
      <c r="V57" s="1">
        <v>0.67</v>
      </c>
      <c r="W57">
        <f t="shared" si="13"/>
        <v>1.7934674954092587E-2</v>
      </c>
      <c r="Z57">
        <f t="shared" si="14"/>
        <v>1.7934674954092587E-2</v>
      </c>
      <c r="AD57">
        <v>3.84</v>
      </c>
      <c r="AE57">
        <f t="shared" si="15"/>
        <v>0.10278977884136646</v>
      </c>
      <c r="AF57">
        <f t="shared" si="16"/>
        <v>0.10278977884136646</v>
      </c>
      <c r="AH57" s="4">
        <v>0.70998590315083632</v>
      </c>
      <c r="AM57">
        <f t="shared" si="5"/>
        <v>0.23666196771694545</v>
      </c>
      <c r="AO57" s="1">
        <v>5.5</v>
      </c>
      <c r="AP57">
        <f t="shared" si="17"/>
        <v>0.14722494365299885</v>
      </c>
      <c r="AR57" s="1"/>
      <c r="AS57">
        <f t="shared" si="18"/>
        <v>0.14722494365299885</v>
      </c>
    </row>
    <row r="58" spans="1:45" x14ac:dyDescent="0.25">
      <c r="A58">
        <v>1704</v>
      </c>
      <c r="D58">
        <v>0.45</v>
      </c>
      <c r="E58">
        <f t="shared" si="19"/>
        <v>1.2045677207972633E-2</v>
      </c>
      <c r="H58">
        <f t="shared" si="10"/>
        <v>1.2045677207972633E-2</v>
      </c>
      <c r="L58" s="1">
        <v>8.4</v>
      </c>
      <c r="M58">
        <f t="shared" si="11"/>
        <v>0.22485264121548915</v>
      </c>
      <c r="P58" s="3">
        <f t="shared" si="12"/>
        <v>0.11242632060774457</v>
      </c>
      <c r="S58" s="1">
        <v>0.88</v>
      </c>
      <c r="T58">
        <f t="shared" si="1"/>
        <v>2.3555990984479816E-2</v>
      </c>
      <c r="V58" s="1">
        <v>0.56999999999999995</v>
      </c>
      <c r="W58">
        <f t="shared" si="13"/>
        <v>1.5257857796765334E-2</v>
      </c>
      <c r="Z58">
        <f t="shared" si="14"/>
        <v>1.5257857796765334E-2</v>
      </c>
      <c r="AD58">
        <v>3.5</v>
      </c>
      <c r="AE58">
        <f t="shared" si="15"/>
        <v>9.3688600506453806E-2</v>
      </c>
      <c r="AF58">
        <f t="shared" si="16"/>
        <v>9.3688600506453806E-2</v>
      </c>
      <c r="AH58" s="4">
        <v>0.68602211629134446</v>
      </c>
      <c r="AM58">
        <f t="shared" si="5"/>
        <v>0.22867403876378148</v>
      </c>
      <c r="AO58" s="1">
        <v>3.67</v>
      </c>
      <c r="AP58">
        <f t="shared" si="17"/>
        <v>9.8239189673910141E-2</v>
      </c>
      <c r="AR58" s="1"/>
      <c r="AS58">
        <f t="shared" si="18"/>
        <v>9.8239189673910141E-2</v>
      </c>
    </row>
    <row r="59" spans="1:45" x14ac:dyDescent="0.25">
      <c r="A59">
        <v>1705</v>
      </c>
      <c r="D59">
        <v>0.62</v>
      </c>
      <c r="E59">
        <f t="shared" si="19"/>
        <v>1.6596266375428961E-2</v>
      </c>
      <c r="H59">
        <f t="shared" si="10"/>
        <v>1.6596266375428961E-2</v>
      </c>
      <c r="L59" s="1">
        <v>8.06</v>
      </c>
      <c r="M59">
        <f t="shared" si="11"/>
        <v>0.21575146288057651</v>
      </c>
      <c r="P59" s="3">
        <f t="shared" si="12"/>
        <v>0.10787573144028825</v>
      </c>
      <c r="S59" s="1">
        <v>0.82</v>
      </c>
      <c r="T59">
        <f t="shared" si="1"/>
        <v>2.1949900690083464E-2</v>
      </c>
      <c r="V59" s="1">
        <v>0.55000000000000004</v>
      </c>
      <c r="W59">
        <f t="shared" si="13"/>
        <v>1.4722494365299887E-2</v>
      </c>
      <c r="Z59">
        <f t="shared" si="14"/>
        <v>1.4722494365299887E-2</v>
      </c>
      <c r="AD59">
        <v>4.8</v>
      </c>
      <c r="AE59">
        <f t="shared" si="15"/>
        <v>0.12848722355170808</v>
      </c>
      <c r="AF59">
        <f t="shared" si="16"/>
        <v>0.12848722355170808</v>
      </c>
      <c r="AH59" s="4">
        <v>0.66205832943185261</v>
      </c>
      <c r="AM59">
        <f t="shared" si="5"/>
        <v>0.22068610981061754</v>
      </c>
      <c r="AO59" s="1">
        <v>3.64</v>
      </c>
      <c r="AP59">
        <f t="shared" si="17"/>
        <v>9.7436144526711968E-2</v>
      </c>
      <c r="AR59" s="1"/>
      <c r="AS59">
        <f t="shared" si="18"/>
        <v>9.7436144526711968E-2</v>
      </c>
    </row>
    <row r="60" spans="1:45" x14ac:dyDescent="0.25">
      <c r="A60">
        <v>1706</v>
      </c>
      <c r="D60">
        <v>0.44</v>
      </c>
      <c r="E60">
        <f t="shared" si="19"/>
        <v>1.1777995492239908E-2</v>
      </c>
      <c r="H60">
        <f t="shared" si="10"/>
        <v>1.1777995492239908E-2</v>
      </c>
      <c r="L60" s="1">
        <v>6</v>
      </c>
      <c r="M60">
        <f t="shared" si="11"/>
        <v>0.16060902943963512</v>
      </c>
      <c r="P60" s="3">
        <f t="shared" si="12"/>
        <v>8.030451471981756E-2</v>
      </c>
      <c r="S60" s="1">
        <v>0.5</v>
      </c>
      <c r="T60">
        <f t="shared" si="1"/>
        <v>1.3384085786636258E-2</v>
      </c>
      <c r="V60" s="1">
        <v>0.5</v>
      </c>
      <c r="W60">
        <f t="shared" si="13"/>
        <v>1.3384085786636258E-2</v>
      </c>
      <c r="Z60">
        <f t="shared" si="14"/>
        <v>1.3384085786636258E-2</v>
      </c>
      <c r="AD60">
        <v>4.25</v>
      </c>
      <c r="AE60">
        <f t="shared" si="15"/>
        <v>0.1137647291864082</v>
      </c>
      <c r="AF60">
        <f t="shared" si="16"/>
        <v>0.1137647291864082</v>
      </c>
      <c r="AH60" s="4">
        <v>0.65116991928067847</v>
      </c>
      <c r="AM60">
        <f t="shared" si="5"/>
        <v>0.21705663976022616</v>
      </c>
      <c r="AO60" s="1">
        <v>2.75</v>
      </c>
      <c r="AP60">
        <f t="shared" si="17"/>
        <v>7.3612471826499423E-2</v>
      </c>
      <c r="AR60" s="1"/>
      <c r="AS60">
        <f t="shared" si="18"/>
        <v>7.3612471826499423E-2</v>
      </c>
    </row>
    <row r="61" spans="1:45" x14ac:dyDescent="0.25">
      <c r="A61">
        <v>1707</v>
      </c>
      <c r="B61">
        <v>0.48</v>
      </c>
      <c r="C61">
        <f>B61/37.3578</f>
        <v>1.2848722355170808E-2</v>
      </c>
      <c r="D61">
        <v>0.44</v>
      </c>
      <c r="E61">
        <f t="shared" si="19"/>
        <v>1.1777995492239908E-2</v>
      </c>
      <c r="H61">
        <f t="shared" si="10"/>
        <v>1.2313358923705359E-2</v>
      </c>
      <c r="L61" s="1">
        <v>7.4</v>
      </c>
      <c r="M61">
        <f t="shared" si="11"/>
        <v>0.19808446964221665</v>
      </c>
      <c r="P61" s="3">
        <f t="shared" si="12"/>
        <v>9.9042234821108327E-2</v>
      </c>
      <c r="S61" s="1">
        <v>0.7</v>
      </c>
      <c r="T61">
        <f t="shared" si="1"/>
        <v>1.873772010129076E-2</v>
      </c>
      <c r="V61" s="1">
        <v>0.49</v>
      </c>
      <c r="W61">
        <f t="shared" si="13"/>
        <v>1.3116404070903533E-2</v>
      </c>
      <c r="Z61">
        <f t="shared" si="14"/>
        <v>1.3116404070903533E-2</v>
      </c>
      <c r="AB61">
        <v>4.54</v>
      </c>
      <c r="AC61">
        <f>AB61/37.3578</f>
        <v>0.12152749894265723</v>
      </c>
      <c r="AD61">
        <v>4.25</v>
      </c>
      <c r="AE61">
        <f t="shared" si="15"/>
        <v>0.1137647291864082</v>
      </c>
      <c r="AF61">
        <f t="shared" si="16"/>
        <v>0.11764611406453271</v>
      </c>
      <c r="AH61" s="4">
        <v>0.64580563278133685</v>
      </c>
      <c r="AM61">
        <f t="shared" si="5"/>
        <v>0.21526854426044562</v>
      </c>
      <c r="AO61" s="1">
        <v>3.58</v>
      </c>
      <c r="AP61">
        <f t="shared" si="17"/>
        <v>9.5830054232315609E-2</v>
      </c>
      <c r="AR61" s="1"/>
      <c r="AS61">
        <f t="shared" si="18"/>
        <v>9.5830054232315609E-2</v>
      </c>
    </row>
    <row r="62" spans="1:45" x14ac:dyDescent="0.25">
      <c r="A62">
        <v>1708</v>
      </c>
      <c r="D62">
        <v>0.55000000000000004</v>
      </c>
      <c r="E62">
        <f t="shared" si="19"/>
        <v>1.4722494365299887E-2</v>
      </c>
      <c r="H62">
        <f t="shared" si="10"/>
        <v>1.4722494365299887E-2</v>
      </c>
      <c r="L62" s="1">
        <v>7.06</v>
      </c>
      <c r="M62">
        <f t="shared" si="11"/>
        <v>0.18898329130730396</v>
      </c>
      <c r="P62" s="3">
        <f t="shared" si="12"/>
        <v>9.4491645653651979E-2</v>
      </c>
      <c r="S62" s="1">
        <v>0.66</v>
      </c>
      <c r="T62">
        <f t="shared" si="1"/>
        <v>1.7666993238359862E-2</v>
      </c>
      <c r="V62" s="1">
        <v>0.47</v>
      </c>
      <c r="W62">
        <f t="shared" si="13"/>
        <v>1.2581040639438082E-2</v>
      </c>
      <c r="Z62">
        <f t="shared" si="14"/>
        <v>1.2581040639438082E-2</v>
      </c>
      <c r="AD62">
        <v>6.1</v>
      </c>
      <c r="AE62">
        <f t="shared" si="15"/>
        <v>0.16328584659696235</v>
      </c>
      <c r="AF62">
        <f t="shared" si="16"/>
        <v>0.16328584659696235</v>
      </c>
      <c r="AH62" s="4">
        <v>0.65904154947128568</v>
      </c>
      <c r="AM62">
        <f t="shared" si="5"/>
        <v>0.21968051649042855</v>
      </c>
      <c r="AO62" s="1">
        <v>3.55</v>
      </c>
      <c r="AP62">
        <f t="shared" si="17"/>
        <v>9.5027009085117436E-2</v>
      </c>
      <c r="AR62" s="1"/>
      <c r="AS62">
        <f t="shared" si="18"/>
        <v>9.5027009085117436E-2</v>
      </c>
    </row>
    <row r="63" spans="1:45" x14ac:dyDescent="0.25">
      <c r="A63">
        <v>1709</v>
      </c>
      <c r="D63">
        <v>0.47</v>
      </c>
      <c r="E63">
        <f t="shared" si="19"/>
        <v>1.2581040639438082E-2</v>
      </c>
      <c r="H63">
        <f t="shared" si="10"/>
        <v>1.2581040639438082E-2</v>
      </c>
      <c r="L63" s="1">
        <v>6.74</v>
      </c>
      <c r="M63">
        <f t="shared" si="11"/>
        <v>0.18041747640385677</v>
      </c>
      <c r="P63" s="3">
        <f t="shared" si="12"/>
        <v>9.0208738201928387E-2</v>
      </c>
      <c r="S63" s="1">
        <v>0.57999999999999996</v>
      </c>
      <c r="T63">
        <f t="shared" si="1"/>
        <v>1.5525539512498059E-2</v>
      </c>
      <c r="V63" s="1">
        <v>0.44</v>
      </c>
      <c r="W63">
        <f t="shared" si="13"/>
        <v>1.1777995492239908E-2</v>
      </c>
      <c r="Z63">
        <f t="shared" si="14"/>
        <v>1.1777995492239908E-2</v>
      </c>
      <c r="AD63">
        <v>4.24</v>
      </c>
      <c r="AE63">
        <f t="shared" si="15"/>
        <v>0.11349704747067549</v>
      </c>
      <c r="AF63">
        <f t="shared" si="16"/>
        <v>0.11349704747067549</v>
      </c>
      <c r="AH63" s="4">
        <v>0.66190250420240504</v>
      </c>
      <c r="AM63">
        <f t="shared" si="5"/>
        <v>0.22063416806746836</v>
      </c>
      <c r="AO63" s="1">
        <v>3.52</v>
      </c>
      <c r="AP63">
        <f t="shared" si="17"/>
        <v>9.4223963937919264E-2</v>
      </c>
      <c r="AR63" s="1"/>
      <c r="AS63">
        <f t="shared" si="18"/>
        <v>9.4223963937919264E-2</v>
      </c>
    </row>
    <row r="64" spans="1:45" x14ac:dyDescent="0.25">
      <c r="A64">
        <v>1710</v>
      </c>
      <c r="D64">
        <v>0.68</v>
      </c>
      <c r="E64">
        <f t="shared" si="19"/>
        <v>1.8202356669825313E-2</v>
      </c>
      <c r="H64">
        <f t="shared" si="10"/>
        <v>1.8202356669825313E-2</v>
      </c>
      <c r="L64" s="1">
        <v>6.39</v>
      </c>
      <c r="M64">
        <f t="shared" si="11"/>
        <v>0.17104861635321139</v>
      </c>
      <c r="P64" s="3">
        <f t="shared" si="12"/>
        <v>8.5524308176605696E-2</v>
      </c>
      <c r="S64" s="1">
        <v>0.52</v>
      </c>
      <c r="T64">
        <f t="shared" si="1"/>
        <v>1.3919449218101709E-2</v>
      </c>
      <c r="V64" s="1">
        <v>0.41</v>
      </c>
      <c r="W64">
        <f t="shared" si="13"/>
        <v>1.0974950345041732E-2</v>
      </c>
      <c r="Z64">
        <f t="shared" si="14"/>
        <v>1.0974950345041732E-2</v>
      </c>
      <c r="AD64">
        <v>3.69</v>
      </c>
      <c r="AE64">
        <f t="shared" si="15"/>
        <v>9.8774553105375584E-2</v>
      </c>
      <c r="AF64">
        <f t="shared" si="16"/>
        <v>9.8774553105375584E-2</v>
      </c>
      <c r="AH64" s="4">
        <v>0.58286865762336248</v>
      </c>
      <c r="AM64">
        <f t="shared" si="5"/>
        <v>0.19428955254112082</v>
      </c>
      <c r="AO64" s="1">
        <v>3.49</v>
      </c>
      <c r="AP64">
        <f t="shared" si="17"/>
        <v>9.3420918790721091E-2</v>
      </c>
      <c r="AR64" s="1"/>
      <c r="AS64">
        <f t="shared" si="18"/>
        <v>9.3420918790721091E-2</v>
      </c>
    </row>
    <row r="65" spans="1:45" x14ac:dyDescent="0.25">
      <c r="A65">
        <v>1711</v>
      </c>
      <c r="D65">
        <v>0.89</v>
      </c>
      <c r="E65">
        <f t="shared" si="19"/>
        <v>2.3823672700212541E-2</v>
      </c>
      <c r="H65">
        <f t="shared" si="10"/>
        <v>2.3823672700212541E-2</v>
      </c>
      <c r="L65" s="1">
        <v>6.06</v>
      </c>
      <c r="M65">
        <f t="shared" si="11"/>
        <v>0.16221511973403144</v>
      </c>
      <c r="P65" s="3">
        <f t="shared" si="12"/>
        <v>8.1107559867015719E-2</v>
      </c>
      <c r="S65" s="1">
        <v>0.46</v>
      </c>
      <c r="T65">
        <f t="shared" si="1"/>
        <v>1.2313358923705359E-2</v>
      </c>
      <c r="V65" s="1">
        <v>0.39</v>
      </c>
      <c r="W65">
        <f t="shared" si="13"/>
        <v>1.0439586913576283E-2</v>
      </c>
      <c r="Z65">
        <f t="shared" si="14"/>
        <v>1.0439586913576283E-2</v>
      </c>
      <c r="AD65">
        <v>4.3</v>
      </c>
      <c r="AE65">
        <f t="shared" si="15"/>
        <v>0.11510313776507182</v>
      </c>
      <c r="AF65">
        <f t="shared" si="16"/>
        <v>0.11510313776507182</v>
      </c>
      <c r="AH65" s="4">
        <v>0.70583648855488934</v>
      </c>
      <c r="AM65">
        <f t="shared" si="5"/>
        <v>0.23527882951829646</v>
      </c>
      <c r="AO65" s="1">
        <v>3.46</v>
      </c>
      <c r="AP65">
        <f t="shared" si="17"/>
        <v>9.2617873643522905E-2</v>
      </c>
      <c r="AR65" s="1"/>
      <c r="AS65">
        <f t="shared" si="18"/>
        <v>9.2617873643522905E-2</v>
      </c>
    </row>
    <row r="66" spans="1:45" x14ac:dyDescent="0.25">
      <c r="A66">
        <v>1712</v>
      </c>
      <c r="D66">
        <v>1.19</v>
      </c>
      <c r="E66">
        <f t="shared" si="19"/>
        <v>3.1854124172194298E-2</v>
      </c>
      <c r="H66">
        <f t="shared" si="10"/>
        <v>3.1854124172194298E-2</v>
      </c>
      <c r="L66" s="1">
        <v>5.72</v>
      </c>
      <c r="M66">
        <f t="shared" si="11"/>
        <v>0.1531139413991188</v>
      </c>
      <c r="P66" s="3">
        <f t="shared" si="12"/>
        <v>7.6556970699559398E-2</v>
      </c>
      <c r="S66" s="1">
        <v>0.4</v>
      </c>
      <c r="T66">
        <f t="shared" si="1"/>
        <v>1.0707268629309008E-2</v>
      </c>
      <c r="V66" s="1">
        <v>0.36</v>
      </c>
      <c r="W66">
        <f t="shared" si="13"/>
        <v>9.6365417663781053E-3</v>
      </c>
      <c r="Z66">
        <f t="shared" si="14"/>
        <v>9.6365417663781053E-3</v>
      </c>
      <c r="AD66">
        <v>4.1100000000000003</v>
      </c>
      <c r="AE66">
        <f t="shared" si="15"/>
        <v>0.11001718516615006</v>
      </c>
      <c r="AF66">
        <f t="shared" si="16"/>
        <v>0.11001718516615006</v>
      </c>
      <c r="AH66" s="4">
        <v>0.71034277977892701</v>
      </c>
      <c r="AM66">
        <f t="shared" si="5"/>
        <v>0.23678092659297567</v>
      </c>
      <c r="AO66" s="1">
        <v>3.43</v>
      </c>
      <c r="AP66">
        <f t="shared" si="17"/>
        <v>9.1814828496324746E-2</v>
      </c>
      <c r="AR66" s="1"/>
      <c r="AS66">
        <f t="shared" si="18"/>
        <v>9.1814828496324746E-2</v>
      </c>
    </row>
    <row r="67" spans="1:45" x14ac:dyDescent="0.25">
      <c r="A67">
        <v>1713</v>
      </c>
      <c r="D67">
        <v>0.89</v>
      </c>
      <c r="E67">
        <f t="shared" si="19"/>
        <v>2.3823672700212541E-2</v>
      </c>
      <c r="H67">
        <f t="shared" si="10"/>
        <v>2.3823672700212541E-2</v>
      </c>
      <c r="L67" s="1">
        <v>5.38</v>
      </c>
      <c r="M67">
        <f t="shared" si="11"/>
        <v>0.14401276306420616</v>
      </c>
      <c r="P67" s="3">
        <f t="shared" si="12"/>
        <v>7.2006381532103078E-2</v>
      </c>
      <c r="R67">
        <v>0.85</v>
      </c>
      <c r="S67" s="1">
        <v>0.34</v>
      </c>
      <c r="T67">
        <f t="shared" si="1"/>
        <v>1.5927062086097149E-2</v>
      </c>
      <c r="V67" s="1">
        <v>0.34</v>
      </c>
      <c r="W67">
        <f t="shared" si="13"/>
        <v>9.1011783349126563E-3</v>
      </c>
      <c r="Z67">
        <f t="shared" si="14"/>
        <v>9.1011783349126563E-3</v>
      </c>
      <c r="AD67">
        <v>4.5599999999999996</v>
      </c>
      <c r="AE67">
        <f t="shared" si="15"/>
        <v>0.12206286237412267</v>
      </c>
      <c r="AF67">
        <f t="shared" si="16"/>
        <v>0.12206286237412267</v>
      </c>
      <c r="AH67" s="4">
        <v>0.82672499832342505</v>
      </c>
      <c r="AM67">
        <f t="shared" si="5"/>
        <v>0.27557499944114167</v>
      </c>
      <c r="AO67" s="1">
        <v>3.4</v>
      </c>
      <c r="AP67">
        <f t="shared" si="17"/>
        <v>9.101178334912656E-2</v>
      </c>
      <c r="AR67" s="1"/>
      <c r="AS67">
        <f t="shared" si="18"/>
        <v>9.101178334912656E-2</v>
      </c>
    </row>
    <row r="68" spans="1:45" x14ac:dyDescent="0.25">
      <c r="A68">
        <v>1714</v>
      </c>
      <c r="D68">
        <v>0.31</v>
      </c>
      <c r="E68">
        <f t="shared" si="19"/>
        <v>8.2981331877144803E-3</v>
      </c>
      <c r="H68">
        <f t="shared" si="10"/>
        <v>8.2981331877144803E-3</v>
      </c>
      <c r="L68" s="1">
        <v>5.25</v>
      </c>
      <c r="M68">
        <f t="shared" si="11"/>
        <v>0.14053290075968072</v>
      </c>
      <c r="P68" s="3">
        <f t="shared" si="12"/>
        <v>7.0266450379840362E-2</v>
      </c>
      <c r="S68" s="1">
        <v>0.44</v>
      </c>
      <c r="T68">
        <f t="shared" si="1"/>
        <v>1.1777995492239908E-2</v>
      </c>
      <c r="V68" s="1">
        <v>0.31</v>
      </c>
      <c r="W68">
        <f t="shared" si="13"/>
        <v>8.2981331877144803E-3</v>
      </c>
      <c r="Z68">
        <f t="shared" si="14"/>
        <v>8.2981331877144803E-3</v>
      </c>
      <c r="AD68">
        <v>3.79</v>
      </c>
      <c r="AE68">
        <f t="shared" si="15"/>
        <v>0.10145137026270284</v>
      </c>
      <c r="AF68">
        <f t="shared" si="16"/>
        <v>0.10145137026270284</v>
      </c>
      <c r="AH68" s="4">
        <v>0.75585330870592604</v>
      </c>
      <c r="AM68">
        <f t="shared" si="5"/>
        <v>0.25195110290197537</v>
      </c>
      <c r="AO68" s="1">
        <v>3.5</v>
      </c>
      <c r="AP68">
        <f t="shared" si="17"/>
        <v>9.3688600506453806E-2</v>
      </c>
      <c r="AR68" s="1"/>
      <c r="AS68">
        <f t="shared" si="18"/>
        <v>9.3688600506453806E-2</v>
      </c>
    </row>
    <row r="69" spans="1:45" x14ac:dyDescent="0.25">
      <c r="A69">
        <v>1715</v>
      </c>
      <c r="D69">
        <v>0.56000000000000005</v>
      </c>
      <c r="E69">
        <f t="shared" si="19"/>
        <v>1.4990176081032612E-2</v>
      </c>
      <c r="H69">
        <f t="shared" si="10"/>
        <v>1.4990176081032612E-2</v>
      </c>
      <c r="L69" s="1">
        <v>6.5</v>
      </c>
      <c r="M69">
        <f t="shared" si="11"/>
        <v>0.17399311522627137</v>
      </c>
      <c r="P69" s="3">
        <f t="shared" si="12"/>
        <v>8.6996557613135683E-2</v>
      </c>
      <c r="S69" s="1">
        <v>0.89</v>
      </c>
      <c r="T69">
        <f t="shared" si="1"/>
        <v>2.3823672700212541E-2</v>
      </c>
      <c r="V69" s="1">
        <v>0.56999999999999995</v>
      </c>
      <c r="W69">
        <f t="shared" si="13"/>
        <v>1.5257857796765334E-2</v>
      </c>
      <c r="Z69">
        <f t="shared" si="14"/>
        <v>1.5257857796765334E-2</v>
      </c>
      <c r="AD69">
        <v>4.42</v>
      </c>
      <c r="AE69">
        <f t="shared" si="15"/>
        <v>0.11831531835386452</v>
      </c>
      <c r="AF69">
        <f t="shared" si="16"/>
        <v>0.11831531835386452</v>
      </c>
      <c r="AH69" s="4">
        <v>0.71794846411990065</v>
      </c>
      <c r="AM69">
        <f t="shared" si="5"/>
        <v>0.23931615470663356</v>
      </c>
      <c r="AO69" s="1">
        <v>2.5</v>
      </c>
      <c r="AP69">
        <f t="shared" si="17"/>
        <v>6.69204289331813E-2</v>
      </c>
      <c r="AR69" s="1"/>
      <c r="AS69">
        <f t="shared" si="18"/>
        <v>6.69204289331813E-2</v>
      </c>
    </row>
    <row r="70" spans="1:45" x14ac:dyDescent="0.25">
      <c r="A70">
        <v>1716</v>
      </c>
      <c r="D70">
        <v>0.56000000000000005</v>
      </c>
      <c r="E70">
        <f t="shared" si="19"/>
        <v>1.4990176081032612E-2</v>
      </c>
      <c r="H70">
        <f t="shared" si="10"/>
        <v>1.4990176081032612E-2</v>
      </c>
      <c r="L70" s="1">
        <v>8</v>
      </c>
      <c r="M70">
        <f t="shared" si="11"/>
        <v>0.21414537258618013</v>
      </c>
      <c r="P70" s="3">
        <f t="shared" si="12"/>
        <v>0.10707268629309007</v>
      </c>
      <c r="S70" s="1">
        <v>0.89</v>
      </c>
      <c r="T70">
        <f t="shared" si="1"/>
        <v>2.3823672700212541E-2</v>
      </c>
      <c r="V70" s="1">
        <v>0.56999999999999995</v>
      </c>
      <c r="W70">
        <f t="shared" si="13"/>
        <v>1.5257857796765334E-2</v>
      </c>
      <c r="Z70">
        <f t="shared" si="14"/>
        <v>1.5257857796765334E-2</v>
      </c>
      <c r="AD70">
        <v>4.12</v>
      </c>
      <c r="AE70">
        <f t="shared" si="15"/>
        <v>0.11028486688188277</v>
      </c>
      <c r="AF70">
        <f t="shared" si="16"/>
        <v>0.11028486688188277</v>
      </c>
      <c r="AH70" s="4">
        <v>0.63485956420027367</v>
      </c>
      <c r="AM70">
        <f t="shared" si="5"/>
        <v>0.21161985473342457</v>
      </c>
      <c r="AO70" s="1">
        <v>2.5</v>
      </c>
      <c r="AP70">
        <f t="shared" si="17"/>
        <v>6.69204289331813E-2</v>
      </c>
      <c r="AR70" s="1"/>
      <c r="AS70">
        <f t="shared" si="18"/>
        <v>6.69204289331813E-2</v>
      </c>
    </row>
    <row r="71" spans="1:45" x14ac:dyDescent="0.25">
      <c r="A71">
        <v>1717</v>
      </c>
      <c r="D71">
        <v>0.48</v>
      </c>
      <c r="E71">
        <f t="shared" si="19"/>
        <v>1.2848722355170808E-2</v>
      </c>
      <c r="H71">
        <f t="shared" si="10"/>
        <v>1.2848722355170808E-2</v>
      </c>
      <c r="L71" s="1">
        <v>7.75</v>
      </c>
      <c r="M71">
        <f t="shared" si="11"/>
        <v>0.20745332969286201</v>
      </c>
      <c r="P71" s="3">
        <f t="shared" si="12"/>
        <v>0.103726664846431</v>
      </c>
      <c r="S71" s="1">
        <v>0.89</v>
      </c>
      <c r="T71">
        <f t="shared" si="1"/>
        <v>2.3823672700212541E-2</v>
      </c>
      <c r="V71" s="1">
        <v>0.8</v>
      </c>
      <c r="W71">
        <f t="shared" si="13"/>
        <v>2.1414537258618017E-2</v>
      </c>
      <c r="Z71">
        <f t="shared" si="14"/>
        <v>2.1414537258618017E-2</v>
      </c>
      <c r="AD71">
        <v>3.68</v>
      </c>
      <c r="AE71">
        <f t="shared" si="15"/>
        <v>9.8506871389642869E-2</v>
      </c>
      <c r="AF71">
        <f t="shared" si="16"/>
        <v>9.8506871389642869E-2</v>
      </c>
      <c r="AH71" s="4">
        <v>0.68564454338957381</v>
      </c>
      <c r="AM71">
        <f t="shared" si="5"/>
        <v>0.22854818112985795</v>
      </c>
      <c r="AO71" s="1">
        <v>4.25</v>
      </c>
      <c r="AP71">
        <f t="shared" si="17"/>
        <v>0.1137647291864082</v>
      </c>
      <c r="AR71" s="1"/>
      <c r="AS71">
        <f t="shared" si="18"/>
        <v>0.1137647291864082</v>
      </c>
    </row>
    <row r="72" spans="1:45" x14ac:dyDescent="0.25">
      <c r="A72">
        <v>1718</v>
      </c>
      <c r="D72">
        <v>0.65</v>
      </c>
      <c r="E72">
        <f t="shared" si="19"/>
        <v>1.7399311522627137E-2</v>
      </c>
      <c r="H72">
        <f t="shared" si="10"/>
        <v>1.7399311522627137E-2</v>
      </c>
      <c r="L72" s="1">
        <v>8.75</v>
      </c>
      <c r="M72">
        <f t="shared" si="11"/>
        <v>0.23422150126613453</v>
      </c>
      <c r="P72" s="3">
        <f t="shared" si="12"/>
        <v>0.11711075063306726</v>
      </c>
      <c r="S72" s="1">
        <v>1.1399999999999999</v>
      </c>
      <c r="T72">
        <f t="shared" si="1"/>
        <v>3.0515715593530668E-2</v>
      </c>
      <c r="V72" s="1">
        <v>0.89</v>
      </c>
      <c r="W72">
        <f t="shared" si="13"/>
        <v>2.3823672700212541E-2</v>
      </c>
      <c r="Z72">
        <f t="shared" si="14"/>
        <v>2.3823672700212541E-2</v>
      </c>
      <c r="AD72">
        <v>4.6900000000000004</v>
      </c>
      <c r="AE72">
        <f t="shared" si="15"/>
        <v>0.12554272467864813</v>
      </c>
      <c r="AF72">
        <f t="shared" si="16"/>
        <v>0.12554272467864813</v>
      </c>
      <c r="AH72" s="4">
        <v>0.63070077460906904</v>
      </c>
      <c r="AM72">
        <f t="shared" si="5"/>
        <v>0.21023359153635635</v>
      </c>
      <c r="AO72" s="1">
        <v>6</v>
      </c>
      <c r="AP72">
        <f t="shared" si="17"/>
        <v>0.16060902943963512</v>
      </c>
      <c r="AR72" s="1"/>
      <c r="AS72">
        <f t="shared" si="18"/>
        <v>0.16060902943963512</v>
      </c>
    </row>
    <row r="73" spans="1:45" x14ac:dyDescent="0.25">
      <c r="A73">
        <v>1719</v>
      </c>
      <c r="D73">
        <v>0.55000000000000004</v>
      </c>
      <c r="E73">
        <f t="shared" si="19"/>
        <v>1.4722494365299887E-2</v>
      </c>
      <c r="H73">
        <f t="shared" si="10"/>
        <v>1.4722494365299887E-2</v>
      </c>
      <c r="L73" s="1">
        <v>8.5</v>
      </c>
      <c r="M73">
        <f t="shared" si="11"/>
        <v>0.22752945837281641</v>
      </c>
      <c r="P73" s="3">
        <f t="shared" si="12"/>
        <v>0.1137647291864082</v>
      </c>
      <c r="S73" s="1">
        <v>1.82</v>
      </c>
      <c r="T73">
        <f t="shared" si="1"/>
        <v>4.8718072263355984E-2</v>
      </c>
      <c r="V73" s="1">
        <v>1</v>
      </c>
      <c r="W73">
        <f t="shared" si="13"/>
        <v>2.6768171573272517E-2</v>
      </c>
      <c r="Z73">
        <f t="shared" si="14"/>
        <v>2.6768171573272517E-2</v>
      </c>
      <c r="AD73">
        <v>4.75</v>
      </c>
      <c r="AE73">
        <f t="shared" si="15"/>
        <v>0.12714881497304445</v>
      </c>
      <c r="AF73">
        <f t="shared" si="16"/>
        <v>0.12714881497304445</v>
      </c>
      <c r="AH73" s="4">
        <v>0.61253146751827681</v>
      </c>
      <c r="AM73">
        <f t="shared" si="5"/>
        <v>0.20417715583942561</v>
      </c>
      <c r="AO73" s="1">
        <v>4.5</v>
      </c>
      <c r="AP73">
        <f t="shared" si="17"/>
        <v>0.12045677207972633</v>
      </c>
      <c r="AR73" s="1"/>
      <c r="AS73">
        <f t="shared" si="18"/>
        <v>0.12045677207972633</v>
      </c>
    </row>
    <row r="74" spans="1:45" x14ac:dyDescent="0.25">
      <c r="A74">
        <v>1720</v>
      </c>
      <c r="D74">
        <v>0.5</v>
      </c>
      <c r="E74">
        <f t="shared" si="19"/>
        <v>1.3384085786636258E-2</v>
      </c>
      <c r="H74">
        <f t="shared" si="10"/>
        <v>1.3384085786636258E-2</v>
      </c>
      <c r="L74" s="1">
        <v>8</v>
      </c>
      <c r="M74">
        <f t="shared" si="11"/>
        <v>0.21414537258618013</v>
      </c>
      <c r="P74" s="3">
        <f t="shared" si="12"/>
        <v>0.10707268629309007</v>
      </c>
      <c r="S74" s="1">
        <v>1.33</v>
      </c>
      <c r="T74">
        <f t="shared" si="1"/>
        <v>3.5601668192452453E-2</v>
      </c>
      <c r="V74" s="1">
        <v>1</v>
      </c>
      <c r="W74">
        <f t="shared" si="13"/>
        <v>2.6768171573272517E-2</v>
      </c>
      <c r="Z74">
        <f t="shared" si="14"/>
        <v>2.6768171573272517E-2</v>
      </c>
      <c r="AD74">
        <v>5</v>
      </c>
      <c r="AE74">
        <f t="shared" si="15"/>
        <v>0.1338408578663626</v>
      </c>
      <c r="AF74">
        <f t="shared" si="16"/>
        <v>0.1338408578663626</v>
      </c>
      <c r="AH74" s="4">
        <v>0.63956143667296783</v>
      </c>
      <c r="AM74">
        <f t="shared" si="5"/>
        <v>0.21318714555765594</v>
      </c>
      <c r="AO74" s="1">
        <v>3.75</v>
      </c>
      <c r="AP74">
        <f t="shared" si="17"/>
        <v>0.10038064339977194</v>
      </c>
      <c r="AR74" s="1"/>
      <c r="AS74">
        <f t="shared" si="18"/>
        <v>0.10038064339977194</v>
      </c>
    </row>
    <row r="75" spans="1:45" x14ac:dyDescent="0.25">
      <c r="A75">
        <v>1721</v>
      </c>
      <c r="D75">
        <v>0.7</v>
      </c>
      <c r="E75">
        <f t="shared" si="19"/>
        <v>1.873772010129076E-2</v>
      </c>
      <c r="H75">
        <f t="shared" si="10"/>
        <v>1.873772010129076E-2</v>
      </c>
      <c r="L75" s="1">
        <v>8.5</v>
      </c>
      <c r="M75">
        <f t="shared" si="11"/>
        <v>0.22752945837281641</v>
      </c>
      <c r="P75" s="3">
        <f t="shared" si="12"/>
        <v>0.1137647291864082</v>
      </c>
      <c r="S75" s="1">
        <v>1.6</v>
      </c>
      <c r="T75">
        <f t="shared" si="1"/>
        <v>4.2829074517236033E-2</v>
      </c>
      <c r="V75" s="1">
        <v>1</v>
      </c>
      <c r="W75">
        <f t="shared" si="13"/>
        <v>2.6768171573272517E-2</v>
      </c>
      <c r="Z75">
        <f t="shared" si="14"/>
        <v>2.6768171573272517E-2</v>
      </c>
      <c r="AD75">
        <v>4.62</v>
      </c>
      <c r="AE75">
        <f t="shared" si="15"/>
        <v>0.12366895266851903</v>
      </c>
      <c r="AF75">
        <f t="shared" si="16"/>
        <v>0.12366895266851903</v>
      </c>
      <c r="AH75" s="4">
        <v>0.55941532976827091</v>
      </c>
      <c r="AM75">
        <f t="shared" si="5"/>
        <v>0.18647177658942363</v>
      </c>
      <c r="AO75" s="1">
        <v>3.75</v>
      </c>
      <c r="AP75">
        <f t="shared" si="17"/>
        <v>0.10038064339977194</v>
      </c>
      <c r="AR75" s="1"/>
      <c r="AS75">
        <f t="shared" si="18"/>
        <v>0.10038064339977194</v>
      </c>
    </row>
    <row r="76" spans="1:45" x14ac:dyDescent="0.25">
      <c r="A76">
        <v>1722</v>
      </c>
      <c r="D76">
        <v>0.67</v>
      </c>
      <c r="E76">
        <f t="shared" si="19"/>
        <v>1.7934674954092587E-2</v>
      </c>
      <c r="H76">
        <f t="shared" si="10"/>
        <v>1.7934674954092587E-2</v>
      </c>
      <c r="L76" s="1">
        <v>8.75</v>
      </c>
      <c r="M76">
        <f t="shared" si="11"/>
        <v>0.23422150126613453</v>
      </c>
      <c r="P76" s="3">
        <f t="shared" si="12"/>
        <v>0.11711075063306726</v>
      </c>
      <c r="S76" s="1">
        <v>1.6</v>
      </c>
      <c r="T76">
        <f t="shared" si="1"/>
        <v>4.2829074517236033E-2</v>
      </c>
      <c r="V76" s="1">
        <v>1</v>
      </c>
      <c r="W76">
        <f t="shared" si="13"/>
        <v>2.6768171573272517E-2</v>
      </c>
      <c r="Z76">
        <f t="shared" si="14"/>
        <v>2.6768171573272517E-2</v>
      </c>
      <c r="AD76">
        <v>3.5</v>
      </c>
      <c r="AE76">
        <f t="shared" si="15"/>
        <v>9.3688600506453806E-2</v>
      </c>
      <c r="AF76">
        <f t="shared" si="16"/>
        <v>9.3688600506453806E-2</v>
      </c>
      <c r="AH76" s="4">
        <v>0.52828354141894573</v>
      </c>
      <c r="AM76">
        <f t="shared" si="5"/>
        <v>0.17609451380631524</v>
      </c>
      <c r="AO76" s="1">
        <v>3.5</v>
      </c>
      <c r="AP76">
        <f t="shared" si="17"/>
        <v>9.3688600506453806E-2</v>
      </c>
      <c r="AR76" s="1"/>
      <c r="AS76">
        <f t="shared" si="18"/>
        <v>9.3688600506453806E-2</v>
      </c>
    </row>
    <row r="77" spans="1:45" x14ac:dyDescent="0.25">
      <c r="A77">
        <v>1723</v>
      </c>
      <c r="D77">
        <v>0.57999999999999996</v>
      </c>
      <c r="E77">
        <f t="shared" si="19"/>
        <v>1.5525539512498059E-2</v>
      </c>
      <c r="H77">
        <f t="shared" si="10"/>
        <v>1.5525539512498059E-2</v>
      </c>
      <c r="L77" s="1">
        <v>8.75</v>
      </c>
      <c r="M77">
        <f t="shared" si="11"/>
        <v>0.23422150126613453</v>
      </c>
      <c r="P77" s="3">
        <f t="shared" si="12"/>
        <v>0.11711075063306726</v>
      </c>
      <c r="S77" s="1">
        <v>1.6</v>
      </c>
      <c r="T77">
        <f t="shared" si="1"/>
        <v>4.2829074517236033E-2</v>
      </c>
      <c r="V77" s="1">
        <v>0.8</v>
      </c>
      <c r="W77">
        <f t="shared" si="13"/>
        <v>2.1414537258618017E-2</v>
      </c>
      <c r="Z77">
        <f t="shared" si="14"/>
        <v>2.1414537258618017E-2</v>
      </c>
      <c r="AD77">
        <v>3.18</v>
      </c>
      <c r="AE77">
        <f t="shared" si="15"/>
        <v>8.5122785603006609E-2</v>
      </c>
      <c r="AF77">
        <f t="shared" si="16"/>
        <v>8.5122785603006609E-2</v>
      </c>
      <c r="AH77" s="4">
        <v>0.55595791132487404</v>
      </c>
      <c r="AM77">
        <f t="shared" si="5"/>
        <v>0.18531930377495801</v>
      </c>
      <c r="AO77" s="1">
        <v>3</v>
      </c>
      <c r="AP77">
        <f t="shared" si="17"/>
        <v>8.030451471981756E-2</v>
      </c>
      <c r="AR77" s="1"/>
      <c r="AS77">
        <f t="shared" si="18"/>
        <v>8.030451471981756E-2</v>
      </c>
    </row>
    <row r="78" spans="1:45" x14ac:dyDescent="0.25">
      <c r="A78">
        <v>1724</v>
      </c>
      <c r="D78">
        <v>0.53</v>
      </c>
      <c r="E78">
        <f t="shared" si="19"/>
        <v>1.4187130933834436E-2</v>
      </c>
      <c r="H78">
        <f t="shared" si="10"/>
        <v>1.4187130933834436E-2</v>
      </c>
      <c r="L78" s="1">
        <v>8.75</v>
      </c>
      <c r="M78">
        <f t="shared" si="11"/>
        <v>0.23422150126613453</v>
      </c>
      <c r="P78" s="3">
        <f t="shared" si="12"/>
        <v>0.11711075063306726</v>
      </c>
      <c r="S78" s="1">
        <v>1.45</v>
      </c>
      <c r="T78">
        <f t="shared" si="1"/>
        <v>3.881384878124515E-2</v>
      </c>
      <c r="V78" s="1">
        <v>0.73</v>
      </c>
      <c r="W78">
        <f t="shared" si="13"/>
        <v>1.9540765248488936E-2</v>
      </c>
      <c r="Z78">
        <f t="shared" si="14"/>
        <v>1.9540765248488936E-2</v>
      </c>
      <c r="AD78">
        <v>3.75</v>
      </c>
      <c r="AE78">
        <f t="shared" si="15"/>
        <v>0.10038064339977194</v>
      </c>
      <c r="AF78">
        <f t="shared" si="16"/>
        <v>0.10038064339977194</v>
      </c>
      <c r="AH78" s="4">
        <v>0.5374629924846277</v>
      </c>
      <c r="AM78">
        <f t="shared" si="5"/>
        <v>0.17915433082820922</v>
      </c>
      <c r="AO78" s="1">
        <v>3</v>
      </c>
      <c r="AP78">
        <f t="shared" si="17"/>
        <v>8.030451471981756E-2</v>
      </c>
      <c r="AR78" s="1"/>
      <c r="AS78">
        <f t="shared" si="18"/>
        <v>8.030451471981756E-2</v>
      </c>
    </row>
    <row r="79" spans="1:45" x14ac:dyDescent="0.25">
      <c r="A79">
        <v>1725</v>
      </c>
      <c r="D79">
        <v>0.45</v>
      </c>
      <c r="E79">
        <f t="shared" si="19"/>
        <v>1.2045677207972633E-2</v>
      </c>
      <c r="H79">
        <f t="shared" si="10"/>
        <v>1.2045677207972633E-2</v>
      </c>
      <c r="L79" s="1">
        <v>8.83</v>
      </c>
      <c r="M79">
        <f t="shared" si="11"/>
        <v>0.23636295499199633</v>
      </c>
      <c r="P79" s="3">
        <f t="shared" si="12"/>
        <v>0.11818147749599817</v>
      </c>
      <c r="S79" s="1">
        <v>1.78</v>
      </c>
      <c r="T79">
        <f t="shared" ref="T79:T142" si="20">AVERAGE(R79:S79)/37.3578</f>
        <v>4.7647345400425083E-2</v>
      </c>
      <c r="V79" s="1">
        <v>0.87</v>
      </c>
      <c r="W79">
        <f t="shared" si="13"/>
        <v>2.3288309268747091E-2</v>
      </c>
      <c r="Z79">
        <f t="shared" si="14"/>
        <v>2.3288309268747091E-2</v>
      </c>
      <c r="AD79">
        <v>4</v>
      </c>
      <c r="AE79">
        <f t="shared" si="15"/>
        <v>0.10707268629309007</v>
      </c>
      <c r="AF79">
        <f t="shared" si="16"/>
        <v>0.10707268629309007</v>
      </c>
      <c r="AH79" s="4">
        <v>0.52912506543106963</v>
      </c>
      <c r="AM79">
        <f t="shared" si="5"/>
        <v>0.17637502181035655</v>
      </c>
      <c r="AO79" s="1">
        <v>4.25</v>
      </c>
      <c r="AP79">
        <f t="shared" si="17"/>
        <v>0.1137647291864082</v>
      </c>
      <c r="AR79" s="1"/>
      <c r="AS79">
        <f t="shared" si="18"/>
        <v>0.1137647291864082</v>
      </c>
    </row>
    <row r="80" spans="1:45" x14ac:dyDescent="0.25">
      <c r="A80">
        <v>1726</v>
      </c>
      <c r="D80">
        <v>0.59</v>
      </c>
      <c r="E80">
        <f t="shared" si="19"/>
        <v>1.5793221228230785E-2</v>
      </c>
      <c r="H80">
        <f t="shared" si="10"/>
        <v>1.5793221228230785E-2</v>
      </c>
      <c r="L80" s="1">
        <v>9</v>
      </c>
      <c r="M80">
        <f t="shared" si="11"/>
        <v>0.24091354415945265</v>
      </c>
      <c r="P80" s="3">
        <f t="shared" si="12"/>
        <v>0.12045677207972633</v>
      </c>
      <c r="S80" s="1">
        <v>1.82</v>
      </c>
      <c r="T80">
        <f t="shared" si="20"/>
        <v>4.8718072263355984E-2</v>
      </c>
      <c r="V80" s="1">
        <v>0.8</v>
      </c>
      <c r="W80">
        <f t="shared" si="13"/>
        <v>2.1414537258618017E-2</v>
      </c>
      <c r="Z80">
        <f t="shared" si="14"/>
        <v>2.1414537258618017E-2</v>
      </c>
      <c r="AD80">
        <v>4.5</v>
      </c>
      <c r="AE80">
        <f t="shared" si="15"/>
        <v>0.12045677207972633</v>
      </c>
      <c r="AF80">
        <f t="shared" si="16"/>
        <v>0.12045677207972633</v>
      </c>
      <c r="AH80" s="4">
        <v>0.49928911890769684</v>
      </c>
      <c r="AM80">
        <f t="shared" si="5"/>
        <v>0.16642970630256562</v>
      </c>
      <c r="AO80" s="1">
        <v>6.5</v>
      </c>
      <c r="AP80">
        <f t="shared" si="17"/>
        <v>0.17399311522627137</v>
      </c>
      <c r="AR80" s="1"/>
      <c r="AS80">
        <f t="shared" si="18"/>
        <v>0.17399311522627137</v>
      </c>
    </row>
    <row r="81" spans="1:45" x14ac:dyDescent="0.25">
      <c r="A81">
        <v>1727</v>
      </c>
      <c r="D81">
        <v>0.9</v>
      </c>
      <c r="E81">
        <f t="shared" si="19"/>
        <v>2.4091354415945267E-2</v>
      </c>
      <c r="H81">
        <f t="shared" si="10"/>
        <v>2.4091354415945267E-2</v>
      </c>
      <c r="L81" s="1">
        <v>8.84</v>
      </c>
      <c r="M81">
        <f t="shared" si="11"/>
        <v>0.23663063670772905</v>
      </c>
      <c r="P81" s="3">
        <f t="shared" si="12"/>
        <v>0.11831531835386452</v>
      </c>
      <c r="S81" s="1">
        <v>1.76</v>
      </c>
      <c r="T81">
        <f t="shared" si="20"/>
        <v>4.7111981968959632E-2</v>
      </c>
      <c r="V81" s="1">
        <v>0.92</v>
      </c>
      <c r="W81">
        <f t="shared" si="13"/>
        <v>2.4626717847410717E-2</v>
      </c>
      <c r="Z81">
        <f t="shared" si="14"/>
        <v>2.4626717847410717E-2</v>
      </c>
      <c r="AD81">
        <v>4</v>
      </c>
      <c r="AE81">
        <f t="shared" si="15"/>
        <v>0.10707268629309007</v>
      </c>
      <c r="AF81">
        <f t="shared" si="16"/>
        <v>0.10707268629309007</v>
      </c>
      <c r="AH81" s="4">
        <v>0.50966929631949975</v>
      </c>
      <c r="AM81">
        <f t="shared" si="5"/>
        <v>0.16988976543983325</v>
      </c>
      <c r="AO81" s="1">
        <v>6.5</v>
      </c>
      <c r="AP81">
        <f t="shared" si="17"/>
        <v>0.17399311522627137</v>
      </c>
      <c r="AR81" s="1"/>
      <c r="AS81">
        <f t="shared" si="18"/>
        <v>0.17399311522627137</v>
      </c>
    </row>
    <row r="82" spans="1:45" x14ac:dyDescent="0.25">
      <c r="A82">
        <v>1728</v>
      </c>
      <c r="D82">
        <v>0.88</v>
      </c>
      <c r="E82">
        <f t="shared" si="19"/>
        <v>2.3555990984479816E-2</v>
      </c>
      <c r="H82">
        <f t="shared" si="10"/>
        <v>2.3555990984479816E-2</v>
      </c>
      <c r="L82" s="1">
        <v>8.5</v>
      </c>
      <c r="M82">
        <f t="shared" si="11"/>
        <v>0.22752945837281641</v>
      </c>
      <c r="P82" s="3">
        <f t="shared" si="12"/>
        <v>0.1137647291864082</v>
      </c>
      <c r="S82" s="1">
        <v>2.2200000000000002</v>
      </c>
      <c r="T82">
        <f t="shared" si="20"/>
        <v>5.9425340892664998E-2</v>
      </c>
      <c r="V82" s="1">
        <v>1.33</v>
      </c>
      <c r="W82">
        <f t="shared" si="13"/>
        <v>3.5601668192452453E-2</v>
      </c>
      <c r="Z82">
        <f t="shared" si="14"/>
        <v>3.5601668192452453E-2</v>
      </c>
      <c r="AD82">
        <v>5.26</v>
      </c>
      <c r="AE82">
        <f t="shared" si="15"/>
        <v>0.14080058247541344</v>
      </c>
      <c r="AF82">
        <f t="shared" si="16"/>
        <v>0.14080058247541344</v>
      </c>
      <c r="AH82" s="4">
        <v>0.57705230759968995</v>
      </c>
      <c r="AM82">
        <f t="shared" si="5"/>
        <v>0.19235076919989666</v>
      </c>
      <c r="AO82" s="1">
        <v>6.5</v>
      </c>
      <c r="AP82">
        <f t="shared" si="17"/>
        <v>0.17399311522627137</v>
      </c>
      <c r="AR82" s="1"/>
      <c r="AS82">
        <f t="shared" si="18"/>
        <v>0.17399311522627137</v>
      </c>
    </row>
    <row r="83" spans="1:45" x14ac:dyDescent="0.25">
      <c r="A83">
        <v>1729</v>
      </c>
      <c r="D83">
        <v>0.89</v>
      </c>
      <c r="E83">
        <f t="shared" si="19"/>
        <v>2.3823672700212541E-2</v>
      </c>
      <c r="H83">
        <f t="shared" si="10"/>
        <v>2.3823672700212541E-2</v>
      </c>
      <c r="L83" s="1">
        <v>8</v>
      </c>
      <c r="M83">
        <f t="shared" si="11"/>
        <v>0.21414537258618013</v>
      </c>
      <c r="P83" s="3">
        <f t="shared" si="12"/>
        <v>0.10707268629309007</v>
      </c>
      <c r="S83" s="1">
        <v>2</v>
      </c>
      <c r="T83">
        <f t="shared" si="20"/>
        <v>5.3536343146545033E-2</v>
      </c>
      <c r="V83" s="1">
        <v>1</v>
      </c>
      <c r="W83">
        <f t="shared" si="13"/>
        <v>2.6768171573272517E-2</v>
      </c>
      <c r="Z83">
        <f t="shared" si="14"/>
        <v>2.6768171573272517E-2</v>
      </c>
      <c r="AD83">
        <v>5.32</v>
      </c>
      <c r="AE83">
        <f t="shared" si="15"/>
        <v>0.14240667276980981</v>
      </c>
      <c r="AF83">
        <f t="shared" si="16"/>
        <v>0.14240667276980981</v>
      </c>
      <c r="AH83" s="4">
        <v>0.63596553975277947</v>
      </c>
      <c r="AM83">
        <f t="shared" ref="AM83:AM145" si="21">AH83/3</f>
        <v>0.21198851325092649</v>
      </c>
      <c r="AO83" s="1">
        <v>6.5</v>
      </c>
      <c r="AP83">
        <f t="shared" si="17"/>
        <v>0.17399311522627137</v>
      </c>
      <c r="AR83" s="1"/>
      <c r="AS83">
        <f t="shared" si="18"/>
        <v>0.17399311522627137</v>
      </c>
    </row>
    <row r="84" spans="1:45" x14ac:dyDescent="0.25">
      <c r="A84">
        <v>1730</v>
      </c>
      <c r="D84">
        <v>0.53</v>
      </c>
      <c r="E84">
        <f t="shared" si="19"/>
        <v>1.4187130933834436E-2</v>
      </c>
      <c r="H84">
        <f t="shared" si="10"/>
        <v>1.4187130933834436E-2</v>
      </c>
      <c r="L84" s="1">
        <v>8.5</v>
      </c>
      <c r="M84">
        <f t="shared" si="11"/>
        <v>0.22752945837281641</v>
      </c>
      <c r="P84" s="3">
        <f t="shared" si="12"/>
        <v>0.1137647291864082</v>
      </c>
      <c r="S84" s="1">
        <v>1.73</v>
      </c>
      <c r="T84">
        <f t="shared" si="20"/>
        <v>4.6308936821761452E-2</v>
      </c>
      <c r="V84" s="1">
        <v>1</v>
      </c>
      <c r="W84">
        <f t="shared" si="13"/>
        <v>2.6768171573272517E-2</v>
      </c>
      <c r="Z84">
        <f t="shared" si="14"/>
        <v>2.6768171573272517E-2</v>
      </c>
      <c r="AD84">
        <v>5.37</v>
      </c>
      <c r="AE84">
        <f t="shared" si="15"/>
        <v>0.14374508134847341</v>
      </c>
      <c r="AF84">
        <f t="shared" si="16"/>
        <v>0.14374508134847341</v>
      </c>
      <c r="AH84" s="4">
        <v>0.69439389147598041</v>
      </c>
      <c r="AM84">
        <f t="shared" si="21"/>
        <v>0.23146463049199348</v>
      </c>
      <c r="AO84" s="1">
        <v>6.38</v>
      </c>
      <c r="AP84">
        <f t="shared" si="17"/>
        <v>0.17078093463747865</v>
      </c>
      <c r="AR84" s="1"/>
      <c r="AS84">
        <f t="shared" si="18"/>
        <v>0.17078093463747865</v>
      </c>
    </row>
    <row r="85" spans="1:45" x14ac:dyDescent="0.25">
      <c r="A85">
        <v>1731</v>
      </c>
      <c r="D85">
        <v>0.92</v>
      </c>
      <c r="E85">
        <f t="shared" si="19"/>
        <v>2.4626717847410717E-2</v>
      </c>
      <c r="H85">
        <f t="shared" si="10"/>
        <v>2.4626717847410717E-2</v>
      </c>
      <c r="L85" s="1">
        <v>9</v>
      </c>
      <c r="M85">
        <f t="shared" si="11"/>
        <v>0.24091354415945265</v>
      </c>
      <c r="P85" s="3">
        <f t="shared" si="12"/>
        <v>0.12045677207972633</v>
      </c>
      <c r="S85" s="1">
        <v>1.72</v>
      </c>
      <c r="T85">
        <f t="shared" si="20"/>
        <v>4.6041255106028731E-2</v>
      </c>
      <c r="V85" s="1">
        <v>1.03</v>
      </c>
      <c r="W85">
        <f t="shared" si="13"/>
        <v>2.7571216720470693E-2</v>
      </c>
      <c r="Z85">
        <f t="shared" si="14"/>
        <v>2.7571216720470693E-2</v>
      </c>
      <c r="AD85">
        <v>4.95</v>
      </c>
      <c r="AE85">
        <f t="shared" si="15"/>
        <v>0.13250244928769897</v>
      </c>
      <c r="AF85">
        <f t="shared" si="16"/>
        <v>0.13250244928769897</v>
      </c>
      <c r="AH85" s="4">
        <v>0.67901580576829068</v>
      </c>
      <c r="AM85">
        <f t="shared" si="21"/>
        <v>0.22633860192276356</v>
      </c>
      <c r="AO85" s="1">
        <v>6.25</v>
      </c>
      <c r="AP85">
        <f t="shared" si="17"/>
        <v>0.16730107233295324</v>
      </c>
      <c r="AR85" s="1"/>
      <c r="AS85">
        <f t="shared" si="18"/>
        <v>0.16730107233295324</v>
      </c>
    </row>
    <row r="86" spans="1:45" x14ac:dyDescent="0.25">
      <c r="A86">
        <v>1732</v>
      </c>
      <c r="D86">
        <v>0.93</v>
      </c>
      <c r="E86">
        <f t="shared" si="19"/>
        <v>2.4894399563143443E-2</v>
      </c>
      <c r="H86">
        <f t="shared" ref="H86:H117" si="22">AVERAGE(C86,E86,G86)</f>
        <v>2.4894399563143443E-2</v>
      </c>
      <c r="L86" s="1">
        <v>10</v>
      </c>
      <c r="M86">
        <f t="shared" si="11"/>
        <v>0.2676817157327252</v>
      </c>
      <c r="P86" s="3">
        <f t="shared" si="12"/>
        <v>0.1338408578663626</v>
      </c>
      <c r="S86" s="1">
        <v>1.33</v>
      </c>
      <c r="T86">
        <f t="shared" si="20"/>
        <v>3.5601668192452453E-2</v>
      </c>
      <c r="V86" s="1">
        <v>0.89</v>
      </c>
      <c r="W86">
        <f t="shared" si="13"/>
        <v>2.3823672700212541E-2</v>
      </c>
      <c r="Z86">
        <f t="shared" si="14"/>
        <v>2.3823672700212541E-2</v>
      </c>
      <c r="AD86">
        <v>5.28</v>
      </c>
      <c r="AE86">
        <f t="shared" si="15"/>
        <v>0.1413359459068789</v>
      </c>
      <c r="AF86">
        <f t="shared" si="16"/>
        <v>0.1413359459068789</v>
      </c>
      <c r="AH86" s="4">
        <v>0.58540200431471023</v>
      </c>
      <c r="AM86">
        <f t="shared" si="21"/>
        <v>0.19513400143823675</v>
      </c>
      <c r="AO86" s="1">
        <v>6</v>
      </c>
      <c r="AP86">
        <f t="shared" ref="AP86:AP116" si="23">AO86/37.3578</f>
        <v>0.16060902943963512</v>
      </c>
      <c r="AR86" s="1"/>
      <c r="AS86">
        <f t="shared" si="18"/>
        <v>0.16060902943963512</v>
      </c>
    </row>
    <row r="87" spans="1:45" x14ac:dyDescent="0.25">
      <c r="A87">
        <v>1733</v>
      </c>
      <c r="D87">
        <v>1.1000000000000001</v>
      </c>
      <c r="E87">
        <f t="shared" si="19"/>
        <v>2.9444988730599773E-2</v>
      </c>
      <c r="H87">
        <f t="shared" si="22"/>
        <v>2.9444988730599773E-2</v>
      </c>
      <c r="L87" s="1">
        <v>10.25</v>
      </c>
      <c r="M87">
        <f t="shared" si="11"/>
        <v>0.2743737586260433</v>
      </c>
      <c r="P87" s="3">
        <f t="shared" si="12"/>
        <v>0.13718687931302165</v>
      </c>
      <c r="S87" s="1">
        <v>1.33</v>
      </c>
      <c r="T87">
        <f t="shared" si="20"/>
        <v>3.5601668192452453E-2</v>
      </c>
      <c r="V87" s="1">
        <v>0.89</v>
      </c>
      <c r="W87">
        <f t="shared" si="13"/>
        <v>2.3823672700212541E-2</v>
      </c>
      <c r="Z87">
        <f t="shared" si="14"/>
        <v>2.3823672700212541E-2</v>
      </c>
      <c r="AD87">
        <v>4.95</v>
      </c>
      <c r="AE87">
        <f t="shared" si="15"/>
        <v>0.13250244928769897</v>
      </c>
      <c r="AF87">
        <f t="shared" si="16"/>
        <v>0.13250244928769897</v>
      </c>
      <c r="AH87" s="4">
        <v>0.46999043903138149</v>
      </c>
      <c r="AM87">
        <f t="shared" si="21"/>
        <v>0.15666347967712715</v>
      </c>
      <c r="AO87" s="1">
        <v>6</v>
      </c>
      <c r="AP87">
        <f t="shared" si="23"/>
        <v>0.16060902943963512</v>
      </c>
      <c r="AR87" s="1"/>
      <c r="AS87">
        <f t="shared" si="18"/>
        <v>0.16060902943963512</v>
      </c>
    </row>
    <row r="88" spans="1:45" x14ac:dyDescent="0.25">
      <c r="A88">
        <v>1734</v>
      </c>
      <c r="D88">
        <v>0.94</v>
      </c>
      <c r="E88">
        <f t="shared" si="19"/>
        <v>2.5162081278876165E-2</v>
      </c>
      <c r="H88">
        <f t="shared" si="22"/>
        <v>2.5162081278876165E-2</v>
      </c>
      <c r="L88" s="1">
        <v>10.5</v>
      </c>
      <c r="M88">
        <f t="shared" si="11"/>
        <v>0.28106580151936145</v>
      </c>
      <c r="P88" s="3">
        <f t="shared" si="12"/>
        <v>0.14053290075968072</v>
      </c>
      <c r="S88" s="1">
        <v>2</v>
      </c>
      <c r="T88">
        <f t="shared" si="20"/>
        <v>5.3536343146545033E-2</v>
      </c>
      <c r="V88" s="1">
        <v>1.33</v>
      </c>
      <c r="W88">
        <f t="shared" si="13"/>
        <v>3.5601668192452453E-2</v>
      </c>
      <c r="Z88">
        <f t="shared" si="14"/>
        <v>3.5601668192452453E-2</v>
      </c>
      <c r="AD88">
        <v>5.36</v>
      </c>
      <c r="AE88">
        <f t="shared" si="15"/>
        <v>0.1434773996327407</v>
      </c>
      <c r="AF88">
        <f t="shared" si="16"/>
        <v>0.1434773996327407</v>
      </c>
      <c r="AH88" s="4">
        <v>0.50662586256319586</v>
      </c>
      <c r="AM88">
        <f t="shared" si="21"/>
        <v>0.16887528752106529</v>
      </c>
      <c r="AO88" s="1">
        <v>6.25</v>
      </c>
      <c r="AP88">
        <f t="shared" si="23"/>
        <v>0.16730107233295324</v>
      </c>
      <c r="AR88" s="1"/>
      <c r="AS88">
        <f t="shared" si="18"/>
        <v>0.16730107233295324</v>
      </c>
    </row>
    <row r="89" spans="1:45" x14ac:dyDescent="0.25">
      <c r="A89">
        <v>1735</v>
      </c>
      <c r="D89">
        <v>1.02</v>
      </c>
      <c r="E89">
        <f t="shared" si="19"/>
        <v>2.7303535004737967E-2</v>
      </c>
      <c r="H89">
        <f t="shared" si="22"/>
        <v>2.7303535004737967E-2</v>
      </c>
      <c r="L89" s="1">
        <v>10.5</v>
      </c>
      <c r="M89">
        <f t="shared" si="11"/>
        <v>0.28106580151936145</v>
      </c>
      <c r="P89" s="3">
        <f t="shared" si="12"/>
        <v>0.14053290075968072</v>
      </c>
      <c r="S89" s="1">
        <v>2</v>
      </c>
      <c r="T89">
        <f t="shared" si="20"/>
        <v>5.3536343146545033E-2</v>
      </c>
      <c r="V89" s="1">
        <v>1.33</v>
      </c>
      <c r="W89">
        <f t="shared" si="13"/>
        <v>3.5601668192452453E-2</v>
      </c>
      <c r="Z89">
        <f t="shared" si="14"/>
        <v>3.5601668192452453E-2</v>
      </c>
      <c r="AD89">
        <v>4.95</v>
      </c>
      <c r="AE89">
        <f t="shared" si="15"/>
        <v>0.13250244928769897</v>
      </c>
      <c r="AF89">
        <f t="shared" si="16"/>
        <v>0.13250244928769897</v>
      </c>
      <c r="AH89" s="4">
        <v>0.48637331685606122</v>
      </c>
      <c r="AM89">
        <f t="shared" si="21"/>
        <v>0.16212443895202042</v>
      </c>
      <c r="AO89" s="1">
        <v>6.25</v>
      </c>
      <c r="AP89">
        <f t="shared" si="23"/>
        <v>0.16730107233295324</v>
      </c>
      <c r="AR89" s="1"/>
      <c r="AS89">
        <f t="shared" si="18"/>
        <v>0.16730107233295324</v>
      </c>
    </row>
    <row r="90" spans="1:45" x14ac:dyDescent="0.25">
      <c r="A90">
        <v>1736</v>
      </c>
      <c r="D90">
        <v>1.43</v>
      </c>
      <c r="E90">
        <f t="shared" si="19"/>
        <v>3.8278485349779699E-2</v>
      </c>
      <c r="H90">
        <f t="shared" si="22"/>
        <v>3.8278485349779699E-2</v>
      </c>
      <c r="L90" s="1">
        <v>10</v>
      </c>
      <c r="M90">
        <f t="shared" si="11"/>
        <v>0.2676817157327252</v>
      </c>
      <c r="P90" s="3">
        <f t="shared" si="12"/>
        <v>0.1338408578663626</v>
      </c>
      <c r="S90" s="1">
        <v>2</v>
      </c>
      <c r="T90">
        <f t="shared" si="20"/>
        <v>5.3536343146545033E-2</v>
      </c>
      <c r="V90" s="1">
        <v>1.33</v>
      </c>
      <c r="W90">
        <f t="shared" si="13"/>
        <v>3.5601668192452453E-2</v>
      </c>
      <c r="Z90">
        <f t="shared" si="14"/>
        <v>3.5601668192452453E-2</v>
      </c>
      <c r="AD90">
        <v>4.9000000000000004</v>
      </c>
      <c r="AE90">
        <f t="shared" si="15"/>
        <v>0.13116404070903534</v>
      </c>
      <c r="AF90">
        <f t="shared" si="16"/>
        <v>0.13116404070903534</v>
      </c>
      <c r="AH90" s="4">
        <v>0.54777104413420252</v>
      </c>
      <c r="AM90">
        <f t="shared" si="21"/>
        <v>0.18259034804473417</v>
      </c>
      <c r="AO90" s="1">
        <v>5</v>
      </c>
      <c r="AP90">
        <f t="shared" si="23"/>
        <v>0.1338408578663626</v>
      </c>
      <c r="AR90" s="1"/>
      <c r="AS90">
        <f t="shared" si="18"/>
        <v>0.1338408578663626</v>
      </c>
    </row>
    <row r="91" spans="1:45" x14ac:dyDescent="0.25">
      <c r="A91">
        <v>1737</v>
      </c>
      <c r="D91">
        <v>0.86</v>
      </c>
      <c r="E91">
        <f t="shared" si="19"/>
        <v>2.3020627553014365E-2</v>
      </c>
      <c r="H91">
        <f t="shared" si="22"/>
        <v>2.3020627553014365E-2</v>
      </c>
      <c r="L91" s="1">
        <v>10.18</v>
      </c>
      <c r="M91">
        <f t="shared" si="11"/>
        <v>0.27249998661591424</v>
      </c>
      <c r="P91" s="3">
        <f t="shared" si="12"/>
        <v>0.13624999330795712</v>
      </c>
      <c r="S91" s="1">
        <v>1.42</v>
      </c>
      <c r="T91">
        <f t="shared" si="20"/>
        <v>3.801080363404697E-2</v>
      </c>
      <c r="V91" s="1">
        <v>1.35</v>
      </c>
      <c r="W91">
        <f t="shared" si="13"/>
        <v>3.6137031623917903E-2</v>
      </c>
      <c r="Z91">
        <f t="shared" si="14"/>
        <v>3.6137031623917903E-2</v>
      </c>
      <c r="AD91">
        <v>2.62</v>
      </c>
      <c r="AE91">
        <f t="shared" si="15"/>
        <v>7.0132609521974004E-2</v>
      </c>
      <c r="AF91">
        <f t="shared" si="16"/>
        <v>7.0132609521974004E-2</v>
      </c>
      <c r="AH91" s="4">
        <v>0.47335188064260969</v>
      </c>
      <c r="AM91">
        <f t="shared" si="21"/>
        <v>0.15778396021420324</v>
      </c>
      <c r="AO91" s="1">
        <v>4.88</v>
      </c>
      <c r="AP91">
        <f t="shared" si="23"/>
        <v>0.13062867727756988</v>
      </c>
      <c r="AR91" s="1"/>
      <c r="AS91">
        <f t="shared" si="18"/>
        <v>0.13062867727756988</v>
      </c>
    </row>
    <row r="92" spans="1:45" x14ac:dyDescent="0.25">
      <c r="A92">
        <v>1738</v>
      </c>
      <c r="D92">
        <v>1</v>
      </c>
      <c r="E92">
        <f t="shared" si="19"/>
        <v>2.6768171573272517E-2</v>
      </c>
      <c r="H92">
        <f t="shared" si="22"/>
        <v>2.6768171573272517E-2</v>
      </c>
      <c r="L92" s="1">
        <v>10.46</v>
      </c>
      <c r="M92">
        <f t="shared" si="11"/>
        <v>0.27999507465643059</v>
      </c>
      <c r="P92" s="3">
        <f t="shared" si="12"/>
        <v>0.13999753732821529</v>
      </c>
      <c r="S92" s="1">
        <v>1.51</v>
      </c>
      <c r="T92">
        <f t="shared" si="20"/>
        <v>4.0419939075641502E-2</v>
      </c>
      <c r="V92" s="1">
        <v>1.39</v>
      </c>
      <c r="W92">
        <f t="shared" si="13"/>
        <v>3.7207758486848798E-2</v>
      </c>
      <c r="Z92">
        <f t="shared" si="14"/>
        <v>3.7207758486848798E-2</v>
      </c>
      <c r="AD92">
        <v>6.5</v>
      </c>
      <c r="AE92">
        <f t="shared" si="15"/>
        <v>0.17399311522627137</v>
      </c>
      <c r="AF92">
        <f t="shared" si="16"/>
        <v>0.17399311522627137</v>
      </c>
      <c r="AH92" s="4">
        <v>0.56522080513079498</v>
      </c>
      <c r="AM92">
        <f t="shared" si="21"/>
        <v>0.18840693504359832</v>
      </c>
      <c r="AO92" s="1">
        <v>4.82</v>
      </c>
      <c r="AP92">
        <f t="shared" si="23"/>
        <v>0.12902258698317354</v>
      </c>
      <c r="AR92" s="1"/>
      <c r="AS92">
        <f t="shared" si="18"/>
        <v>0.12902258698317354</v>
      </c>
    </row>
    <row r="93" spans="1:45" x14ac:dyDescent="0.25">
      <c r="A93">
        <v>1739</v>
      </c>
      <c r="D93">
        <v>0.8</v>
      </c>
      <c r="E93">
        <f t="shared" si="19"/>
        <v>2.1414537258618017E-2</v>
      </c>
      <c r="H93">
        <f t="shared" si="22"/>
        <v>2.1414537258618017E-2</v>
      </c>
      <c r="L93" s="1">
        <v>10.75</v>
      </c>
      <c r="M93">
        <f t="shared" si="11"/>
        <v>0.28775784441267954</v>
      </c>
      <c r="P93" s="3">
        <f t="shared" si="12"/>
        <v>0.14387892220633977</v>
      </c>
      <c r="S93" s="1">
        <v>2</v>
      </c>
      <c r="T93">
        <f t="shared" si="20"/>
        <v>5.3536343146545033E-2</v>
      </c>
      <c r="V93" s="1">
        <v>1.43</v>
      </c>
      <c r="W93">
        <f t="shared" si="13"/>
        <v>3.8278485349779699E-2</v>
      </c>
      <c r="Z93">
        <f t="shared" si="14"/>
        <v>3.8278485349779699E-2</v>
      </c>
      <c r="AD93">
        <v>6.68</v>
      </c>
      <c r="AE93">
        <f t="shared" si="15"/>
        <v>0.1788113861094604</v>
      </c>
      <c r="AF93">
        <f t="shared" si="16"/>
        <v>0.1788113861094604</v>
      </c>
      <c r="AH93" s="4">
        <v>0.55597801866952434</v>
      </c>
      <c r="AM93">
        <f t="shared" si="21"/>
        <v>0.18532600622317477</v>
      </c>
      <c r="AO93" s="1">
        <v>4.75</v>
      </c>
      <c r="AP93">
        <f t="shared" si="23"/>
        <v>0.12714881497304445</v>
      </c>
      <c r="AR93" s="1"/>
      <c r="AS93">
        <f t="shared" si="18"/>
        <v>0.12714881497304445</v>
      </c>
    </row>
    <row r="94" spans="1:45" x14ac:dyDescent="0.25">
      <c r="A94">
        <v>1740</v>
      </c>
      <c r="D94">
        <v>0.64</v>
      </c>
      <c r="E94">
        <f t="shared" si="19"/>
        <v>1.7131629806894411E-2</v>
      </c>
      <c r="H94">
        <f t="shared" si="22"/>
        <v>1.7131629806894411E-2</v>
      </c>
      <c r="L94" s="1">
        <v>10.75</v>
      </c>
      <c r="M94">
        <f t="shared" si="11"/>
        <v>0.28775784441267954</v>
      </c>
      <c r="P94" s="3">
        <f t="shared" si="12"/>
        <v>0.14387892220633977</v>
      </c>
      <c r="S94" s="1">
        <v>1.82</v>
      </c>
      <c r="T94">
        <f t="shared" si="20"/>
        <v>4.8718072263355984E-2</v>
      </c>
      <c r="V94" s="1">
        <v>1.33</v>
      </c>
      <c r="W94">
        <f t="shared" si="13"/>
        <v>3.5601668192452453E-2</v>
      </c>
      <c r="Z94">
        <f t="shared" si="14"/>
        <v>3.5601668192452453E-2</v>
      </c>
      <c r="AD94">
        <v>8.19</v>
      </c>
      <c r="AE94">
        <f t="shared" si="15"/>
        <v>0.21923132518510191</v>
      </c>
      <c r="AF94">
        <f t="shared" si="16"/>
        <v>0.21923132518510191</v>
      </c>
      <c r="AH94" s="4">
        <v>0.59325243058864574</v>
      </c>
      <c r="AM94">
        <f t="shared" si="21"/>
        <v>0.19775081019621524</v>
      </c>
      <c r="AO94" s="1">
        <v>4.75</v>
      </c>
      <c r="AP94">
        <f t="shared" si="23"/>
        <v>0.12714881497304445</v>
      </c>
      <c r="AR94" s="1"/>
      <c r="AS94">
        <f t="shared" si="18"/>
        <v>0.12714881497304445</v>
      </c>
    </row>
    <row r="95" spans="1:45" x14ac:dyDescent="0.25">
      <c r="A95">
        <v>1741</v>
      </c>
      <c r="D95">
        <v>0.71</v>
      </c>
      <c r="E95">
        <f t="shared" si="19"/>
        <v>1.9005401817023485E-2</v>
      </c>
      <c r="H95">
        <f t="shared" si="22"/>
        <v>1.9005401817023485E-2</v>
      </c>
      <c r="L95" s="1">
        <v>10.5</v>
      </c>
      <c r="M95">
        <f t="shared" si="11"/>
        <v>0.28106580151936145</v>
      </c>
      <c r="P95" s="3">
        <f t="shared" si="12"/>
        <v>0.14053290075968072</v>
      </c>
      <c r="S95" s="1">
        <v>1.54</v>
      </c>
      <c r="T95">
        <f t="shared" si="20"/>
        <v>4.1222984222839681E-2</v>
      </c>
      <c r="V95" s="1">
        <v>1.48</v>
      </c>
      <c r="W95">
        <f t="shared" si="13"/>
        <v>3.9616893928443329E-2</v>
      </c>
      <c r="Z95">
        <f t="shared" si="14"/>
        <v>3.9616893928443329E-2</v>
      </c>
      <c r="AD95">
        <v>5.4</v>
      </c>
      <c r="AE95">
        <f t="shared" si="15"/>
        <v>0.14454812649567161</v>
      </c>
      <c r="AF95">
        <f t="shared" si="16"/>
        <v>0.14454812649567161</v>
      </c>
      <c r="AH95" s="4">
        <v>0.55931550820646081</v>
      </c>
      <c r="AM95">
        <f t="shared" si="21"/>
        <v>0.18643850273548693</v>
      </c>
      <c r="AO95" s="1">
        <v>4.5</v>
      </c>
      <c r="AP95">
        <f t="shared" si="23"/>
        <v>0.12045677207972633</v>
      </c>
      <c r="AR95" s="1"/>
      <c r="AS95">
        <f t="shared" si="18"/>
        <v>0.12045677207972633</v>
      </c>
    </row>
    <row r="96" spans="1:45" x14ac:dyDescent="0.25">
      <c r="A96">
        <v>1742</v>
      </c>
      <c r="D96">
        <v>0.89</v>
      </c>
      <c r="E96">
        <f t="shared" si="19"/>
        <v>2.3823672700212541E-2</v>
      </c>
      <c r="H96">
        <f t="shared" si="22"/>
        <v>2.3823672700212541E-2</v>
      </c>
      <c r="L96" s="1">
        <v>11.5</v>
      </c>
      <c r="M96">
        <f t="shared" si="11"/>
        <v>0.30783397309263394</v>
      </c>
      <c r="P96" s="3">
        <f t="shared" si="12"/>
        <v>0.15391698654631697</v>
      </c>
      <c r="S96" s="1">
        <v>2</v>
      </c>
      <c r="T96">
        <f t="shared" si="20"/>
        <v>5.3536343146545033E-2</v>
      </c>
      <c r="V96" s="1">
        <v>1.67</v>
      </c>
      <c r="W96">
        <f t="shared" si="13"/>
        <v>4.47028465273651E-2</v>
      </c>
      <c r="Z96">
        <f t="shared" si="14"/>
        <v>4.47028465273651E-2</v>
      </c>
      <c r="AD96">
        <v>8.1</v>
      </c>
      <c r="AE96">
        <f t="shared" si="15"/>
        <v>0.21682218974350739</v>
      </c>
      <c r="AF96">
        <f t="shared" si="16"/>
        <v>0.21682218974350739</v>
      </c>
      <c r="AH96" s="4">
        <v>0.5794743491109281</v>
      </c>
      <c r="AM96">
        <f t="shared" si="21"/>
        <v>0.19315811637030936</v>
      </c>
      <c r="AO96" s="1">
        <v>4.75</v>
      </c>
      <c r="AP96">
        <f t="shared" si="23"/>
        <v>0.12714881497304445</v>
      </c>
      <c r="AR96" s="1"/>
      <c r="AS96">
        <f t="shared" si="18"/>
        <v>0.12714881497304445</v>
      </c>
    </row>
    <row r="97" spans="1:45" x14ac:dyDescent="0.25">
      <c r="A97">
        <v>1743</v>
      </c>
      <c r="D97">
        <v>0.94</v>
      </c>
      <c r="E97">
        <f t="shared" si="19"/>
        <v>2.5162081278876165E-2</v>
      </c>
      <c r="H97">
        <f t="shared" si="22"/>
        <v>2.5162081278876165E-2</v>
      </c>
      <c r="L97" s="1">
        <v>13.87</v>
      </c>
      <c r="M97">
        <f t="shared" si="11"/>
        <v>0.37127453972128982</v>
      </c>
      <c r="P97" s="3">
        <f t="shared" si="12"/>
        <v>0.18563726986064491</v>
      </c>
      <c r="S97" s="1">
        <v>2.2799999999999998</v>
      </c>
      <c r="T97">
        <f t="shared" si="20"/>
        <v>6.1031431187061336E-2</v>
      </c>
      <c r="V97" s="1">
        <v>1.94</v>
      </c>
      <c r="W97">
        <f t="shared" si="13"/>
        <v>5.1930252852148681E-2</v>
      </c>
      <c r="Z97">
        <f t="shared" si="14"/>
        <v>5.1930252852148681E-2</v>
      </c>
      <c r="AD97">
        <v>6.7</v>
      </c>
      <c r="AE97">
        <f t="shared" si="15"/>
        <v>0.17934674954092589</v>
      </c>
      <c r="AF97">
        <f t="shared" si="16"/>
        <v>0.17934674954092589</v>
      </c>
      <c r="AH97" s="4">
        <v>0.64752138496335221</v>
      </c>
      <c r="AM97">
        <f t="shared" si="21"/>
        <v>0.21584046165445073</v>
      </c>
      <c r="AO97" s="1">
        <v>5.62</v>
      </c>
      <c r="AP97">
        <f t="shared" si="23"/>
        <v>0.15043712424179156</v>
      </c>
      <c r="AR97" s="1"/>
      <c r="AS97">
        <f t="shared" si="18"/>
        <v>0.15043712424179156</v>
      </c>
    </row>
    <row r="98" spans="1:45" x14ac:dyDescent="0.25">
      <c r="A98">
        <v>1744</v>
      </c>
      <c r="D98">
        <v>1.53</v>
      </c>
      <c r="E98">
        <f t="shared" si="19"/>
        <v>4.0955302507106953E-2</v>
      </c>
      <c r="H98">
        <f t="shared" si="22"/>
        <v>4.0955302507106953E-2</v>
      </c>
      <c r="L98" s="1">
        <v>16.25</v>
      </c>
      <c r="M98">
        <f t="shared" si="11"/>
        <v>0.43498278806567842</v>
      </c>
      <c r="P98" s="3">
        <f t="shared" si="12"/>
        <v>0.21749139403283921</v>
      </c>
      <c r="S98" s="1">
        <v>2.86</v>
      </c>
      <c r="T98">
        <f t="shared" si="20"/>
        <v>7.6556970699559398E-2</v>
      </c>
      <c r="V98" s="1">
        <v>2.5</v>
      </c>
      <c r="W98">
        <f t="shared" si="13"/>
        <v>6.69204289331813E-2</v>
      </c>
      <c r="Z98">
        <f t="shared" si="14"/>
        <v>6.69204289331813E-2</v>
      </c>
      <c r="AD98">
        <v>7.79</v>
      </c>
      <c r="AE98">
        <f t="shared" si="15"/>
        <v>0.20852405655579292</v>
      </c>
      <c r="AF98">
        <f t="shared" si="16"/>
        <v>0.20852405655579292</v>
      </c>
      <c r="AH98" s="4">
        <v>0.73754288933271883</v>
      </c>
      <c r="AM98">
        <f t="shared" si="21"/>
        <v>0.24584762977757293</v>
      </c>
      <c r="AO98" s="1">
        <v>6.5</v>
      </c>
      <c r="AP98">
        <f t="shared" si="23"/>
        <v>0.17399311522627137</v>
      </c>
      <c r="AR98" s="1"/>
      <c r="AS98">
        <f t="shared" si="18"/>
        <v>0.17399311522627137</v>
      </c>
    </row>
    <row r="99" spans="1:45" x14ac:dyDescent="0.25">
      <c r="A99">
        <v>1745</v>
      </c>
      <c r="D99">
        <v>1.73</v>
      </c>
      <c r="E99">
        <f t="shared" si="19"/>
        <v>4.6308936821761452E-2</v>
      </c>
      <c r="H99">
        <f t="shared" si="22"/>
        <v>4.6308936821761452E-2</v>
      </c>
      <c r="L99" s="1">
        <v>15</v>
      </c>
      <c r="M99">
        <f t="shared" si="11"/>
        <v>0.40152257359908777</v>
      </c>
      <c r="P99" s="3">
        <f t="shared" si="12"/>
        <v>0.20076128679954389</v>
      </c>
      <c r="S99" s="1">
        <v>2.67</v>
      </c>
      <c r="T99">
        <f t="shared" si="20"/>
        <v>7.1471018100637621E-2</v>
      </c>
      <c r="V99" s="1">
        <v>2</v>
      </c>
      <c r="W99">
        <f t="shared" si="13"/>
        <v>5.3536343146545033E-2</v>
      </c>
      <c r="Z99">
        <f t="shared" si="14"/>
        <v>5.3536343146545033E-2</v>
      </c>
      <c r="AD99">
        <v>6.89</v>
      </c>
      <c r="AE99">
        <f t="shared" si="15"/>
        <v>0.18443270213984764</v>
      </c>
      <c r="AF99">
        <f t="shared" si="16"/>
        <v>0.18443270213984764</v>
      </c>
      <c r="AH99" s="4">
        <v>0.71078164112400954</v>
      </c>
      <c r="AM99">
        <f t="shared" si="21"/>
        <v>0.23692721370800318</v>
      </c>
      <c r="AO99" s="1">
        <v>8.5</v>
      </c>
      <c r="AP99">
        <f t="shared" si="23"/>
        <v>0.22752945837281641</v>
      </c>
      <c r="AR99" s="1"/>
      <c r="AS99">
        <f t="shared" si="18"/>
        <v>0.22752945837281641</v>
      </c>
    </row>
    <row r="100" spans="1:45" x14ac:dyDescent="0.25">
      <c r="A100">
        <v>1746</v>
      </c>
      <c r="D100">
        <v>1.08</v>
      </c>
      <c r="E100">
        <f t="shared" si="19"/>
        <v>2.8909625299134323E-2</v>
      </c>
      <c r="H100">
        <f t="shared" si="22"/>
        <v>2.8909625299134323E-2</v>
      </c>
      <c r="L100" s="1">
        <v>14</v>
      </c>
      <c r="M100">
        <f t="shared" si="11"/>
        <v>0.37475440202581523</v>
      </c>
      <c r="P100" s="3">
        <f t="shared" si="12"/>
        <v>0.18737720101290761</v>
      </c>
      <c r="S100" s="1">
        <v>1.82</v>
      </c>
      <c r="T100">
        <f t="shared" si="20"/>
        <v>4.8718072263355984E-2</v>
      </c>
      <c r="V100" s="1">
        <v>0.93</v>
      </c>
      <c r="W100">
        <f t="shared" si="13"/>
        <v>2.4894399563143443E-2</v>
      </c>
      <c r="Z100">
        <f t="shared" si="14"/>
        <v>2.4894399563143443E-2</v>
      </c>
      <c r="AD100">
        <v>6.28</v>
      </c>
      <c r="AE100">
        <f t="shared" si="15"/>
        <v>0.16810411748015142</v>
      </c>
      <c r="AF100">
        <f t="shared" si="16"/>
        <v>0.16810411748015142</v>
      </c>
      <c r="AH100" s="4">
        <v>0.68778643987715571</v>
      </c>
      <c r="AM100">
        <f t="shared" si="21"/>
        <v>0.22926214662571856</v>
      </c>
      <c r="AO100" s="1">
        <v>5</v>
      </c>
      <c r="AP100">
        <f t="shared" si="23"/>
        <v>0.1338408578663626</v>
      </c>
      <c r="AR100" s="1"/>
      <c r="AS100">
        <f t="shared" si="18"/>
        <v>0.1338408578663626</v>
      </c>
    </row>
    <row r="101" spans="1:45" x14ac:dyDescent="0.25">
      <c r="A101">
        <v>1747</v>
      </c>
      <c r="D101">
        <v>1.08</v>
      </c>
      <c r="E101">
        <f t="shared" si="19"/>
        <v>2.8909625299134323E-2</v>
      </c>
      <c r="H101">
        <f t="shared" si="22"/>
        <v>2.8909625299134323E-2</v>
      </c>
      <c r="L101" s="1">
        <v>10.75</v>
      </c>
      <c r="M101">
        <f t="shared" si="11"/>
        <v>0.28775784441267954</v>
      </c>
      <c r="P101" s="3">
        <f t="shared" si="12"/>
        <v>0.14387892220633977</v>
      </c>
      <c r="S101" s="1">
        <v>1.6</v>
      </c>
      <c r="T101">
        <f t="shared" si="20"/>
        <v>4.2829074517236033E-2</v>
      </c>
      <c r="V101" s="1">
        <v>1</v>
      </c>
      <c r="W101">
        <f t="shared" si="13"/>
        <v>2.6768171573272517E-2</v>
      </c>
      <c r="Z101">
        <f t="shared" si="14"/>
        <v>2.6768171573272517E-2</v>
      </c>
      <c r="AD101">
        <v>6.34</v>
      </c>
      <c r="AE101">
        <f t="shared" si="15"/>
        <v>0.16971020777454776</v>
      </c>
      <c r="AF101">
        <f t="shared" si="16"/>
        <v>0.16971020777454776</v>
      </c>
      <c r="AH101" s="4">
        <v>0.68451185526977021</v>
      </c>
      <c r="AM101">
        <f t="shared" si="21"/>
        <v>0.22817061842325673</v>
      </c>
      <c r="AO101" s="1">
        <v>5.75</v>
      </c>
      <c r="AP101">
        <f t="shared" si="23"/>
        <v>0.15391698654631697</v>
      </c>
      <c r="AR101" s="1"/>
      <c r="AS101">
        <f t="shared" si="18"/>
        <v>0.15391698654631697</v>
      </c>
    </row>
    <row r="102" spans="1:45" x14ac:dyDescent="0.25">
      <c r="A102">
        <v>1748</v>
      </c>
      <c r="D102">
        <v>1.1399999999999999</v>
      </c>
      <c r="E102">
        <f t="shared" si="19"/>
        <v>3.0515715593530668E-2</v>
      </c>
      <c r="H102">
        <f t="shared" si="22"/>
        <v>3.0515715593530668E-2</v>
      </c>
      <c r="L102" s="1">
        <v>12</v>
      </c>
      <c r="M102">
        <f t="shared" si="11"/>
        <v>0.32121805887927024</v>
      </c>
      <c r="P102" s="3">
        <f t="shared" si="12"/>
        <v>0.16060902943963512</v>
      </c>
      <c r="S102" s="1">
        <v>1.1399999999999999</v>
      </c>
      <c r="T102">
        <f t="shared" si="20"/>
        <v>3.0515715593530668E-2</v>
      </c>
      <c r="V102" s="1">
        <v>1</v>
      </c>
      <c r="W102">
        <f t="shared" si="13"/>
        <v>2.6768171573272517E-2</v>
      </c>
      <c r="Z102">
        <f t="shared" si="14"/>
        <v>2.6768171573272517E-2</v>
      </c>
      <c r="AD102">
        <v>8.5</v>
      </c>
      <c r="AE102">
        <f t="shared" si="15"/>
        <v>0.22752945837281641</v>
      </c>
      <c r="AF102">
        <f t="shared" si="16"/>
        <v>0.22752945837281641</v>
      </c>
      <c r="AH102" s="4">
        <v>0.84668265013741884</v>
      </c>
      <c r="AM102">
        <f t="shared" si="21"/>
        <v>0.2822275500458063</v>
      </c>
      <c r="AO102" s="1">
        <v>4.25</v>
      </c>
      <c r="AP102">
        <f t="shared" si="23"/>
        <v>0.1137647291864082</v>
      </c>
      <c r="AR102" s="1"/>
      <c r="AS102">
        <f t="shared" si="18"/>
        <v>0.1137647291864082</v>
      </c>
    </row>
    <row r="103" spans="1:45" x14ac:dyDescent="0.25">
      <c r="A103">
        <v>1749</v>
      </c>
      <c r="D103">
        <v>0.77</v>
      </c>
      <c r="E103">
        <f t="shared" si="19"/>
        <v>2.0611492111419841E-2</v>
      </c>
      <c r="H103">
        <f t="shared" si="22"/>
        <v>2.0611492111419841E-2</v>
      </c>
      <c r="L103" s="1">
        <v>13</v>
      </c>
      <c r="M103">
        <f t="shared" si="11"/>
        <v>0.34798623045254273</v>
      </c>
      <c r="P103" s="3">
        <f t="shared" si="12"/>
        <v>0.17399311522627137</v>
      </c>
      <c r="S103" s="1">
        <v>1.23</v>
      </c>
      <c r="T103">
        <f t="shared" si="20"/>
        <v>3.2924851035125199E-2</v>
      </c>
      <c r="V103" s="1">
        <v>0.88</v>
      </c>
      <c r="W103">
        <f t="shared" si="13"/>
        <v>2.3555990984479816E-2</v>
      </c>
      <c r="Z103">
        <f t="shared" si="14"/>
        <v>2.3555990984479816E-2</v>
      </c>
      <c r="AD103">
        <v>8.5</v>
      </c>
      <c r="AE103">
        <f t="shared" si="15"/>
        <v>0.22752945837281641</v>
      </c>
      <c r="AF103">
        <f t="shared" si="16"/>
        <v>0.22752945837281641</v>
      </c>
      <c r="AH103" s="4">
        <v>0.80449286514654461</v>
      </c>
      <c r="AM103">
        <f t="shared" si="21"/>
        <v>0.26816428838218154</v>
      </c>
      <c r="AO103" s="1">
        <v>4.5</v>
      </c>
      <c r="AP103">
        <f t="shared" si="23"/>
        <v>0.12045677207972633</v>
      </c>
      <c r="AR103" s="1"/>
      <c r="AS103">
        <f t="shared" si="18"/>
        <v>0.12045677207972633</v>
      </c>
    </row>
    <row r="104" spans="1:45" x14ac:dyDescent="0.25">
      <c r="A104">
        <v>1750</v>
      </c>
      <c r="D104">
        <v>0.64</v>
      </c>
      <c r="E104">
        <f t="shared" si="19"/>
        <v>1.7131629806894411E-2</v>
      </c>
      <c r="H104">
        <f t="shared" si="22"/>
        <v>1.7131629806894411E-2</v>
      </c>
      <c r="L104" s="1">
        <v>15</v>
      </c>
      <c r="M104">
        <f t="shared" si="11"/>
        <v>0.40152257359908777</v>
      </c>
      <c r="P104" s="3">
        <f t="shared" si="12"/>
        <v>0.20076128679954389</v>
      </c>
      <c r="S104" s="1">
        <v>1.43</v>
      </c>
      <c r="T104">
        <f t="shared" si="20"/>
        <v>3.8278485349779699E-2</v>
      </c>
      <c r="V104" s="1">
        <v>0.62</v>
      </c>
      <c r="W104">
        <f t="shared" si="13"/>
        <v>1.6596266375428961E-2</v>
      </c>
      <c r="Z104">
        <f t="shared" si="14"/>
        <v>1.6596266375428961E-2</v>
      </c>
      <c r="AD104">
        <v>6.51</v>
      </c>
      <c r="AE104">
        <f t="shared" si="15"/>
        <v>0.17426079694200408</v>
      </c>
      <c r="AF104">
        <f t="shared" si="16"/>
        <v>0.17426079694200408</v>
      </c>
      <c r="AH104" s="4">
        <v>1.0509913232104122</v>
      </c>
      <c r="AM104">
        <f t="shared" si="21"/>
        <v>0.35033044107013739</v>
      </c>
      <c r="AO104" s="1">
        <v>4.75</v>
      </c>
      <c r="AP104">
        <f t="shared" si="23"/>
        <v>0.12714881497304445</v>
      </c>
      <c r="AR104" s="1"/>
      <c r="AS104">
        <f t="shared" si="18"/>
        <v>0.12714881497304445</v>
      </c>
    </row>
    <row r="105" spans="1:45" x14ac:dyDescent="0.25">
      <c r="A105">
        <v>1751</v>
      </c>
      <c r="D105">
        <v>1.18</v>
      </c>
      <c r="E105">
        <f t="shared" si="19"/>
        <v>3.1586442456461569E-2</v>
      </c>
      <c r="H105">
        <f t="shared" si="22"/>
        <v>3.1586442456461569E-2</v>
      </c>
      <c r="L105" s="1">
        <v>16.5</v>
      </c>
      <c r="M105">
        <f t="shared" si="11"/>
        <v>0.44167483095899657</v>
      </c>
      <c r="P105" s="3">
        <f t="shared" si="12"/>
        <v>0.22083741547949828</v>
      </c>
      <c r="S105" s="1">
        <v>1</v>
      </c>
      <c r="T105">
        <f t="shared" si="20"/>
        <v>2.6768171573272517E-2</v>
      </c>
      <c r="V105" s="1">
        <v>0.56999999999999995</v>
      </c>
      <c r="W105">
        <f t="shared" si="13"/>
        <v>1.5257857796765334E-2</v>
      </c>
      <c r="Z105">
        <f t="shared" si="14"/>
        <v>1.5257857796765334E-2</v>
      </c>
      <c r="AD105">
        <v>6.56</v>
      </c>
      <c r="AE105">
        <f t="shared" si="15"/>
        <v>0.17559920552066771</v>
      </c>
      <c r="AF105">
        <f t="shared" si="16"/>
        <v>0.17559920552066771</v>
      </c>
      <c r="AH105" s="4">
        <v>0.98103968163627886</v>
      </c>
      <c r="AM105">
        <f t="shared" si="21"/>
        <v>0.32701322721209297</v>
      </c>
      <c r="AO105" s="1">
        <v>9.5</v>
      </c>
      <c r="AP105">
        <f t="shared" si="23"/>
        <v>0.2542976299460889</v>
      </c>
      <c r="AR105" s="1"/>
      <c r="AS105">
        <f t="shared" si="18"/>
        <v>0.2542976299460889</v>
      </c>
    </row>
    <row r="106" spans="1:45" x14ac:dyDescent="0.25">
      <c r="A106">
        <v>1752</v>
      </c>
      <c r="D106">
        <v>1.57</v>
      </c>
      <c r="E106">
        <f t="shared" si="19"/>
        <v>4.2026029370037854E-2</v>
      </c>
      <c r="H106">
        <f t="shared" si="22"/>
        <v>4.2026029370037854E-2</v>
      </c>
      <c r="L106" s="1">
        <v>15</v>
      </c>
      <c r="M106">
        <f t="shared" si="11"/>
        <v>0.40152257359908777</v>
      </c>
      <c r="P106" s="3">
        <f t="shared" si="12"/>
        <v>0.20076128679954389</v>
      </c>
      <c r="S106" s="1">
        <v>2.86</v>
      </c>
      <c r="T106">
        <f t="shared" si="20"/>
        <v>7.6556970699559398E-2</v>
      </c>
      <c r="V106" s="1">
        <v>2</v>
      </c>
      <c r="W106">
        <f t="shared" si="13"/>
        <v>5.3536343146545033E-2</v>
      </c>
      <c r="Z106">
        <f t="shared" si="14"/>
        <v>5.3536343146545033E-2</v>
      </c>
      <c r="AD106">
        <v>7.77</v>
      </c>
      <c r="AE106">
        <f t="shared" si="15"/>
        <v>0.20798869312432744</v>
      </c>
      <c r="AF106">
        <f t="shared" si="16"/>
        <v>0.20798869312432744</v>
      </c>
      <c r="AH106" s="4">
        <v>0.86319274792594158</v>
      </c>
      <c r="AM106">
        <f t="shared" si="21"/>
        <v>0.28773091597531386</v>
      </c>
      <c r="AO106" s="1">
        <v>8</v>
      </c>
      <c r="AP106">
        <f t="shared" si="23"/>
        <v>0.21414537258618013</v>
      </c>
      <c r="AR106" s="1"/>
      <c r="AS106">
        <f t="shared" si="18"/>
        <v>0.21414537258618013</v>
      </c>
    </row>
    <row r="107" spans="1:45" x14ac:dyDescent="0.25">
      <c r="A107">
        <v>1753</v>
      </c>
      <c r="D107">
        <v>1.21</v>
      </c>
      <c r="E107">
        <f t="shared" si="19"/>
        <v>3.2389487603659749E-2</v>
      </c>
      <c r="H107">
        <f t="shared" si="22"/>
        <v>3.2389487603659749E-2</v>
      </c>
      <c r="L107" s="1">
        <v>15.75</v>
      </c>
      <c r="M107">
        <f t="shared" si="11"/>
        <v>0.42159870227904217</v>
      </c>
      <c r="P107" s="3">
        <f t="shared" si="12"/>
        <v>0.21079935113952109</v>
      </c>
      <c r="S107" s="1">
        <v>2</v>
      </c>
      <c r="T107">
        <f t="shared" si="20"/>
        <v>5.3536343146545033E-2</v>
      </c>
      <c r="V107" s="1">
        <v>1.6</v>
      </c>
      <c r="W107">
        <f t="shared" si="13"/>
        <v>4.2829074517236033E-2</v>
      </c>
      <c r="Z107">
        <f t="shared" si="14"/>
        <v>4.2829074517236033E-2</v>
      </c>
      <c r="AD107">
        <v>6.68</v>
      </c>
      <c r="AE107">
        <f t="shared" si="15"/>
        <v>0.1788113861094604</v>
      </c>
      <c r="AF107">
        <f t="shared" si="16"/>
        <v>0.1788113861094604</v>
      </c>
      <c r="AH107" s="4">
        <v>0.80233495113356823</v>
      </c>
      <c r="AI107" s="5">
        <v>3.5781431704885343</v>
      </c>
      <c r="AJ107" s="5">
        <f>AI107/10.78</f>
        <v>0.33192422731804588</v>
      </c>
      <c r="AK107" s="5">
        <f>AH107/AJ107</f>
        <v>2.4172232247596086</v>
      </c>
      <c r="AM107">
        <f t="shared" si="21"/>
        <v>0.26744498371118941</v>
      </c>
      <c r="AO107" s="1">
        <v>9</v>
      </c>
      <c r="AP107">
        <f t="shared" si="23"/>
        <v>0.24091354415945265</v>
      </c>
      <c r="AR107" s="1"/>
      <c r="AS107">
        <f t="shared" si="18"/>
        <v>0.24091354415945265</v>
      </c>
    </row>
    <row r="108" spans="1:45" x14ac:dyDescent="0.25">
      <c r="A108">
        <v>1754</v>
      </c>
      <c r="D108">
        <v>1.44</v>
      </c>
      <c r="E108">
        <f t="shared" si="19"/>
        <v>3.8546167065512421E-2</v>
      </c>
      <c r="H108">
        <f t="shared" si="22"/>
        <v>3.8546167065512421E-2</v>
      </c>
      <c r="L108" s="1">
        <v>14</v>
      </c>
      <c r="M108">
        <f t="shared" si="11"/>
        <v>0.37475440202581523</v>
      </c>
      <c r="N108">
        <v>10.67</v>
      </c>
      <c r="O108">
        <f t="shared" ref="O108:O167" si="24">N108/37.3578</f>
        <v>0.28561639068681777</v>
      </c>
      <c r="P108" s="3">
        <f t="shared" si="12"/>
        <v>0.22012359757087765</v>
      </c>
      <c r="S108" s="1">
        <v>2.5</v>
      </c>
      <c r="T108">
        <f t="shared" si="20"/>
        <v>6.69204289331813E-2</v>
      </c>
      <c r="V108" s="1">
        <v>1.74</v>
      </c>
      <c r="W108">
        <f t="shared" si="13"/>
        <v>4.6576618537494181E-2</v>
      </c>
      <c r="Z108">
        <f t="shared" si="14"/>
        <v>4.6576618537494181E-2</v>
      </c>
      <c r="AD108">
        <v>6.74</v>
      </c>
      <c r="AE108">
        <f t="shared" si="15"/>
        <v>0.18041747640385677</v>
      </c>
      <c r="AF108">
        <f t="shared" si="16"/>
        <v>0.18041747640385677</v>
      </c>
      <c r="AH108" s="4">
        <v>0.82802874297282969</v>
      </c>
      <c r="AI108" s="5">
        <v>3.5781431704885298</v>
      </c>
      <c r="AJ108" s="5">
        <f>AI108/10.78</f>
        <v>0.33192422731804544</v>
      </c>
      <c r="AK108" s="5">
        <f>AH108/AJ108</f>
        <v>2.4946318310757816</v>
      </c>
      <c r="AM108">
        <f t="shared" si="21"/>
        <v>0.27600958099094325</v>
      </c>
      <c r="AO108" s="1">
        <v>5.5</v>
      </c>
      <c r="AP108">
        <f t="shared" si="23"/>
        <v>0.14722494365299885</v>
      </c>
      <c r="AQ108">
        <v>3.48</v>
      </c>
      <c r="AR108">
        <f t="shared" ref="AR108:AR116" si="25">AQ108/37.3578</f>
        <v>9.3153237074988363E-2</v>
      </c>
      <c r="AS108">
        <f>AVERAGE(AR108,AP108)</f>
        <v>0.12018909036399361</v>
      </c>
    </row>
    <row r="109" spans="1:45" x14ac:dyDescent="0.25">
      <c r="A109">
        <v>1755</v>
      </c>
      <c r="D109">
        <v>1.24</v>
      </c>
      <c r="E109">
        <f t="shared" si="19"/>
        <v>3.3192532750857921E-2</v>
      </c>
      <c r="H109">
        <f t="shared" si="22"/>
        <v>3.3192532750857921E-2</v>
      </c>
      <c r="L109" s="1">
        <v>15.5</v>
      </c>
      <c r="M109">
        <f t="shared" si="11"/>
        <v>0.41490665938572402</v>
      </c>
      <c r="N109">
        <v>10.67</v>
      </c>
      <c r="O109">
        <f t="shared" si="24"/>
        <v>0.28561639068681777</v>
      </c>
      <c r="P109" s="3">
        <f t="shared" si="12"/>
        <v>0.23350768335751393</v>
      </c>
      <c r="S109" s="1">
        <v>2.11</v>
      </c>
      <c r="T109">
        <f t="shared" si="20"/>
        <v>5.6480842019605008E-2</v>
      </c>
      <c r="V109" s="1">
        <v>1.33</v>
      </c>
      <c r="W109">
        <f t="shared" si="13"/>
        <v>3.5601668192452453E-2</v>
      </c>
      <c r="Z109">
        <f t="shared" si="14"/>
        <v>3.5601668192452453E-2</v>
      </c>
      <c r="AD109">
        <v>6.87</v>
      </c>
      <c r="AE109">
        <f t="shared" si="15"/>
        <v>0.18389733870838221</v>
      </c>
      <c r="AF109">
        <f t="shared" si="16"/>
        <v>0.18389733870838221</v>
      </c>
      <c r="AH109" s="4">
        <v>0.87163176889629745</v>
      </c>
      <c r="AI109" s="5"/>
      <c r="AJ109" s="5"/>
      <c r="AK109" s="5"/>
      <c r="AM109">
        <f t="shared" si="21"/>
        <v>0.29054392296543247</v>
      </c>
      <c r="AO109" s="1">
        <v>7</v>
      </c>
      <c r="AP109">
        <f t="shared" si="23"/>
        <v>0.18737720101290761</v>
      </c>
      <c r="AQ109">
        <v>3.33</v>
      </c>
      <c r="AR109">
        <f t="shared" si="25"/>
        <v>8.9138011338997486E-2</v>
      </c>
      <c r="AS109">
        <f t="shared" ref="AS109:AS167" si="26">AVERAGE(AR109,AP109)</f>
        <v>0.13825760617595256</v>
      </c>
    </row>
    <row r="110" spans="1:45" x14ac:dyDescent="0.25">
      <c r="A110">
        <v>1756</v>
      </c>
      <c r="D110">
        <v>1.25</v>
      </c>
      <c r="E110">
        <f t="shared" si="19"/>
        <v>3.346021446659065E-2</v>
      </c>
      <c r="H110">
        <f t="shared" si="22"/>
        <v>3.346021446659065E-2</v>
      </c>
      <c r="L110" s="1">
        <v>15</v>
      </c>
      <c r="M110">
        <f t="shared" si="11"/>
        <v>0.40152257359908777</v>
      </c>
      <c r="N110">
        <v>10.67</v>
      </c>
      <c r="O110">
        <f t="shared" si="24"/>
        <v>0.28561639068681777</v>
      </c>
      <c r="P110" s="3">
        <f t="shared" si="12"/>
        <v>0.22904632142863521</v>
      </c>
      <c r="S110" s="1">
        <v>1.18</v>
      </c>
      <c r="T110">
        <f t="shared" si="20"/>
        <v>3.1586442456461569E-2</v>
      </c>
      <c r="V110" s="1">
        <v>0.68</v>
      </c>
      <c r="W110">
        <f t="shared" si="13"/>
        <v>1.8202356669825313E-2</v>
      </c>
      <c r="Z110">
        <f t="shared" si="14"/>
        <v>1.8202356669825313E-2</v>
      </c>
      <c r="AD110">
        <v>6.85</v>
      </c>
      <c r="AE110">
        <f t="shared" si="15"/>
        <v>0.18336197527691675</v>
      </c>
      <c r="AF110">
        <f t="shared" si="16"/>
        <v>0.18336197527691675</v>
      </c>
      <c r="AH110" s="4">
        <v>0.66166999472675336</v>
      </c>
      <c r="AI110" s="5"/>
      <c r="AJ110" s="5"/>
      <c r="AK110" s="5"/>
      <c r="AM110">
        <f t="shared" si="21"/>
        <v>0.22055666490891779</v>
      </c>
      <c r="AO110" s="1">
        <v>4.75</v>
      </c>
      <c r="AP110">
        <f t="shared" si="23"/>
        <v>0.12714881497304445</v>
      </c>
      <c r="AQ110">
        <v>3.44</v>
      </c>
      <c r="AR110">
        <f t="shared" si="25"/>
        <v>9.2082510212057461E-2</v>
      </c>
      <c r="AS110">
        <f t="shared" si="26"/>
        <v>0.10961566259255096</v>
      </c>
    </row>
    <row r="111" spans="1:45" x14ac:dyDescent="0.25">
      <c r="A111">
        <v>1757</v>
      </c>
      <c r="D111">
        <v>1</v>
      </c>
      <c r="E111">
        <f t="shared" si="19"/>
        <v>2.6768171573272517E-2</v>
      </c>
      <c r="H111">
        <f t="shared" si="22"/>
        <v>2.6768171573272517E-2</v>
      </c>
      <c r="L111" s="1">
        <v>14.25</v>
      </c>
      <c r="M111">
        <f t="shared" si="11"/>
        <v>0.38144644491913338</v>
      </c>
      <c r="N111">
        <v>11.43</v>
      </c>
      <c r="O111">
        <f t="shared" si="24"/>
        <v>0.30596020108250488</v>
      </c>
      <c r="P111" s="3">
        <f t="shared" si="12"/>
        <v>0.22913554866721275</v>
      </c>
      <c r="S111" s="1">
        <v>2.2200000000000002</v>
      </c>
      <c r="T111">
        <f t="shared" si="20"/>
        <v>5.9425340892664998E-2</v>
      </c>
      <c r="V111" s="1">
        <v>0.95</v>
      </c>
      <c r="W111">
        <f t="shared" si="13"/>
        <v>2.542976299460889E-2</v>
      </c>
      <c r="Z111">
        <f t="shared" si="14"/>
        <v>2.542976299460889E-2</v>
      </c>
      <c r="AD111">
        <v>7.63</v>
      </c>
      <c r="AE111">
        <f t="shared" si="15"/>
        <v>0.20424114910406932</v>
      </c>
      <c r="AF111">
        <f t="shared" si="16"/>
        <v>0.20424114910406932</v>
      </c>
      <c r="AH111" s="4">
        <v>0.73749032133178472</v>
      </c>
      <c r="AI111" s="5"/>
      <c r="AJ111" s="5"/>
      <c r="AK111" s="5"/>
      <c r="AM111">
        <f t="shared" si="21"/>
        <v>0.24583010711059491</v>
      </c>
      <c r="AO111" s="1">
        <v>7</v>
      </c>
      <c r="AP111">
        <f t="shared" si="23"/>
        <v>0.18737720101290761</v>
      </c>
      <c r="AQ111">
        <v>3.33</v>
      </c>
      <c r="AR111">
        <f t="shared" si="25"/>
        <v>8.9138011338997486E-2</v>
      </c>
      <c r="AS111">
        <f t="shared" si="26"/>
        <v>0.13825760617595256</v>
      </c>
    </row>
    <row r="112" spans="1:45" x14ac:dyDescent="0.25">
      <c r="A112">
        <v>1758</v>
      </c>
      <c r="D112">
        <v>1.42</v>
      </c>
      <c r="E112">
        <f t="shared" si="19"/>
        <v>3.801080363404697E-2</v>
      </c>
      <c r="H112">
        <f t="shared" si="22"/>
        <v>3.801080363404697E-2</v>
      </c>
      <c r="L112" s="1">
        <v>17.5</v>
      </c>
      <c r="M112">
        <f t="shared" si="11"/>
        <v>0.46844300253226906</v>
      </c>
      <c r="N112">
        <v>13.33</v>
      </c>
      <c r="O112">
        <f t="shared" si="24"/>
        <v>0.35681972707172266</v>
      </c>
      <c r="P112" s="3">
        <f t="shared" si="12"/>
        <v>0.27508757653466392</v>
      </c>
      <c r="S112" s="1">
        <v>1.74</v>
      </c>
      <c r="T112">
        <f t="shared" si="20"/>
        <v>4.6576618537494181E-2</v>
      </c>
      <c r="V112" s="1">
        <v>1.43</v>
      </c>
      <c r="W112">
        <f t="shared" si="13"/>
        <v>3.8278485349779699E-2</v>
      </c>
      <c r="Z112">
        <f t="shared" si="14"/>
        <v>3.8278485349779699E-2</v>
      </c>
      <c r="AD112">
        <v>6.49</v>
      </c>
      <c r="AE112">
        <f t="shared" si="15"/>
        <v>0.17372543351053865</v>
      </c>
      <c r="AF112">
        <f t="shared" si="16"/>
        <v>0.17372543351053865</v>
      </c>
      <c r="AH112" s="4">
        <v>1.0131289481127628</v>
      </c>
      <c r="AI112" s="5"/>
      <c r="AJ112" s="5"/>
      <c r="AK112" s="5"/>
      <c r="AM112">
        <f t="shared" si="21"/>
        <v>0.33770964937092091</v>
      </c>
      <c r="AO112" s="1">
        <v>7.5</v>
      </c>
      <c r="AP112">
        <f t="shared" si="23"/>
        <v>0.20076128679954389</v>
      </c>
      <c r="AQ112">
        <v>3.91</v>
      </c>
      <c r="AR112">
        <f t="shared" si="25"/>
        <v>0.10466355085149555</v>
      </c>
      <c r="AS112">
        <f t="shared" si="26"/>
        <v>0.15271241882551972</v>
      </c>
    </row>
    <row r="113" spans="1:45" x14ac:dyDescent="0.25">
      <c r="A113">
        <v>1759</v>
      </c>
      <c r="D113">
        <v>1.6</v>
      </c>
      <c r="E113">
        <f t="shared" si="19"/>
        <v>4.2829074517236033E-2</v>
      </c>
      <c r="H113">
        <f t="shared" si="22"/>
        <v>4.2829074517236033E-2</v>
      </c>
      <c r="L113" s="1">
        <v>17.5</v>
      </c>
      <c r="M113">
        <f t="shared" si="11"/>
        <v>0.46844300253226906</v>
      </c>
      <c r="N113">
        <v>10.67</v>
      </c>
      <c r="O113">
        <f t="shared" si="24"/>
        <v>0.28561639068681777</v>
      </c>
      <c r="P113" s="3">
        <f t="shared" si="12"/>
        <v>0.25135313107302898</v>
      </c>
      <c r="S113" s="1">
        <v>1.67</v>
      </c>
      <c r="T113">
        <f t="shared" si="20"/>
        <v>4.47028465273651E-2</v>
      </c>
      <c r="V113" s="1">
        <v>1.23</v>
      </c>
      <c r="W113">
        <f t="shared" si="13"/>
        <v>3.2924851035125199E-2</v>
      </c>
      <c r="Z113">
        <f t="shared" si="14"/>
        <v>3.2924851035125199E-2</v>
      </c>
      <c r="AD113">
        <v>7.02</v>
      </c>
      <c r="AE113">
        <f t="shared" si="15"/>
        <v>0.18791256444437307</v>
      </c>
      <c r="AF113">
        <f t="shared" si="16"/>
        <v>0.18791256444437307</v>
      </c>
      <c r="AH113" s="4">
        <v>0.90721794307075088</v>
      </c>
      <c r="AI113" s="5"/>
      <c r="AJ113" s="5"/>
      <c r="AK113" s="5"/>
      <c r="AM113">
        <f t="shared" si="21"/>
        <v>0.30240598102358363</v>
      </c>
      <c r="AO113" s="1">
        <v>7.5</v>
      </c>
      <c r="AP113">
        <f t="shared" si="23"/>
        <v>0.20076128679954389</v>
      </c>
      <c r="AQ113">
        <v>3.81</v>
      </c>
      <c r="AR113">
        <f t="shared" si="25"/>
        <v>0.10198673369416829</v>
      </c>
      <c r="AS113">
        <f t="shared" si="26"/>
        <v>0.15137401024685609</v>
      </c>
    </row>
    <row r="114" spans="1:45" x14ac:dyDescent="0.25">
      <c r="A114">
        <v>1760</v>
      </c>
      <c r="D114">
        <v>0.89</v>
      </c>
      <c r="E114">
        <f t="shared" si="19"/>
        <v>2.3823672700212541E-2</v>
      </c>
      <c r="H114">
        <f t="shared" si="22"/>
        <v>2.3823672700212541E-2</v>
      </c>
      <c r="L114" s="1">
        <v>16.690000000000001</v>
      </c>
      <c r="M114">
        <f t="shared" si="11"/>
        <v>0.44676078355791837</v>
      </c>
      <c r="N114">
        <v>8.89</v>
      </c>
      <c r="O114">
        <f t="shared" si="24"/>
        <v>0.23796904528639271</v>
      </c>
      <c r="P114" s="3">
        <f t="shared" si="12"/>
        <v>0.22824327628143704</v>
      </c>
      <c r="S114" s="1">
        <v>1.57</v>
      </c>
      <c r="T114">
        <f t="shared" si="20"/>
        <v>4.2026029370037854E-2</v>
      </c>
      <c r="V114" s="1">
        <v>1.21</v>
      </c>
      <c r="W114">
        <f t="shared" si="13"/>
        <v>3.2389487603659749E-2</v>
      </c>
      <c r="Z114">
        <f t="shared" si="14"/>
        <v>3.2389487603659749E-2</v>
      </c>
      <c r="AD114">
        <v>7.08</v>
      </c>
      <c r="AE114">
        <f t="shared" si="15"/>
        <v>0.18951865473876942</v>
      </c>
      <c r="AF114">
        <f t="shared" si="16"/>
        <v>0.18951865473876942</v>
      </c>
      <c r="AH114" s="4">
        <v>0.91253118893275342</v>
      </c>
      <c r="AI114" s="5"/>
      <c r="AJ114" s="5"/>
      <c r="AK114" s="5"/>
      <c r="AM114">
        <f t="shared" si="21"/>
        <v>0.30417706297758446</v>
      </c>
      <c r="AO114" s="1">
        <v>6.6</v>
      </c>
      <c r="AP114">
        <f t="shared" si="23"/>
        <v>0.1766699323835986</v>
      </c>
      <c r="AQ114">
        <v>3.33</v>
      </c>
      <c r="AR114">
        <f t="shared" si="25"/>
        <v>8.9138011338997486E-2</v>
      </c>
      <c r="AS114">
        <f t="shared" si="26"/>
        <v>0.13290397186129804</v>
      </c>
    </row>
    <row r="115" spans="1:45" x14ac:dyDescent="0.25">
      <c r="A115">
        <v>1761</v>
      </c>
      <c r="D115">
        <v>2.21</v>
      </c>
      <c r="E115">
        <f t="shared" si="19"/>
        <v>5.9157659176932262E-2</v>
      </c>
      <c r="H115">
        <f t="shared" si="22"/>
        <v>5.9157659176932262E-2</v>
      </c>
      <c r="L115" s="1">
        <v>15.47</v>
      </c>
      <c r="M115">
        <f t="shared" si="11"/>
        <v>0.41410361423852587</v>
      </c>
      <c r="N115">
        <v>10</v>
      </c>
      <c r="O115">
        <f t="shared" si="24"/>
        <v>0.2676817157327252</v>
      </c>
      <c r="P115" s="3">
        <f t="shared" si="12"/>
        <v>0.22726177665708369</v>
      </c>
      <c r="S115" s="1">
        <v>1.64</v>
      </c>
      <c r="T115">
        <f t="shared" si="20"/>
        <v>4.3899801380166928E-2</v>
      </c>
      <c r="V115" s="1">
        <v>1.18</v>
      </c>
      <c r="W115">
        <f t="shared" si="13"/>
        <v>3.1586442456461569E-2</v>
      </c>
      <c r="Z115">
        <f t="shared" si="14"/>
        <v>3.1586442456461569E-2</v>
      </c>
      <c r="AD115">
        <v>7.13</v>
      </c>
      <c r="AE115">
        <f t="shared" si="15"/>
        <v>0.19085706331743305</v>
      </c>
      <c r="AF115">
        <f t="shared" si="16"/>
        <v>0.19085706331743305</v>
      </c>
      <c r="AH115" s="4">
        <v>0.89879640527780635</v>
      </c>
      <c r="AI115" s="5"/>
      <c r="AJ115" s="5"/>
      <c r="AK115" s="5"/>
      <c r="AM115">
        <f t="shared" si="21"/>
        <v>0.29959880175926878</v>
      </c>
      <c r="AO115" s="1">
        <v>6.2</v>
      </c>
      <c r="AP115">
        <f t="shared" si="23"/>
        <v>0.16596266375428961</v>
      </c>
      <c r="AQ115">
        <v>4.71</v>
      </c>
      <c r="AR115">
        <f t="shared" si="25"/>
        <v>0.12607808811011356</v>
      </c>
      <c r="AS115">
        <f t="shared" si="26"/>
        <v>0.14602037593220157</v>
      </c>
    </row>
    <row r="116" spans="1:45" x14ac:dyDescent="0.25">
      <c r="A116">
        <v>1762</v>
      </c>
      <c r="D116">
        <v>1.89</v>
      </c>
      <c r="E116">
        <f t="shared" si="19"/>
        <v>5.0591844273485058E-2</v>
      </c>
      <c r="H116">
        <f t="shared" si="22"/>
        <v>5.0591844273485058E-2</v>
      </c>
      <c r="L116" s="1">
        <v>14.25</v>
      </c>
      <c r="M116">
        <f t="shared" si="11"/>
        <v>0.38144644491913338</v>
      </c>
      <c r="N116">
        <v>13.33</v>
      </c>
      <c r="O116">
        <f t="shared" si="24"/>
        <v>0.35681972707172266</v>
      </c>
      <c r="P116" s="3">
        <f t="shared" si="12"/>
        <v>0.24608872399695203</v>
      </c>
      <c r="S116" s="1">
        <v>0.69</v>
      </c>
      <c r="T116">
        <f t="shared" si="20"/>
        <v>1.8470038385558035E-2</v>
      </c>
      <c r="V116" s="1">
        <v>1.1399999999999999</v>
      </c>
      <c r="W116">
        <f t="shared" si="13"/>
        <v>3.0515715593530668E-2</v>
      </c>
      <c r="Z116">
        <f t="shared" si="14"/>
        <v>3.0515715593530668E-2</v>
      </c>
      <c r="AD116">
        <v>8.5</v>
      </c>
      <c r="AE116">
        <f t="shared" si="15"/>
        <v>0.22752945837281641</v>
      </c>
      <c r="AF116">
        <f t="shared" si="16"/>
        <v>0.22752945837281641</v>
      </c>
      <c r="AH116" s="4">
        <v>0.91530235521934356</v>
      </c>
      <c r="AI116" s="5"/>
      <c r="AJ116" s="5"/>
      <c r="AK116" s="5"/>
      <c r="AM116">
        <f t="shared" si="21"/>
        <v>0.3051007850731145</v>
      </c>
      <c r="AO116" s="1">
        <v>5.75</v>
      </c>
      <c r="AP116">
        <f t="shared" si="23"/>
        <v>0.15391698654631697</v>
      </c>
      <c r="AQ116">
        <v>5.93</v>
      </c>
      <c r="AR116">
        <f t="shared" si="25"/>
        <v>0.15873525742950603</v>
      </c>
      <c r="AS116">
        <f t="shared" si="26"/>
        <v>0.15632612198791151</v>
      </c>
    </row>
    <row r="117" spans="1:45" x14ac:dyDescent="0.25">
      <c r="A117">
        <v>1763</v>
      </c>
      <c r="D117">
        <v>1.69</v>
      </c>
      <c r="E117">
        <f t="shared" si="19"/>
        <v>4.5238209958830551E-2</v>
      </c>
      <c r="H117">
        <f t="shared" si="22"/>
        <v>4.5238209958830551E-2</v>
      </c>
      <c r="L117" s="1">
        <v>14</v>
      </c>
      <c r="M117">
        <f t="shared" si="11"/>
        <v>0.37475440202581523</v>
      </c>
      <c r="N117">
        <v>17.78</v>
      </c>
      <c r="O117">
        <f t="shared" si="24"/>
        <v>0.47593809057278541</v>
      </c>
      <c r="P117" s="3">
        <f t="shared" si="12"/>
        <v>0.28356416419953351</v>
      </c>
      <c r="S117" s="1">
        <v>2</v>
      </c>
      <c r="T117">
        <f t="shared" si="20"/>
        <v>5.3536343146545033E-2</v>
      </c>
      <c r="V117" s="1">
        <v>1.33</v>
      </c>
      <c r="W117">
        <f t="shared" si="13"/>
        <v>3.5601668192452453E-2</v>
      </c>
      <c r="Z117">
        <f t="shared" si="14"/>
        <v>3.5601668192452453E-2</v>
      </c>
      <c r="AD117">
        <v>7.5</v>
      </c>
      <c r="AE117">
        <f t="shared" si="15"/>
        <v>0.20076128679954389</v>
      </c>
      <c r="AF117">
        <f t="shared" si="16"/>
        <v>0.20076128679954389</v>
      </c>
      <c r="AH117" s="4">
        <v>1.088704409776549</v>
      </c>
      <c r="AI117" s="5">
        <v>3.5781431704885343</v>
      </c>
      <c r="AJ117" s="5">
        <f>AI117/10.78</f>
        <v>0.33192422731804588</v>
      </c>
      <c r="AK117" s="5">
        <f>AH117/AJ117</f>
        <v>3.2799787426585323</v>
      </c>
      <c r="AM117">
        <f t="shared" si="21"/>
        <v>0.36290146992551636</v>
      </c>
      <c r="AO117" s="1">
        <v>6</v>
      </c>
      <c r="AP117">
        <f t="shared" ref="AP117:AP167" si="27">AO117/37.3578</f>
        <v>0.16060902943963512</v>
      </c>
      <c r="AQ117">
        <v>6.67</v>
      </c>
      <c r="AR117">
        <f t="shared" ref="AR117:AR167" si="28">AQ117/37.3578</f>
        <v>0.17854370439372769</v>
      </c>
      <c r="AS117">
        <f t="shared" si="26"/>
        <v>0.1695763669166814</v>
      </c>
    </row>
    <row r="118" spans="1:45" x14ac:dyDescent="0.25">
      <c r="A118">
        <v>1764</v>
      </c>
      <c r="D118">
        <v>1.66</v>
      </c>
      <c r="E118">
        <f t="shared" si="19"/>
        <v>4.4435164811632379E-2</v>
      </c>
      <c r="H118">
        <f t="shared" ref="H118:H149" si="29">AVERAGE(C118,E118,G118)</f>
        <v>4.4435164811632379E-2</v>
      </c>
      <c r="L118" s="1">
        <v>18.5</v>
      </c>
      <c r="M118">
        <f t="shared" ref="M118:M167" si="30">L118/37.3578</f>
        <v>0.49521117410554161</v>
      </c>
      <c r="N118">
        <v>12.31</v>
      </c>
      <c r="O118">
        <f t="shared" si="24"/>
        <v>0.32951619206698468</v>
      </c>
      <c r="P118" s="3">
        <f t="shared" ref="P118:P167" si="31">AVERAGE(K118,M118,O118,)</f>
        <v>0.27490912205750878</v>
      </c>
      <c r="S118" s="1">
        <v>1.54</v>
      </c>
      <c r="T118">
        <f t="shared" si="20"/>
        <v>4.1222984222839681E-2</v>
      </c>
      <c r="V118" s="1">
        <v>1.25</v>
      </c>
      <c r="W118">
        <f t="shared" ref="W118:W167" si="32">V118/37.3578</f>
        <v>3.346021446659065E-2</v>
      </c>
      <c r="Z118">
        <f t="shared" ref="Z118:Z167" si="33">AVERAGE(Y118,W118)</f>
        <v>3.346021446659065E-2</v>
      </c>
      <c r="AD118">
        <v>7.5</v>
      </c>
      <c r="AE118">
        <f t="shared" ref="AE118:AE181" si="34">AD118/37.3578</f>
        <v>0.20076128679954389</v>
      </c>
      <c r="AF118">
        <f t="shared" ref="AF118:AF181" si="35">AVERAGE(AE118,AC118)</f>
        <v>0.20076128679954389</v>
      </c>
      <c r="AH118" s="4">
        <v>0.86503985477597656</v>
      </c>
      <c r="AI118" s="5">
        <v>3.5781431704885343</v>
      </c>
      <c r="AJ118" s="5">
        <f>AI118/10.78</f>
        <v>0.33192422731804588</v>
      </c>
      <c r="AK118" s="5">
        <f>AH118/AJ118</f>
        <v>2.6061365323209915</v>
      </c>
      <c r="AM118">
        <f t="shared" si="21"/>
        <v>0.28834661825865887</v>
      </c>
      <c r="AO118" s="1">
        <v>9.5</v>
      </c>
      <c r="AP118">
        <f t="shared" si="27"/>
        <v>0.2542976299460889</v>
      </c>
      <c r="AQ118">
        <v>5</v>
      </c>
      <c r="AR118">
        <f t="shared" si="28"/>
        <v>0.1338408578663626</v>
      </c>
      <c r="AS118">
        <f t="shared" si="26"/>
        <v>0.19406924390622576</v>
      </c>
    </row>
    <row r="119" spans="1:45" x14ac:dyDescent="0.25">
      <c r="A119">
        <v>1765</v>
      </c>
      <c r="D119">
        <v>1.9</v>
      </c>
      <c r="E119">
        <f t="shared" ref="E119:E182" si="36">D119/37.3578</f>
        <v>5.085952598921778E-2</v>
      </c>
      <c r="H119">
        <f t="shared" si="29"/>
        <v>5.085952598921778E-2</v>
      </c>
      <c r="L119" s="1">
        <v>20</v>
      </c>
      <c r="M119">
        <f t="shared" si="30"/>
        <v>0.5353634314654504</v>
      </c>
      <c r="N119">
        <v>13.33</v>
      </c>
      <c r="O119">
        <f t="shared" si="24"/>
        <v>0.35681972707172266</v>
      </c>
      <c r="P119" s="3">
        <f t="shared" si="31"/>
        <v>0.29739438617905772</v>
      </c>
      <c r="S119" s="1">
        <v>1.86</v>
      </c>
      <c r="T119">
        <f t="shared" si="20"/>
        <v>4.9788799126286885E-2</v>
      </c>
      <c r="V119" s="1">
        <v>1.32</v>
      </c>
      <c r="W119">
        <f t="shared" si="32"/>
        <v>3.5333986476719724E-2</v>
      </c>
      <c r="Z119">
        <f t="shared" si="33"/>
        <v>3.5333986476719724E-2</v>
      </c>
      <c r="AD119">
        <v>7.25</v>
      </c>
      <c r="AE119">
        <f t="shared" si="34"/>
        <v>0.19406924390622576</v>
      </c>
      <c r="AF119">
        <f t="shared" si="35"/>
        <v>0.19406924390622576</v>
      </c>
      <c r="AH119" s="4">
        <v>0.99869285213288272</v>
      </c>
      <c r="AI119" s="5"/>
      <c r="AJ119" s="5"/>
      <c r="AK119" s="5"/>
      <c r="AM119">
        <f t="shared" si="21"/>
        <v>0.33289761737762757</v>
      </c>
      <c r="AO119" s="1">
        <v>9.75</v>
      </c>
      <c r="AP119">
        <f t="shared" si="27"/>
        <v>0.26098967283940705</v>
      </c>
      <c r="AQ119">
        <v>6.67</v>
      </c>
      <c r="AR119">
        <f t="shared" si="28"/>
        <v>0.17854370439372769</v>
      </c>
      <c r="AS119">
        <f t="shared" si="26"/>
        <v>0.21976668861656737</v>
      </c>
    </row>
    <row r="120" spans="1:45" x14ac:dyDescent="0.25">
      <c r="A120">
        <v>1766</v>
      </c>
      <c r="D120">
        <v>2.13</v>
      </c>
      <c r="E120">
        <f t="shared" si="36"/>
        <v>5.7016205451070459E-2</v>
      </c>
      <c r="H120">
        <f t="shared" si="29"/>
        <v>5.7016205451070459E-2</v>
      </c>
      <c r="L120" s="1">
        <v>22.5</v>
      </c>
      <c r="M120">
        <f t="shared" si="30"/>
        <v>0.60228386039863169</v>
      </c>
      <c r="N120">
        <v>11.43</v>
      </c>
      <c r="O120">
        <f t="shared" si="24"/>
        <v>0.30596020108250488</v>
      </c>
      <c r="P120" s="3">
        <f t="shared" si="31"/>
        <v>0.30274802049371219</v>
      </c>
      <c r="S120" s="1">
        <v>2.5</v>
      </c>
      <c r="T120">
        <f t="shared" si="20"/>
        <v>6.69204289331813E-2</v>
      </c>
      <c r="V120" s="1">
        <v>1.4</v>
      </c>
      <c r="W120">
        <f t="shared" si="32"/>
        <v>3.747544020258152E-2</v>
      </c>
      <c r="Z120">
        <f t="shared" si="33"/>
        <v>3.747544020258152E-2</v>
      </c>
      <c r="AD120">
        <v>7.94</v>
      </c>
      <c r="AE120">
        <f t="shared" si="34"/>
        <v>0.21253928229178382</v>
      </c>
      <c r="AF120">
        <f t="shared" si="35"/>
        <v>0.21253928229178382</v>
      </c>
      <c r="AH120" s="4">
        <v>1.0063041915801385</v>
      </c>
      <c r="AI120" s="5"/>
      <c r="AJ120" s="5"/>
      <c r="AK120" s="5"/>
      <c r="AM120">
        <f t="shared" si="21"/>
        <v>0.33543473052671285</v>
      </c>
      <c r="AO120" s="1">
        <v>10</v>
      </c>
      <c r="AP120">
        <f t="shared" si="27"/>
        <v>0.2676817157327252</v>
      </c>
      <c r="AQ120">
        <v>5.71</v>
      </c>
      <c r="AR120">
        <f t="shared" si="28"/>
        <v>0.15284625968338608</v>
      </c>
      <c r="AS120">
        <f t="shared" si="26"/>
        <v>0.21026398770805566</v>
      </c>
    </row>
    <row r="121" spans="1:45" x14ac:dyDescent="0.25">
      <c r="A121">
        <v>1767</v>
      </c>
      <c r="D121">
        <v>1.77</v>
      </c>
      <c r="E121">
        <f t="shared" si="36"/>
        <v>4.7379663684692354E-2</v>
      </c>
      <c r="H121">
        <f t="shared" si="29"/>
        <v>4.7379663684692354E-2</v>
      </c>
      <c r="L121" s="1">
        <v>23.7</v>
      </c>
      <c r="M121">
        <f t="shared" si="30"/>
        <v>0.6344056662865587</v>
      </c>
      <c r="N121">
        <v>13.33</v>
      </c>
      <c r="O121">
        <f t="shared" si="24"/>
        <v>0.35681972707172266</v>
      </c>
      <c r="P121" s="3">
        <f>AVERAGE(K121,M121,O121,)</f>
        <v>0.33040846445276045</v>
      </c>
      <c r="S121" s="1">
        <v>2.64</v>
      </c>
      <c r="T121">
        <f t="shared" si="20"/>
        <v>7.0667972953439448E-2</v>
      </c>
      <c r="V121" s="1">
        <v>1.82</v>
      </c>
      <c r="W121">
        <f t="shared" si="32"/>
        <v>4.8718072263355984E-2</v>
      </c>
      <c r="Z121">
        <f t="shared" si="33"/>
        <v>4.8718072263355984E-2</v>
      </c>
      <c r="AD121">
        <v>8.6199999999999992</v>
      </c>
      <c r="AE121">
        <f t="shared" si="34"/>
        <v>0.2307416389616091</v>
      </c>
      <c r="AF121">
        <f t="shared" si="35"/>
        <v>0.2307416389616091</v>
      </c>
      <c r="AH121" s="4">
        <v>0.8517485601390028</v>
      </c>
      <c r="AM121">
        <f t="shared" si="21"/>
        <v>0.28391618671300095</v>
      </c>
      <c r="AO121" s="1">
        <v>11.25</v>
      </c>
      <c r="AP121">
        <f t="shared" si="27"/>
        <v>0.30114193019931584</v>
      </c>
      <c r="AQ121">
        <v>5</v>
      </c>
      <c r="AR121">
        <f t="shared" si="28"/>
        <v>0.1338408578663626</v>
      </c>
      <c r="AS121">
        <f t="shared" si="26"/>
        <v>0.21749139403283924</v>
      </c>
    </row>
    <row r="122" spans="1:45" x14ac:dyDescent="0.25">
      <c r="A122">
        <v>1768</v>
      </c>
      <c r="D122">
        <v>1.93</v>
      </c>
      <c r="E122">
        <f t="shared" si="36"/>
        <v>5.1662571136415959E-2</v>
      </c>
      <c r="H122">
        <f t="shared" si="29"/>
        <v>5.1662571136415959E-2</v>
      </c>
      <c r="L122" s="1">
        <v>24.85</v>
      </c>
      <c r="M122">
        <f t="shared" si="30"/>
        <v>0.66518906359582208</v>
      </c>
      <c r="N122">
        <v>14.55</v>
      </c>
      <c r="O122">
        <f t="shared" si="24"/>
        <v>0.38947689639111516</v>
      </c>
      <c r="P122" s="3">
        <f t="shared" si="31"/>
        <v>0.35155531999564577</v>
      </c>
      <c r="S122" s="1">
        <v>2.86</v>
      </c>
      <c r="T122">
        <f t="shared" si="20"/>
        <v>7.6556970699559398E-2</v>
      </c>
      <c r="V122" s="1">
        <v>2.2400000000000002</v>
      </c>
      <c r="W122">
        <f t="shared" si="32"/>
        <v>5.9960704324130448E-2</v>
      </c>
      <c r="Z122">
        <f t="shared" si="33"/>
        <v>5.9960704324130448E-2</v>
      </c>
      <c r="AD122">
        <v>8.67</v>
      </c>
      <c r="AE122">
        <f t="shared" si="34"/>
        <v>0.23208004754027273</v>
      </c>
      <c r="AF122">
        <f t="shared" si="35"/>
        <v>0.23208004754027273</v>
      </c>
      <c r="AH122" s="4">
        <v>0.6844818484489853</v>
      </c>
      <c r="AM122">
        <f t="shared" si="21"/>
        <v>0.22816061614966177</v>
      </c>
      <c r="AO122" s="1">
        <v>11.87</v>
      </c>
      <c r="AP122">
        <f t="shared" si="27"/>
        <v>0.31773819657474478</v>
      </c>
      <c r="AQ122">
        <v>5</v>
      </c>
      <c r="AR122">
        <f t="shared" si="28"/>
        <v>0.1338408578663626</v>
      </c>
      <c r="AS122">
        <f t="shared" si="26"/>
        <v>0.22578952722055368</v>
      </c>
    </row>
    <row r="123" spans="1:45" x14ac:dyDescent="0.25">
      <c r="A123">
        <v>1769</v>
      </c>
      <c r="D123">
        <v>2.48</v>
      </c>
      <c r="E123">
        <f t="shared" si="36"/>
        <v>6.6385065501715843E-2</v>
      </c>
      <c r="H123">
        <f t="shared" si="29"/>
        <v>6.6385065501715843E-2</v>
      </c>
      <c r="L123" s="1">
        <v>26</v>
      </c>
      <c r="M123">
        <f t="shared" si="30"/>
        <v>0.69597246090508547</v>
      </c>
      <c r="N123">
        <v>14.55</v>
      </c>
      <c r="O123">
        <f t="shared" si="24"/>
        <v>0.38947689639111516</v>
      </c>
      <c r="P123" s="3">
        <f t="shared" si="31"/>
        <v>0.36181645243206689</v>
      </c>
      <c r="S123" s="1">
        <v>3.08</v>
      </c>
      <c r="T123">
        <f t="shared" si="20"/>
        <v>8.2445968445679363E-2</v>
      </c>
      <c r="V123" s="1">
        <v>2.67</v>
      </c>
      <c r="W123">
        <f t="shared" si="32"/>
        <v>7.1471018100637621E-2</v>
      </c>
      <c r="Z123">
        <f t="shared" si="33"/>
        <v>7.1471018100637621E-2</v>
      </c>
      <c r="AD123">
        <v>7.69</v>
      </c>
      <c r="AE123">
        <f t="shared" si="34"/>
        <v>0.20584723939846566</v>
      </c>
      <c r="AF123">
        <f t="shared" si="35"/>
        <v>0.20584723939846566</v>
      </c>
      <c r="AH123" s="4">
        <v>0.75154983191001412</v>
      </c>
      <c r="AM123">
        <f t="shared" si="21"/>
        <v>0.25051661063667136</v>
      </c>
      <c r="AO123" s="1">
        <v>12.5</v>
      </c>
      <c r="AP123">
        <f t="shared" si="27"/>
        <v>0.33460214466590649</v>
      </c>
      <c r="AQ123">
        <v>5.71</v>
      </c>
      <c r="AR123">
        <f t="shared" si="28"/>
        <v>0.15284625968338608</v>
      </c>
      <c r="AS123">
        <f t="shared" si="26"/>
        <v>0.2437242021746463</v>
      </c>
    </row>
    <row r="124" spans="1:45" x14ac:dyDescent="0.25">
      <c r="A124">
        <v>1770</v>
      </c>
      <c r="D124">
        <v>3.82</v>
      </c>
      <c r="E124">
        <f t="shared" si="36"/>
        <v>0.10225441540990102</v>
      </c>
      <c r="H124">
        <f t="shared" si="29"/>
        <v>0.10225441540990102</v>
      </c>
      <c r="L124" s="1">
        <v>20</v>
      </c>
      <c r="M124">
        <f t="shared" si="30"/>
        <v>0.5353634314654504</v>
      </c>
      <c r="N124">
        <v>11.43</v>
      </c>
      <c r="O124">
        <f t="shared" si="24"/>
        <v>0.30596020108250488</v>
      </c>
      <c r="P124" s="3">
        <f t="shared" si="31"/>
        <v>0.28044121084931845</v>
      </c>
      <c r="S124" s="1">
        <v>9.41</v>
      </c>
      <c r="T124">
        <f t="shared" si="20"/>
        <v>0.25188849450449441</v>
      </c>
      <c r="V124" s="1">
        <v>2.62</v>
      </c>
      <c r="W124">
        <f t="shared" si="32"/>
        <v>7.0132609521974004E-2</v>
      </c>
      <c r="Z124">
        <f t="shared" si="33"/>
        <v>7.0132609521974004E-2</v>
      </c>
      <c r="AD124">
        <v>7.87</v>
      </c>
      <c r="AE124">
        <f t="shared" si="34"/>
        <v>0.21066551028165473</v>
      </c>
      <c r="AF124">
        <f t="shared" si="35"/>
        <v>0.21066551028165473</v>
      </c>
      <c r="AH124" s="4">
        <v>0.88152341379504395</v>
      </c>
      <c r="AM124">
        <f t="shared" si="21"/>
        <v>0.29384113793168132</v>
      </c>
      <c r="AO124" s="1">
        <v>14</v>
      </c>
      <c r="AP124">
        <f t="shared" si="27"/>
        <v>0.37475440202581523</v>
      </c>
      <c r="AQ124">
        <v>5.71</v>
      </c>
      <c r="AR124">
        <f t="shared" si="28"/>
        <v>0.15284625968338608</v>
      </c>
      <c r="AS124">
        <f t="shared" si="26"/>
        <v>0.26380033085460064</v>
      </c>
    </row>
    <row r="125" spans="1:45" x14ac:dyDescent="0.25">
      <c r="A125">
        <v>1771</v>
      </c>
      <c r="D125">
        <v>8.64</v>
      </c>
      <c r="E125">
        <f t="shared" si="36"/>
        <v>0.23127700239307458</v>
      </c>
      <c r="H125">
        <f t="shared" si="29"/>
        <v>0.23127700239307458</v>
      </c>
      <c r="L125" s="1">
        <v>18.75</v>
      </c>
      <c r="M125">
        <f t="shared" si="30"/>
        <v>0.50190321699885976</v>
      </c>
      <c r="N125">
        <v>13.33</v>
      </c>
      <c r="O125">
        <f t="shared" si="24"/>
        <v>0.35681972707172266</v>
      </c>
      <c r="P125" s="3">
        <f t="shared" si="31"/>
        <v>0.28624098135686077</v>
      </c>
      <c r="S125" s="1">
        <v>2.35</v>
      </c>
      <c r="T125">
        <f t="shared" si="20"/>
        <v>6.2905203197190424E-2</v>
      </c>
      <c r="V125" s="1">
        <v>2.2200000000000002</v>
      </c>
      <c r="W125">
        <f t="shared" si="32"/>
        <v>5.9425340892664998E-2</v>
      </c>
      <c r="Z125">
        <f t="shared" si="33"/>
        <v>5.9425340892664998E-2</v>
      </c>
      <c r="AD125">
        <v>32</v>
      </c>
      <c r="AE125">
        <f t="shared" si="34"/>
        <v>0.85658149034472053</v>
      </c>
      <c r="AF125">
        <f t="shared" si="35"/>
        <v>0.85658149034472053</v>
      </c>
      <c r="AH125" s="4">
        <v>0.89230235532731328</v>
      </c>
      <c r="AM125">
        <f t="shared" si="21"/>
        <v>0.29743411844243778</v>
      </c>
      <c r="AO125" s="1">
        <v>9</v>
      </c>
      <c r="AP125">
        <f t="shared" si="27"/>
        <v>0.24091354415945265</v>
      </c>
      <c r="AQ125">
        <v>4.71</v>
      </c>
      <c r="AR125">
        <f t="shared" si="28"/>
        <v>0.12607808811011356</v>
      </c>
      <c r="AS125">
        <f t="shared" si="26"/>
        <v>0.18349581613478311</v>
      </c>
    </row>
    <row r="126" spans="1:45" x14ac:dyDescent="0.25">
      <c r="A126">
        <v>1772</v>
      </c>
      <c r="D126">
        <v>2.3199999999999998</v>
      </c>
      <c r="E126">
        <f t="shared" si="36"/>
        <v>6.2102158049992237E-2</v>
      </c>
      <c r="H126">
        <f t="shared" si="29"/>
        <v>6.2102158049992237E-2</v>
      </c>
      <c r="L126" s="1">
        <v>18.13</v>
      </c>
      <c r="M126">
        <f t="shared" si="30"/>
        <v>0.48530695062343071</v>
      </c>
      <c r="N126">
        <v>11.43</v>
      </c>
      <c r="O126">
        <f t="shared" si="24"/>
        <v>0.30596020108250488</v>
      </c>
      <c r="P126" s="3">
        <f t="shared" si="31"/>
        <v>0.26375571723531183</v>
      </c>
      <c r="S126" s="1">
        <v>1.25</v>
      </c>
      <c r="T126">
        <f t="shared" si="20"/>
        <v>3.346021446659065E-2</v>
      </c>
      <c r="V126" s="1">
        <v>1.1399999999999999</v>
      </c>
      <c r="W126">
        <f t="shared" si="32"/>
        <v>3.0515715593530668E-2</v>
      </c>
      <c r="Z126">
        <f t="shared" si="33"/>
        <v>3.0515715593530668E-2</v>
      </c>
      <c r="AD126">
        <v>23.5</v>
      </c>
      <c r="AE126">
        <f t="shared" si="34"/>
        <v>0.62905203197190418</v>
      </c>
      <c r="AF126">
        <f t="shared" si="35"/>
        <v>0.62905203197190418</v>
      </c>
      <c r="AH126" s="4">
        <v>1.0508214664319824</v>
      </c>
      <c r="AM126">
        <f t="shared" si="21"/>
        <v>0.35027382214399411</v>
      </c>
      <c r="AO126" s="1">
        <v>6</v>
      </c>
      <c r="AP126">
        <f t="shared" si="27"/>
        <v>0.16060902943963512</v>
      </c>
      <c r="AQ126">
        <v>8.89</v>
      </c>
      <c r="AR126">
        <f t="shared" si="28"/>
        <v>0.23796904528639271</v>
      </c>
      <c r="AS126">
        <f t="shared" si="26"/>
        <v>0.1992890373630139</v>
      </c>
    </row>
    <row r="127" spans="1:45" x14ac:dyDescent="0.25">
      <c r="A127">
        <v>1773</v>
      </c>
      <c r="D127">
        <v>2.08</v>
      </c>
      <c r="E127">
        <f t="shared" si="36"/>
        <v>5.5677796872406836E-2</v>
      </c>
      <c r="H127">
        <f t="shared" si="29"/>
        <v>5.5677796872406836E-2</v>
      </c>
      <c r="L127" s="1">
        <v>17.5</v>
      </c>
      <c r="M127">
        <f t="shared" si="30"/>
        <v>0.46844300253226906</v>
      </c>
      <c r="N127">
        <v>13.33</v>
      </c>
      <c r="O127">
        <f t="shared" si="24"/>
        <v>0.35681972707172266</v>
      </c>
      <c r="P127" s="3">
        <f t="shared" si="31"/>
        <v>0.27508757653466392</v>
      </c>
      <c r="S127" s="1">
        <v>0.78</v>
      </c>
      <c r="T127">
        <f t="shared" si="20"/>
        <v>2.0879173827152566E-2</v>
      </c>
      <c r="V127" s="1">
        <v>0.8</v>
      </c>
      <c r="W127">
        <f t="shared" si="32"/>
        <v>2.1414537258618017E-2</v>
      </c>
      <c r="Z127">
        <f t="shared" si="33"/>
        <v>2.1414537258618017E-2</v>
      </c>
      <c r="AD127">
        <v>15</v>
      </c>
      <c r="AE127">
        <f t="shared" si="34"/>
        <v>0.40152257359908777</v>
      </c>
      <c r="AF127">
        <f t="shared" si="35"/>
        <v>0.40152257359908777</v>
      </c>
      <c r="AH127" s="4">
        <v>0.98828539848659347</v>
      </c>
      <c r="AM127">
        <f t="shared" si="21"/>
        <v>0.32942846616219784</v>
      </c>
      <c r="AO127" s="1">
        <v>3</v>
      </c>
      <c r="AP127">
        <f t="shared" si="27"/>
        <v>8.030451471981756E-2</v>
      </c>
      <c r="AQ127">
        <v>6.4</v>
      </c>
      <c r="AR127">
        <f t="shared" si="28"/>
        <v>0.17131629806894413</v>
      </c>
      <c r="AS127">
        <f t="shared" si="26"/>
        <v>0.12581040639438085</v>
      </c>
    </row>
    <row r="128" spans="1:45" x14ac:dyDescent="0.25">
      <c r="A128">
        <v>1774</v>
      </c>
      <c r="D128">
        <v>1.7</v>
      </c>
      <c r="E128">
        <f t="shared" si="36"/>
        <v>4.550589167456328E-2</v>
      </c>
      <c r="H128">
        <f t="shared" si="29"/>
        <v>4.550589167456328E-2</v>
      </c>
      <c r="L128" s="1">
        <v>16.5</v>
      </c>
      <c r="M128">
        <f t="shared" si="30"/>
        <v>0.44167483095899657</v>
      </c>
      <c r="N128">
        <v>17.78</v>
      </c>
      <c r="O128">
        <f t="shared" si="24"/>
        <v>0.47593809057278541</v>
      </c>
      <c r="P128" s="3">
        <f t="shared" si="31"/>
        <v>0.30587097384392731</v>
      </c>
      <c r="S128" s="1">
        <v>0.89</v>
      </c>
      <c r="T128">
        <f t="shared" si="20"/>
        <v>2.3823672700212541E-2</v>
      </c>
      <c r="V128" s="1">
        <v>0.73</v>
      </c>
      <c r="W128">
        <f t="shared" si="32"/>
        <v>1.9540765248488936E-2</v>
      </c>
      <c r="Z128">
        <f t="shared" si="33"/>
        <v>1.9540765248488936E-2</v>
      </c>
      <c r="AD128">
        <v>15</v>
      </c>
      <c r="AE128">
        <f t="shared" si="34"/>
        <v>0.40152257359908777</v>
      </c>
      <c r="AF128">
        <f t="shared" si="35"/>
        <v>0.40152257359908777</v>
      </c>
      <c r="AH128" s="4">
        <v>0.96064572202765919</v>
      </c>
      <c r="AM128">
        <f t="shared" si="21"/>
        <v>0.32021524067588641</v>
      </c>
      <c r="AO128" s="1">
        <v>6.25</v>
      </c>
      <c r="AP128">
        <f t="shared" si="27"/>
        <v>0.16730107233295324</v>
      </c>
      <c r="AQ128">
        <v>6.67</v>
      </c>
      <c r="AR128">
        <f t="shared" si="28"/>
        <v>0.17854370439372769</v>
      </c>
      <c r="AS128">
        <f t="shared" si="26"/>
        <v>0.17292238836334045</v>
      </c>
    </row>
    <row r="129" spans="1:45" x14ac:dyDescent="0.25">
      <c r="A129">
        <v>1775</v>
      </c>
      <c r="D129">
        <v>2.15</v>
      </c>
      <c r="E129">
        <f t="shared" si="36"/>
        <v>5.755156888253591E-2</v>
      </c>
      <c r="H129">
        <f t="shared" si="29"/>
        <v>5.755156888253591E-2</v>
      </c>
      <c r="L129" s="1">
        <v>15.5</v>
      </c>
      <c r="M129">
        <f t="shared" si="30"/>
        <v>0.41490665938572402</v>
      </c>
      <c r="N129">
        <v>13.33</v>
      </c>
      <c r="O129">
        <f t="shared" si="24"/>
        <v>0.35681972707172266</v>
      </c>
      <c r="P129" s="3">
        <f t="shared" si="31"/>
        <v>0.25724212881914887</v>
      </c>
      <c r="S129" s="1">
        <v>1.1100000000000001</v>
      </c>
      <c r="T129">
        <f t="shared" si="20"/>
        <v>2.9712670446332499E-2</v>
      </c>
      <c r="V129" s="1">
        <v>0.7</v>
      </c>
      <c r="W129">
        <f t="shared" si="32"/>
        <v>1.873772010129076E-2</v>
      </c>
      <c r="Z129">
        <f t="shared" si="33"/>
        <v>1.873772010129076E-2</v>
      </c>
      <c r="AD129">
        <v>9</v>
      </c>
      <c r="AE129">
        <f t="shared" si="34"/>
        <v>0.24091354415945265</v>
      </c>
      <c r="AF129">
        <f t="shared" si="35"/>
        <v>0.24091354415945265</v>
      </c>
      <c r="AH129" s="4">
        <v>1.0024240680067298</v>
      </c>
      <c r="AM129">
        <f t="shared" si="21"/>
        <v>0.33414135600224326</v>
      </c>
      <c r="AO129" s="1">
        <v>5.5</v>
      </c>
      <c r="AP129">
        <f t="shared" si="27"/>
        <v>0.14722494365299885</v>
      </c>
      <c r="AQ129">
        <v>8</v>
      </c>
      <c r="AR129">
        <f t="shared" si="28"/>
        <v>0.21414537258618013</v>
      </c>
      <c r="AS129">
        <f t="shared" si="26"/>
        <v>0.18068515811958949</v>
      </c>
    </row>
    <row r="130" spans="1:45" x14ac:dyDescent="0.25">
      <c r="A130">
        <v>1776</v>
      </c>
      <c r="D130">
        <v>5.33</v>
      </c>
      <c r="E130">
        <f t="shared" si="36"/>
        <v>0.14267435448554253</v>
      </c>
      <c r="H130">
        <f t="shared" si="29"/>
        <v>0.14267435448554253</v>
      </c>
      <c r="L130" s="1">
        <v>12.5</v>
      </c>
      <c r="M130">
        <f t="shared" si="30"/>
        <v>0.33460214466590649</v>
      </c>
      <c r="N130">
        <v>14.55</v>
      </c>
      <c r="O130">
        <f t="shared" si="24"/>
        <v>0.38947689639111516</v>
      </c>
      <c r="P130" s="3">
        <f t="shared" si="31"/>
        <v>0.24135968035234057</v>
      </c>
      <c r="S130" s="1">
        <v>1</v>
      </c>
      <c r="T130">
        <f t="shared" si="20"/>
        <v>2.6768171573272517E-2</v>
      </c>
      <c r="V130" s="1">
        <v>0.95</v>
      </c>
      <c r="W130">
        <f t="shared" si="32"/>
        <v>2.542976299460889E-2</v>
      </c>
      <c r="Z130">
        <f t="shared" si="33"/>
        <v>2.542976299460889E-2</v>
      </c>
      <c r="AD130">
        <v>10.25</v>
      </c>
      <c r="AE130">
        <f t="shared" si="34"/>
        <v>0.2743737586260433</v>
      </c>
      <c r="AF130">
        <f t="shared" si="35"/>
        <v>0.2743737586260433</v>
      </c>
      <c r="AH130" s="4">
        <v>1.0356066151805383</v>
      </c>
      <c r="AM130">
        <f t="shared" si="21"/>
        <v>0.34520220506017946</v>
      </c>
      <c r="AO130" s="1">
        <v>5.5</v>
      </c>
      <c r="AP130">
        <f t="shared" si="27"/>
        <v>0.14722494365299885</v>
      </c>
      <c r="AQ130">
        <v>4.8499999999999996</v>
      </c>
      <c r="AR130">
        <f t="shared" si="28"/>
        <v>0.12982563213037171</v>
      </c>
      <c r="AS130">
        <f t="shared" si="26"/>
        <v>0.13852528789168528</v>
      </c>
    </row>
    <row r="131" spans="1:45" x14ac:dyDescent="0.25">
      <c r="A131">
        <v>1777</v>
      </c>
      <c r="D131">
        <v>2.3199999999999998</v>
      </c>
      <c r="E131">
        <f t="shared" si="36"/>
        <v>6.2102158049992237E-2</v>
      </c>
      <c r="H131">
        <f t="shared" si="29"/>
        <v>6.2102158049992237E-2</v>
      </c>
      <c r="L131" s="1">
        <v>13.5</v>
      </c>
      <c r="M131">
        <f t="shared" si="30"/>
        <v>0.36137031623917898</v>
      </c>
      <c r="N131">
        <v>13.33</v>
      </c>
      <c r="O131">
        <f t="shared" si="24"/>
        <v>0.35681972707172266</v>
      </c>
      <c r="P131" s="3">
        <f t="shared" si="31"/>
        <v>0.23939668110363388</v>
      </c>
      <c r="S131" s="1">
        <v>1</v>
      </c>
      <c r="T131">
        <f t="shared" si="20"/>
        <v>2.6768171573272517E-2</v>
      </c>
      <c r="V131" s="1">
        <v>0.95</v>
      </c>
      <c r="W131">
        <f t="shared" si="32"/>
        <v>2.542976299460889E-2</v>
      </c>
      <c r="Z131">
        <f t="shared" si="33"/>
        <v>2.542976299460889E-2</v>
      </c>
      <c r="AD131">
        <v>8.0399999999999991</v>
      </c>
      <c r="AE131">
        <f t="shared" si="34"/>
        <v>0.21521609944911102</v>
      </c>
      <c r="AF131">
        <f t="shared" si="35"/>
        <v>0.21521609944911102</v>
      </c>
      <c r="AH131" s="4">
        <v>1.0230362218312241</v>
      </c>
      <c r="AM131">
        <f t="shared" si="21"/>
        <v>0.34101207394374139</v>
      </c>
      <c r="AO131" s="1">
        <v>6.87</v>
      </c>
      <c r="AP131">
        <f t="shared" si="27"/>
        <v>0.18389733870838221</v>
      </c>
      <c r="AQ131">
        <v>5.16</v>
      </c>
      <c r="AR131">
        <f t="shared" si="28"/>
        <v>0.13812376531808621</v>
      </c>
      <c r="AS131">
        <f t="shared" si="26"/>
        <v>0.16101055201323422</v>
      </c>
    </row>
    <row r="132" spans="1:45" x14ac:dyDescent="0.25">
      <c r="A132">
        <v>1778</v>
      </c>
      <c r="D132">
        <v>2.06</v>
      </c>
      <c r="E132">
        <f t="shared" si="36"/>
        <v>5.5142433440941385E-2</v>
      </c>
      <c r="H132">
        <f t="shared" si="29"/>
        <v>5.5142433440941385E-2</v>
      </c>
      <c r="L132" s="1">
        <v>15</v>
      </c>
      <c r="M132">
        <f t="shared" si="30"/>
        <v>0.40152257359908777</v>
      </c>
      <c r="N132">
        <v>8.89</v>
      </c>
      <c r="O132">
        <f t="shared" si="24"/>
        <v>0.23796904528639271</v>
      </c>
      <c r="P132" s="3">
        <f t="shared" si="31"/>
        <v>0.21316387296182682</v>
      </c>
      <c r="S132" s="1">
        <v>1</v>
      </c>
      <c r="T132">
        <f t="shared" si="20"/>
        <v>2.6768171573272517E-2</v>
      </c>
      <c r="V132" s="1">
        <v>0.95</v>
      </c>
      <c r="W132">
        <f t="shared" si="32"/>
        <v>2.542976299460889E-2</v>
      </c>
      <c r="Z132">
        <f t="shared" si="33"/>
        <v>2.542976299460889E-2</v>
      </c>
      <c r="AD132">
        <v>8.64</v>
      </c>
      <c r="AE132">
        <f t="shared" si="34"/>
        <v>0.23127700239307458</v>
      </c>
      <c r="AF132">
        <f t="shared" si="35"/>
        <v>0.23127700239307458</v>
      </c>
      <c r="AH132" s="4">
        <v>0.92257880072802645</v>
      </c>
      <c r="AM132">
        <f t="shared" si="21"/>
        <v>0.30752626690934215</v>
      </c>
      <c r="AO132" s="1">
        <v>7.61</v>
      </c>
      <c r="AP132">
        <f t="shared" si="27"/>
        <v>0.20370578567260386</v>
      </c>
      <c r="AQ132">
        <v>6.96</v>
      </c>
      <c r="AR132">
        <f t="shared" si="28"/>
        <v>0.18630647414997673</v>
      </c>
      <c r="AS132">
        <f t="shared" si="26"/>
        <v>0.19500612991129029</v>
      </c>
    </row>
    <row r="133" spans="1:45" x14ac:dyDescent="0.25">
      <c r="A133">
        <v>1779</v>
      </c>
      <c r="D133">
        <v>2.3199999999999998</v>
      </c>
      <c r="E133">
        <f t="shared" si="36"/>
        <v>6.2102158049992237E-2</v>
      </c>
      <c r="H133">
        <f t="shared" si="29"/>
        <v>6.2102158049992237E-2</v>
      </c>
      <c r="L133" s="1">
        <v>12.5</v>
      </c>
      <c r="M133">
        <f t="shared" si="30"/>
        <v>0.33460214466590649</v>
      </c>
      <c r="N133">
        <v>15.21</v>
      </c>
      <c r="O133">
        <f t="shared" si="24"/>
        <v>0.40714388962947501</v>
      </c>
      <c r="P133" s="3">
        <f t="shared" si="31"/>
        <v>0.24724867809846049</v>
      </c>
      <c r="S133" s="1">
        <v>1</v>
      </c>
      <c r="T133">
        <f t="shared" si="20"/>
        <v>2.6768171573272517E-2</v>
      </c>
      <c r="V133" s="1">
        <v>0.95</v>
      </c>
      <c r="W133">
        <f t="shared" si="32"/>
        <v>2.542976299460889E-2</v>
      </c>
      <c r="Z133">
        <f t="shared" si="33"/>
        <v>2.542976299460889E-2</v>
      </c>
      <c r="AD133">
        <v>8.24</v>
      </c>
      <c r="AE133">
        <f t="shared" si="34"/>
        <v>0.22056973376376554</v>
      </c>
      <c r="AF133">
        <f t="shared" si="35"/>
        <v>0.22056973376376554</v>
      </c>
      <c r="AH133" s="4">
        <v>0.92377657928473544</v>
      </c>
      <c r="AM133">
        <f t="shared" si="21"/>
        <v>0.30792552642824517</v>
      </c>
      <c r="AO133" s="1">
        <v>5.5</v>
      </c>
      <c r="AP133">
        <f t="shared" si="27"/>
        <v>0.14722494365299885</v>
      </c>
      <c r="AQ133">
        <v>8</v>
      </c>
      <c r="AR133">
        <f t="shared" si="28"/>
        <v>0.21414537258618013</v>
      </c>
      <c r="AS133">
        <f t="shared" si="26"/>
        <v>0.18068515811958949</v>
      </c>
    </row>
    <row r="134" spans="1:45" x14ac:dyDescent="0.25">
      <c r="A134">
        <v>1780</v>
      </c>
      <c r="D134">
        <v>2.31</v>
      </c>
      <c r="E134">
        <f t="shared" si="36"/>
        <v>6.1834476334259515E-2</v>
      </c>
      <c r="H134">
        <f t="shared" si="29"/>
        <v>6.1834476334259515E-2</v>
      </c>
      <c r="L134" s="1">
        <v>19</v>
      </c>
      <c r="M134">
        <f t="shared" si="30"/>
        <v>0.5085952598921778</v>
      </c>
      <c r="N134">
        <v>16.88</v>
      </c>
      <c r="O134">
        <f t="shared" si="24"/>
        <v>0.45184673615684007</v>
      </c>
      <c r="P134" s="3">
        <f t="shared" si="31"/>
        <v>0.32014733201633927</v>
      </c>
      <c r="S134" s="1">
        <v>1.82</v>
      </c>
      <c r="T134">
        <f t="shared" si="20"/>
        <v>4.8718072263355984E-2</v>
      </c>
      <c r="V134" s="1">
        <v>0.89</v>
      </c>
      <c r="W134">
        <f t="shared" si="32"/>
        <v>2.3823672700212541E-2</v>
      </c>
      <c r="Z134">
        <f t="shared" si="33"/>
        <v>2.3823672700212541E-2</v>
      </c>
      <c r="AD134">
        <v>7.25</v>
      </c>
      <c r="AE134">
        <f t="shared" si="34"/>
        <v>0.19406924390622576</v>
      </c>
      <c r="AF134">
        <f t="shared" si="35"/>
        <v>0.19406924390622576</v>
      </c>
      <c r="AH134" s="4">
        <v>0.89414411087594614</v>
      </c>
      <c r="AM134">
        <f t="shared" si="21"/>
        <v>0.29804803695864873</v>
      </c>
      <c r="AO134" s="1">
        <v>10.5</v>
      </c>
      <c r="AP134">
        <f t="shared" si="27"/>
        <v>0.28106580151936145</v>
      </c>
      <c r="AQ134">
        <v>7.27</v>
      </c>
      <c r="AR134">
        <f t="shared" si="28"/>
        <v>0.19460460733769119</v>
      </c>
      <c r="AS134">
        <f t="shared" si="26"/>
        <v>0.23783520442852632</v>
      </c>
    </row>
    <row r="135" spans="1:45" x14ac:dyDescent="0.25">
      <c r="A135">
        <v>1781</v>
      </c>
      <c r="D135">
        <v>1.83</v>
      </c>
      <c r="E135">
        <f t="shared" si="36"/>
        <v>4.8985753979088713E-2</v>
      </c>
      <c r="H135">
        <f t="shared" si="29"/>
        <v>4.8985753979088713E-2</v>
      </c>
      <c r="L135" s="1">
        <v>19</v>
      </c>
      <c r="M135">
        <f t="shared" si="30"/>
        <v>0.5085952598921778</v>
      </c>
      <c r="N135">
        <v>16</v>
      </c>
      <c r="O135">
        <f t="shared" si="24"/>
        <v>0.42829074517236027</v>
      </c>
      <c r="P135" s="3">
        <f t="shared" si="31"/>
        <v>0.31229533502151269</v>
      </c>
      <c r="S135" s="1">
        <v>1.43</v>
      </c>
      <c r="T135">
        <f t="shared" si="20"/>
        <v>3.8278485349779699E-2</v>
      </c>
      <c r="V135" s="1">
        <v>0.73</v>
      </c>
      <c r="W135">
        <f t="shared" si="32"/>
        <v>1.9540765248488936E-2</v>
      </c>
      <c r="Z135">
        <f t="shared" si="33"/>
        <v>1.9540765248488936E-2</v>
      </c>
      <c r="AD135">
        <v>7.25</v>
      </c>
      <c r="AE135">
        <f t="shared" si="34"/>
        <v>0.19406924390622576</v>
      </c>
      <c r="AF135">
        <f t="shared" si="35"/>
        <v>0.19406924390622576</v>
      </c>
      <c r="AH135" s="4">
        <v>0.92595856029050516</v>
      </c>
      <c r="AM135">
        <f t="shared" si="21"/>
        <v>0.30865285343016841</v>
      </c>
      <c r="AO135" s="1">
        <v>9</v>
      </c>
      <c r="AP135">
        <f t="shared" si="27"/>
        <v>0.24091354415945265</v>
      </c>
      <c r="AQ135">
        <v>5</v>
      </c>
      <c r="AR135">
        <f t="shared" si="28"/>
        <v>0.1338408578663626</v>
      </c>
      <c r="AS135">
        <f t="shared" si="26"/>
        <v>0.18737720101290761</v>
      </c>
    </row>
    <row r="136" spans="1:45" x14ac:dyDescent="0.25">
      <c r="A136">
        <v>1782</v>
      </c>
      <c r="D136">
        <v>1.18</v>
      </c>
      <c r="E136">
        <f t="shared" si="36"/>
        <v>3.1586442456461569E-2</v>
      </c>
      <c r="H136">
        <f t="shared" si="29"/>
        <v>3.1586442456461569E-2</v>
      </c>
      <c r="L136" s="1">
        <v>18.8</v>
      </c>
      <c r="M136">
        <f t="shared" si="30"/>
        <v>0.50324162557752339</v>
      </c>
      <c r="N136">
        <v>13.94</v>
      </c>
      <c r="O136">
        <f t="shared" si="24"/>
        <v>0.37314831173141888</v>
      </c>
      <c r="P136" s="3">
        <f t="shared" si="31"/>
        <v>0.29212997910298077</v>
      </c>
      <c r="S136" s="1">
        <v>1.47</v>
      </c>
      <c r="T136">
        <f t="shared" si="20"/>
        <v>3.9349212212710601E-2</v>
      </c>
      <c r="V136" s="1">
        <v>0.77</v>
      </c>
      <c r="W136">
        <f t="shared" si="32"/>
        <v>2.0611492111419841E-2</v>
      </c>
      <c r="Z136">
        <f t="shared" si="33"/>
        <v>2.0611492111419841E-2</v>
      </c>
      <c r="AD136">
        <v>7.25</v>
      </c>
      <c r="AE136">
        <f t="shared" si="34"/>
        <v>0.19406924390622576</v>
      </c>
      <c r="AF136">
        <f t="shared" si="35"/>
        <v>0.19406924390622576</v>
      </c>
      <c r="AH136" s="4">
        <v>1.0707523622348247</v>
      </c>
      <c r="AM136">
        <f t="shared" si="21"/>
        <v>0.35691745407827491</v>
      </c>
      <c r="AO136" s="1">
        <v>10.58</v>
      </c>
      <c r="AP136">
        <f t="shared" si="27"/>
        <v>0.28320725524522322</v>
      </c>
      <c r="AQ136">
        <v>5.16</v>
      </c>
      <c r="AR136">
        <f t="shared" si="28"/>
        <v>0.13812376531808621</v>
      </c>
      <c r="AS136">
        <f t="shared" si="26"/>
        <v>0.2106655102816547</v>
      </c>
    </row>
    <row r="137" spans="1:45" x14ac:dyDescent="0.25">
      <c r="A137">
        <v>1783</v>
      </c>
      <c r="D137">
        <v>1.62</v>
      </c>
      <c r="E137">
        <f t="shared" si="36"/>
        <v>4.3364437948701484E-2</v>
      </c>
      <c r="H137">
        <f t="shared" si="29"/>
        <v>4.3364437948701484E-2</v>
      </c>
      <c r="L137" s="1">
        <v>18.600000000000001</v>
      </c>
      <c r="M137">
        <f t="shared" si="30"/>
        <v>0.49788799126286887</v>
      </c>
      <c r="N137">
        <v>15.21</v>
      </c>
      <c r="O137">
        <f t="shared" si="24"/>
        <v>0.40714388962947501</v>
      </c>
      <c r="P137" s="3">
        <f t="shared" si="31"/>
        <v>0.30167729363078127</v>
      </c>
      <c r="S137" s="1">
        <v>1.51</v>
      </c>
      <c r="T137">
        <f t="shared" si="20"/>
        <v>4.0419939075641502E-2</v>
      </c>
      <c r="V137" s="1">
        <v>0.81</v>
      </c>
      <c r="W137">
        <f t="shared" si="32"/>
        <v>2.1682218974350742E-2</v>
      </c>
      <c r="Z137">
        <f t="shared" si="33"/>
        <v>2.1682218974350742E-2</v>
      </c>
      <c r="AD137">
        <v>7.25</v>
      </c>
      <c r="AE137">
        <f t="shared" si="34"/>
        <v>0.19406924390622576</v>
      </c>
      <c r="AF137">
        <f t="shared" si="35"/>
        <v>0.19406924390622576</v>
      </c>
      <c r="AH137" s="4">
        <v>1.1067493575383187</v>
      </c>
      <c r="AM137">
        <f t="shared" si="21"/>
        <v>0.36891645251277289</v>
      </c>
      <c r="AO137" s="1">
        <v>11.32</v>
      </c>
      <c r="AP137">
        <f t="shared" si="27"/>
        <v>0.3030157022094449</v>
      </c>
      <c r="AQ137">
        <v>8.42</v>
      </c>
      <c r="AR137">
        <f t="shared" si="28"/>
        <v>0.2253880046469546</v>
      </c>
      <c r="AS137">
        <f t="shared" si="26"/>
        <v>0.26420185342819974</v>
      </c>
    </row>
    <row r="138" spans="1:45" x14ac:dyDescent="0.25">
      <c r="A138">
        <v>1784</v>
      </c>
      <c r="D138">
        <v>1.81</v>
      </c>
      <c r="E138">
        <f t="shared" si="36"/>
        <v>4.8450390547623262E-2</v>
      </c>
      <c r="H138">
        <f t="shared" si="29"/>
        <v>4.8450390547623262E-2</v>
      </c>
      <c r="L138" s="1">
        <v>18.399999999999999</v>
      </c>
      <c r="M138">
        <f t="shared" si="30"/>
        <v>0.49253435694821429</v>
      </c>
      <c r="N138">
        <v>13.33</v>
      </c>
      <c r="O138">
        <f t="shared" si="24"/>
        <v>0.35681972707172266</v>
      </c>
      <c r="P138" s="3">
        <f t="shared" si="31"/>
        <v>0.28311802800664565</v>
      </c>
      <c r="S138" s="1">
        <v>1.56</v>
      </c>
      <c r="T138">
        <f t="shared" si="20"/>
        <v>4.1758347654305132E-2</v>
      </c>
      <c r="V138" s="1">
        <v>0.84</v>
      </c>
      <c r="W138">
        <f t="shared" si="32"/>
        <v>2.2485264121548915E-2</v>
      </c>
      <c r="Z138">
        <f t="shared" si="33"/>
        <v>2.2485264121548915E-2</v>
      </c>
      <c r="AD138">
        <v>8.44</v>
      </c>
      <c r="AE138">
        <f t="shared" si="34"/>
        <v>0.22592336807842003</v>
      </c>
      <c r="AF138">
        <f t="shared" si="35"/>
        <v>0.22592336807842003</v>
      </c>
      <c r="AH138" s="4">
        <v>1.2463354054260036</v>
      </c>
      <c r="AM138">
        <f t="shared" si="21"/>
        <v>0.41544513514200121</v>
      </c>
      <c r="AO138" s="1">
        <v>12.07</v>
      </c>
      <c r="AP138">
        <f t="shared" si="27"/>
        <v>0.3230918308893993</v>
      </c>
      <c r="AQ138">
        <v>6.03</v>
      </c>
      <c r="AR138">
        <f t="shared" si="28"/>
        <v>0.16141207458683329</v>
      </c>
      <c r="AS138">
        <f t="shared" si="26"/>
        <v>0.24225195273811628</v>
      </c>
    </row>
    <row r="139" spans="1:45" x14ac:dyDescent="0.25">
      <c r="A139">
        <v>1785</v>
      </c>
      <c r="D139">
        <v>1.18</v>
      </c>
      <c r="E139">
        <f t="shared" si="36"/>
        <v>3.1586442456461569E-2</v>
      </c>
      <c r="H139">
        <f t="shared" si="29"/>
        <v>3.1586442456461569E-2</v>
      </c>
      <c r="L139" s="1">
        <v>18.2</v>
      </c>
      <c r="M139">
        <f t="shared" si="30"/>
        <v>0.48718072263355983</v>
      </c>
      <c r="N139">
        <v>12.31</v>
      </c>
      <c r="O139">
        <f t="shared" si="24"/>
        <v>0.32951619206698468</v>
      </c>
      <c r="P139" s="3">
        <f t="shared" si="31"/>
        <v>0.27223230490018152</v>
      </c>
      <c r="S139" s="1">
        <v>1.61</v>
      </c>
      <c r="T139">
        <f t="shared" si="20"/>
        <v>4.3096756232968755E-2</v>
      </c>
      <c r="V139" s="1">
        <v>0.87</v>
      </c>
      <c r="W139">
        <f t="shared" si="32"/>
        <v>2.3288309268747091E-2</v>
      </c>
      <c r="Z139">
        <f t="shared" si="33"/>
        <v>2.3288309268747091E-2</v>
      </c>
      <c r="AD139">
        <v>8.49</v>
      </c>
      <c r="AE139">
        <f t="shared" si="34"/>
        <v>0.22726177665708369</v>
      </c>
      <c r="AF139">
        <f t="shared" si="35"/>
        <v>0.22726177665708369</v>
      </c>
      <c r="AH139" s="4">
        <v>1.1338750505952573</v>
      </c>
      <c r="AM139">
        <f t="shared" si="21"/>
        <v>0.37795835019841911</v>
      </c>
      <c r="AO139" s="1">
        <v>12.81</v>
      </c>
      <c r="AP139">
        <f t="shared" si="27"/>
        <v>0.34290027785362098</v>
      </c>
      <c r="AQ139">
        <v>6.4</v>
      </c>
      <c r="AR139">
        <f t="shared" si="28"/>
        <v>0.17131629806894413</v>
      </c>
      <c r="AS139">
        <f t="shared" si="26"/>
        <v>0.25710828796128254</v>
      </c>
    </row>
    <row r="140" spans="1:45" x14ac:dyDescent="0.25">
      <c r="A140">
        <v>1786</v>
      </c>
      <c r="D140">
        <v>1.65</v>
      </c>
      <c r="E140">
        <f t="shared" si="36"/>
        <v>4.416748309589965E-2</v>
      </c>
      <c r="H140">
        <f t="shared" si="29"/>
        <v>4.416748309589965E-2</v>
      </c>
      <c r="L140" s="1">
        <v>18</v>
      </c>
      <c r="M140">
        <f t="shared" si="30"/>
        <v>0.48182708831890531</v>
      </c>
      <c r="N140">
        <v>10.67</v>
      </c>
      <c r="O140">
        <f t="shared" si="24"/>
        <v>0.28561639068681777</v>
      </c>
      <c r="P140" s="3">
        <f t="shared" si="31"/>
        <v>0.25581449300190767</v>
      </c>
      <c r="S140" s="1">
        <v>1.67</v>
      </c>
      <c r="T140">
        <f t="shared" si="20"/>
        <v>4.47028465273651E-2</v>
      </c>
      <c r="V140" s="1">
        <v>0.91</v>
      </c>
      <c r="W140">
        <f t="shared" si="32"/>
        <v>2.4359036131677992E-2</v>
      </c>
      <c r="Z140">
        <f t="shared" si="33"/>
        <v>2.4359036131677992E-2</v>
      </c>
      <c r="AD140">
        <v>8.5500000000000007</v>
      </c>
      <c r="AE140">
        <f t="shared" si="34"/>
        <v>0.22886786695148004</v>
      </c>
      <c r="AF140">
        <f t="shared" si="35"/>
        <v>0.22886786695148004</v>
      </c>
      <c r="AH140" s="4">
        <v>1.2091227090065326</v>
      </c>
      <c r="AM140">
        <f t="shared" si="21"/>
        <v>0.40304090300217754</v>
      </c>
      <c r="AO140" s="1">
        <v>13.5</v>
      </c>
      <c r="AP140">
        <f t="shared" si="27"/>
        <v>0.36137031623917898</v>
      </c>
      <c r="AQ140">
        <v>5.43</v>
      </c>
      <c r="AR140">
        <f t="shared" si="28"/>
        <v>0.14535117164286976</v>
      </c>
      <c r="AS140">
        <f t="shared" si="26"/>
        <v>0.25336074394102437</v>
      </c>
    </row>
    <row r="141" spans="1:45" x14ac:dyDescent="0.25">
      <c r="A141">
        <v>1787</v>
      </c>
      <c r="D141">
        <v>2.5499999999999998</v>
      </c>
      <c r="E141">
        <f t="shared" si="36"/>
        <v>6.8258837511844916E-2</v>
      </c>
      <c r="H141">
        <f t="shared" si="29"/>
        <v>6.8258837511844916E-2</v>
      </c>
      <c r="L141" s="1">
        <v>18</v>
      </c>
      <c r="M141">
        <f t="shared" si="30"/>
        <v>0.48182708831890531</v>
      </c>
      <c r="N141">
        <v>11.05</v>
      </c>
      <c r="O141">
        <f t="shared" si="24"/>
        <v>0.29578829588466132</v>
      </c>
      <c r="P141" s="3">
        <f t="shared" si="31"/>
        <v>0.25920512806785556</v>
      </c>
      <c r="S141" s="1">
        <v>1.33</v>
      </c>
      <c r="T141">
        <f t="shared" si="20"/>
        <v>3.5601668192452453E-2</v>
      </c>
      <c r="V141" s="1">
        <v>1</v>
      </c>
      <c r="W141">
        <f t="shared" si="32"/>
        <v>2.6768171573272517E-2</v>
      </c>
      <c r="Z141">
        <f t="shared" si="33"/>
        <v>2.6768171573272517E-2</v>
      </c>
      <c r="AD141">
        <v>11.48</v>
      </c>
      <c r="AE141">
        <f t="shared" si="34"/>
        <v>0.30729860966116851</v>
      </c>
      <c r="AF141">
        <f t="shared" si="35"/>
        <v>0.30729860966116851</v>
      </c>
      <c r="AH141" s="4">
        <v>1.2610396387277001</v>
      </c>
      <c r="AM141">
        <f t="shared" si="21"/>
        <v>0.42034654624256668</v>
      </c>
      <c r="AO141" s="1">
        <v>12</v>
      </c>
      <c r="AP141">
        <f t="shared" si="27"/>
        <v>0.32121805887927024</v>
      </c>
      <c r="AQ141">
        <v>5</v>
      </c>
      <c r="AR141">
        <f t="shared" si="28"/>
        <v>0.1338408578663626</v>
      </c>
      <c r="AS141">
        <f t="shared" si="26"/>
        <v>0.22752945837281641</v>
      </c>
    </row>
    <row r="142" spans="1:45" x14ac:dyDescent="0.25">
      <c r="A142">
        <v>1788</v>
      </c>
      <c r="D142">
        <v>1.81</v>
      </c>
      <c r="E142">
        <f t="shared" si="36"/>
        <v>4.8450390547623262E-2</v>
      </c>
      <c r="H142">
        <f t="shared" si="29"/>
        <v>4.8450390547623262E-2</v>
      </c>
      <c r="L142" s="1">
        <v>16.5</v>
      </c>
      <c r="M142">
        <f t="shared" si="30"/>
        <v>0.44167483095899657</v>
      </c>
      <c r="N142">
        <v>20</v>
      </c>
      <c r="O142">
        <f t="shared" si="24"/>
        <v>0.5353634314654504</v>
      </c>
      <c r="P142" s="3">
        <f t="shared" si="31"/>
        <v>0.32567942080814899</v>
      </c>
      <c r="S142" s="1">
        <v>2.11</v>
      </c>
      <c r="T142">
        <f t="shared" si="20"/>
        <v>5.6480842019605008E-2</v>
      </c>
      <c r="V142" s="1">
        <v>1.33</v>
      </c>
      <c r="W142">
        <f t="shared" si="32"/>
        <v>3.5601668192452453E-2</v>
      </c>
      <c r="Z142">
        <f t="shared" si="33"/>
        <v>3.5601668192452453E-2</v>
      </c>
      <c r="AD142">
        <v>8.67</v>
      </c>
      <c r="AE142">
        <f t="shared" si="34"/>
        <v>0.23208004754027273</v>
      </c>
      <c r="AF142">
        <f t="shared" si="35"/>
        <v>0.23208004754027273</v>
      </c>
      <c r="AH142" s="4">
        <v>1.0625193149035048</v>
      </c>
      <c r="AM142">
        <f t="shared" si="21"/>
        <v>0.35417310496783494</v>
      </c>
      <c r="AO142" s="1">
        <v>12.5</v>
      </c>
      <c r="AP142">
        <f t="shared" si="27"/>
        <v>0.33460214466590649</v>
      </c>
      <c r="AQ142">
        <v>5.71</v>
      </c>
      <c r="AR142">
        <f t="shared" si="28"/>
        <v>0.15284625968338608</v>
      </c>
      <c r="AS142">
        <f t="shared" si="26"/>
        <v>0.2437242021746463</v>
      </c>
    </row>
    <row r="143" spans="1:45" x14ac:dyDescent="0.25">
      <c r="A143">
        <v>1789</v>
      </c>
      <c r="D143">
        <v>1.97</v>
      </c>
      <c r="E143">
        <f t="shared" si="36"/>
        <v>5.2733297999346861E-2</v>
      </c>
      <c r="H143">
        <f t="shared" si="29"/>
        <v>5.2733297999346861E-2</v>
      </c>
      <c r="L143" s="1">
        <v>17.5</v>
      </c>
      <c r="M143">
        <f t="shared" si="30"/>
        <v>0.46844300253226906</v>
      </c>
      <c r="N143">
        <v>16</v>
      </c>
      <c r="O143">
        <f t="shared" si="24"/>
        <v>0.42829074517236027</v>
      </c>
      <c r="P143" s="3">
        <f t="shared" si="31"/>
        <v>0.29891124923487644</v>
      </c>
      <c r="S143" s="1">
        <v>1.67</v>
      </c>
      <c r="T143">
        <f t="shared" ref="T143:T166" si="37">AVERAGE(R143:S143)/37.3578</f>
        <v>4.47028465273651E-2</v>
      </c>
      <c r="V143" s="1">
        <v>0.8</v>
      </c>
      <c r="W143">
        <f t="shared" si="32"/>
        <v>2.1414537258618017E-2</v>
      </c>
      <c r="Z143">
        <f t="shared" si="33"/>
        <v>2.1414537258618017E-2</v>
      </c>
      <c r="AD143">
        <v>8.7200000000000006</v>
      </c>
      <c r="AE143">
        <f t="shared" si="34"/>
        <v>0.23341845611893638</v>
      </c>
      <c r="AF143">
        <f t="shared" si="35"/>
        <v>0.23341845611893638</v>
      </c>
      <c r="AH143" s="4">
        <v>0.92011991598908904</v>
      </c>
      <c r="AM143">
        <f t="shared" si="21"/>
        <v>0.30670663866302966</v>
      </c>
      <c r="AO143" s="1">
        <v>12</v>
      </c>
      <c r="AP143">
        <f t="shared" si="27"/>
        <v>0.32121805887927024</v>
      </c>
      <c r="AQ143">
        <v>6.15</v>
      </c>
      <c r="AR143">
        <f t="shared" si="28"/>
        <v>0.16462425517562598</v>
      </c>
      <c r="AS143">
        <f t="shared" si="26"/>
        <v>0.2429211570274481</v>
      </c>
    </row>
    <row r="144" spans="1:45" x14ac:dyDescent="0.25">
      <c r="A144">
        <v>1790</v>
      </c>
      <c r="D144">
        <v>1.7</v>
      </c>
      <c r="E144">
        <f t="shared" si="36"/>
        <v>4.550589167456328E-2</v>
      </c>
      <c r="H144">
        <f t="shared" si="29"/>
        <v>4.550589167456328E-2</v>
      </c>
      <c r="L144" s="1">
        <v>17.5</v>
      </c>
      <c r="M144">
        <f t="shared" si="30"/>
        <v>0.46844300253226906</v>
      </c>
      <c r="N144">
        <v>14.55</v>
      </c>
      <c r="O144">
        <f t="shared" si="24"/>
        <v>0.38947689639111516</v>
      </c>
      <c r="P144" s="3">
        <f t="shared" si="31"/>
        <v>0.28597329964112811</v>
      </c>
      <c r="S144" s="1">
        <v>1.6</v>
      </c>
      <c r="T144">
        <f t="shared" si="37"/>
        <v>4.2829074517236033E-2</v>
      </c>
      <c r="V144" s="1">
        <v>0.44</v>
      </c>
      <c r="W144">
        <f t="shared" si="32"/>
        <v>1.1777995492239908E-2</v>
      </c>
      <c r="Z144">
        <f t="shared" si="33"/>
        <v>1.1777995492239908E-2</v>
      </c>
      <c r="AD144">
        <v>8.7799999999999994</v>
      </c>
      <c r="AE144">
        <f t="shared" si="34"/>
        <v>0.2350245464133327</v>
      </c>
      <c r="AF144">
        <f t="shared" si="35"/>
        <v>0.2350245464133327</v>
      </c>
      <c r="AH144" s="4">
        <v>0.91135689845847112</v>
      </c>
      <c r="AM144">
        <f t="shared" si="21"/>
        <v>0.30378563281949039</v>
      </c>
      <c r="AO144" s="1">
        <v>12.5</v>
      </c>
      <c r="AP144">
        <f t="shared" si="27"/>
        <v>0.33460214466590649</v>
      </c>
      <c r="AQ144">
        <v>5.93</v>
      </c>
      <c r="AR144">
        <f t="shared" si="28"/>
        <v>0.15873525742950603</v>
      </c>
      <c r="AS144">
        <f t="shared" si="26"/>
        <v>0.24666870104770627</v>
      </c>
    </row>
    <row r="145" spans="1:45" x14ac:dyDescent="0.25">
      <c r="A145">
        <v>1791</v>
      </c>
      <c r="D145">
        <v>1.72</v>
      </c>
      <c r="E145">
        <f t="shared" si="36"/>
        <v>4.6041255106028731E-2</v>
      </c>
      <c r="H145">
        <f t="shared" si="29"/>
        <v>4.6041255106028731E-2</v>
      </c>
      <c r="L145" s="1">
        <v>18.68</v>
      </c>
      <c r="M145">
        <f t="shared" si="30"/>
        <v>0.50002944498873059</v>
      </c>
      <c r="N145">
        <v>14.55</v>
      </c>
      <c r="O145">
        <f t="shared" si="24"/>
        <v>0.38947689639111516</v>
      </c>
      <c r="P145" s="3">
        <f t="shared" si="31"/>
        <v>0.2965021137932819</v>
      </c>
      <c r="S145" s="1">
        <v>1.82</v>
      </c>
      <c r="T145">
        <f t="shared" si="37"/>
        <v>4.8718072263355984E-2</v>
      </c>
      <c r="V145" s="1">
        <v>0.83</v>
      </c>
      <c r="W145">
        <f t="shared" si="32"/>
        <v>2.2217582405816189E-2</v>
      </c>
      <c r="Z145">
        <f t="shared" si="33"/>
        <v>2.2217582405816189E-2</v>
      </c>
      <c r="AD145">
        <v>8.83</v>
      </c>
      <c r="AE145">
        <f t="shared" si="34"/>
        <v>0.23636295499199633</v>
      </c>
      <c r="AF145">
        <f t="shared" si="35"/>
        <v>0.23636295499199633</v>
      </c>
      <c r="AH145" s="4">
        <v>1.0858787410811734</v>
      </c>
      <c r="AM145">
        <f t="shared" si="21"/>
        <v>0.36195958036039116</v>
      </c>
      <c r="AO145" s="1">
        <v>11.9</v>
      </c>
      <c r="AP145">
        <f t="shared" si="27"/>
        <v>0.31854124172194298</v>
      </c>
      <c r="AQ145">
        <v>5.71</v>
      </c>
      <c r="AR145">
        <f t="shared" si="28"/>
        <v>0.15284625968338608</v>
      </c>
      <c r="AS145">
        <f t="shared" si="26"/>
        <v>0.23569375070266452</v>
      </c>
    </row>
    <row r="146" spans="1:45" x14ac:dyDescent="0.25">
      <c r="A146">
        <v>1792</v>
      </c>
      <c r="D146">
        <v>1.85</v>
      </c>
      <c r="E146">
        <f t="shared" si="36"/>
        <v>4.9521117410554163E-2</v>
      </c>
      <c r="H146">
        <f t="shared" si="29"/>
        <v>4.9521117410554163E-2</v>
      </c>
      <c r="L146" s="1">
        <v>18.86</v>
      </c>
      <c r="M146">
        <f t="shared" si="30"/>
        <v>0.50484771587191968</v>
      </c>
      <c r="N146">
        <v>13.33</v>
      </c>
      <c r="O146">
        <f t="shared" si="24"/>
        <v>0.35681972707172266</v>
      </c>
      <c r="P146" s="3">
        <f t="shared" si="31"/>
        <v>0.28722248098121411</v>
      </c>
      <c r="S146" s="1">
        <v>1.54</v>
      </c>
      <c r="T146">
        <f t="shared" si="37"/>
        <v>4.1222984222839681E-2</v>
      </c>
      <c r="V146" s="1">
        <v>1.1100000000000001</v>
      </c>
      <c r="W146">
        <f t="shared" si="32"/>
        <v>2.9712670446332499E-2</v>
      </c>
      <c r="Z146">
        <f t="shared" si="33"/>
        <v>2.9712670446332499E-2</v>
      </c>
      <c r="AD146">
        <v>8.89</v>
      </c>
      <c r="AE146">
        <f t="shared" si="34"/>
        <v>0.23796904528639271</v>
      </c>
      <c r="AF146">
        <f t="shared" si="35"/>
        <v>0.23796904528639271</v>
      </c>
      <c r="AH146" s="4">
        <v>1.1115609151130783</v>
      </c>
      <c r="AI146" s="5">
        <v>2.4934795613160516</v>
      </c>
      <c r="AJ146" s="5">
        <f>AI146/10.78</f>
        <v>0.2313060817547358</v>
      </c>
      <c r="AK146" s="5">
        <f>AH146/AJ146</f>
        <v>4.805584473527662</v>
      </c>
      <c r="AM146">
        <f>AH146/3</f>
        <v>0.37052030503769279</v>
      </c>
      <c r="AO146" s="1">
        <v>11.7</v>
      </c>
      <c r="AP146">
        <f t="shared" si="27"/>
        <v>0.31318760740728846</v>
      </c>
      <c r="AQ146">
        <v>8</v>
      </c>
      <c r="AR146">
        <f t="shared" si="28"/>
        <v>0.21414537258618013</v>
      </c>
      <c r="AS146">
        <f t="shared" si="26"/>
        <v>0.26366648999673431</v>
      </c>
    </row>
    <row r="147" spans="1:45" x14ac:dyDescent="0.25">
      <c r="A147">
        <v>1793</v>
      </c>
      <c r="D147">
        <v>2.09</v>
      </c>
      <c r="E147">
        <f t="shared" si="36"/>
        <v>5.5945478588139558E-2</v>
      </c>
      <c r="H147">
        <f t="shared" si="29"/>
        <v>5.5945478588139558E-2</v>
      </c>
      <c r="L147" s="1">
        <v>19.04</v>
      </c>
      <c r="M147">
        <f t="shared" si="30"/>
        <v>0.50966598675510877</v>
      </c>
      <c r="N147">
        <v>12.82</v>
      </c>
      <c r="O147">
        <f t="shared" si="24"/>
        <v>0.3431679595693537</v>
      </c>
      <c r="P147" s="3">
        <f t="shared" si="31"/>
        <v>0.28427798210815419</v>
      </c>
      <c r="S147" s="1">
        <v>1.82</v>
      </c>
      <c r="T147">
        <f t="shared" si="37"/>
        <v>4.8718072263355984E-2</v>
      </c>
      <c r="V147" s="1">
        <v>0.83</v>
      </c>
      <c r="W147">
        <f t="shared" si="32"/>
        <v>2.2217582405816189E-2</v>
      </c>
      <c r="Z147">
        <f t="shared" si="33"/>
        <v>2.2217582405816189E-2</v>
      </c>
      <c r="AD147">
        <v>8.9499999999999993</v>
      </c>
      <c r="AE147">
        <f t="shared" si="34"/>
        <v>0.23957513558078902</v>
      </c>
      <c r="AF147">
        <f t="shared" si="35"/>
        <v>0.23957513558078902</v>
      </c>
      <c r="AH147" s="4">
        <v>0.84475630368261989</v>
      </c>
      <c r="AI147" s="5">
        <v>2.4934795613160516</v>
      </c>
      <c r="AJ147" s="5">
        <f>AI147/10.78</f>
        <v>0.2313060817547358</v>
      </c>
      <c r="AK147" s="5">
        <f>AH147/AJ147</f>
        <v>3.6521145370416712</v>
      </c>
      <c r="AM147">
        <f t="shared" ref="AM147:AM167" si="38">AH147/3</f>
        <v>0.28158543456087332</v>
      </c>
      <c r="AO147" s="1">
        <v>11.5</v>
      </c>
      <c r="AP147">
        <f t="shared" si="27"/>
        <v>0.30783397309263394</v>
      </c>
      <c r="AQ147">
        <v>6.67</v>
      </c>
      <c r="AR147">
        <f t="shared" si="28"/>
        <v>0.17854370439372769</v>
      </c>
      <c r="AS147">
        <f t="shared" si="26"/>
        <v>0.24318883874318081</v>
      </c>
    </row>
    <row r="148" spans="1:45" x14ac:dyDescent="0.25">
      <c r="A148">
        <v>1794</v>
      </c>
      <c r="D148">
        <v>1.51</v>
      </c>
      <c r="E148">
        <f t="shared" si="36"/>
        <v>4.0419939075641502E-2</v>
      </c>
      <c r="H148">
        <f t="shared" si="29"/>
        <v>4.0419939075641502E-2</v>
      </c>
      <c r="L148" s="1">
        <v>19.22</v>
      </c>
      <c r="M148">
        <f t="shared" si="30"/>
        <v>0.51448425763829775</v>
      </c>
      <c r="N148">
        <v>12.31</v>
      </c>
      <c r="O148">
        <f t="shared" si="24"/>
        <v>0.32951619206698468</v>
      </c>
      <c r="P148" s="3">
        <f t="shared" si="31"/>
        <v>0.28133348323509416</v>
      </c>
      <c r="S148" s="1">
        <v>0.89</v>
      </c>
      <c r="T148">
        <f t="shared" si="37"/>
        <v>2.3823672700212541E-2</v>
      </c>
      <c r="V148" s="1">
        <v>0.49</v>
      </c>
      <c r="W148">
        <f t="shared" si="32"/>
        <v>1.3116404070903533E-2</v>
      </c>
      <c r="Z148">
        <f t="shared" si="33"/>
        <v>1.3116404070903533E-2</v>
      </c>
      <c r="AD148">
        <v>9</v>
      </c>
      <c r="AE148">
        <f t="shared" si="34"/>
        <v>0.24091354415945265</v>
      </c>
      <c r="AF148">
        <f t="shared" si="35"/>
        <v>0.24091354415945265</v>
      </c>
      <c r="AH148" s="4">
        <v>0.88374977946365563</v>
      </c>
      <c r="AM148">
        <f t="shared" si="38"/>
        <v>0.29458325982121852</v>
      </c>
      <c r="AO148" s="1">
        <v>11.3</v>
      </c>
      <c r="AP148">
        <f t="shared" si="27"/>
        <v>0.30248033877797947</v>
      </c>
      <c r="AQ148">
        <v>7.27</v>
      </c>
      <c r="AR148">
        <f t="shared" si="28"/>
        <v>0.19460460733769119</v>
      </c>
      <c r="AS148">
        <f t="shared" si="26"/>
        <v>0.24854247305783533</v>
      </c>
    </row>
    <row r="149" spans="1:45" x14ac:dyDescent="0.25">
      <c r="A149">
        <v>1795</v>
      </c>
      <c r="D149">
        <v>0.85</v>
      </c>
      <c r="E149">
        <f t="shared" si="36"/>
        <v>2.275294583728164E-2</v>
      </c>
      <c r="H149">
        <f t="shared" si="29"/>
        <v>2.275294583728164E-2</v>
      </c>
      <c r="L149" s="1">
        <v>19.399999999999999</v>
      </c>
      <c r="M149">
        <f t="shared" si="30"/>
        <v>0.51930252852148684</v>
      </c>
      <c r="N149">
        <v>16</v>
      </c>
      <c r="O149">
        <f t="shared" si="24"/>
        <v>0.42829074517236027</v>
      </c>
      <c r="P149" s="3">
        <f t="shared" si="31"/>
        <v>0.31586442456461566</v>
      </c>
      <c r="S149" s="1">
        <v>1.4</v>
      </c>
      <c r="T149">
        <f t="shared" si="37"/>
        <v>3.747544020258152E-2</v>
      </c>
      <c r="V149" s="1">
        <v>0.79</v>
      </c>
      <c r="W149">
        <f t="shared" si="32"/>
        <v>2.1146855542885291E-2</v>
      </c>
      <c r="Z149">
        <f t="shared" si="33"/>
        <v>2.1146855542885291E-2</v>
      </c>
      <c r="AD149">
        <v>7.57</v>
      </c>
      <c r="AE149">
        <f t="shared" si="34"/>
        <v>0.20263505880967297</v>
      </c>
      <c r="AF149">
        <f t="shared" si="35"/>
        <v>0.20263505880967297</v>
      </c>
      <c r="AH149" s="4">
        <v>0.91199365707519531</v>
      </c>
      <c r="AM149">
        <f t="shared" si="38"/>
        <v>0.30399788569173175</v>
      </c>
      <c r="AO149" s="1">
        <v>11.1</v>
      </c>
      <c r="AP149">
        <f t="shared" si="27"/>
        <v>0.29712670446332495</v>
      </c>
      <c r="AQ149">
        <v>6.15</v>
      </c>
      <c r="AR149">
        <f t="shared" si="28"/>
        <v>0.16462425517562598</v>
      </c>
      <c r="AS149">
        <f t="shared" si="26"/>
        <v>0.23087547981947548</v>
      </c>
    </row>
    <row r="150" spans="1:45" x14ac:dyDescent="0.25">
      <c r="A150">
        <v>1796</v>
      </c>
      <c r="D150">
        <v>0.87</v>
      </c>
      <c r="E150">
        <f t="shared" si="36"/>
        <v>2.3288309268747091E-2</v>
      </c>
      <c r="H150">
        <f t="shared" ref="H150:H181" si="39">AVERAGE(C150,E150,G150)</f>
        <v>2.3288309268747091E-2</v>
      </c>
      <c r="L150" s="1">
        <v>19.579999999999998</v>
      </c>
      <c r="M150">
        <f t="shared" si="30"/>
        <v>0.52412079940467582</v>
      </c>
      <c r="N150">
        <v>16</v>
      </c>
      <c r="O150">
        <f t="shared" si="24"/>
        <v>0.42829074517236027</v>
      </c>
      <c r="P150" s="3">
        <f t="shared" si="31"/>
        <v>0.31747051485901201</v>
      </c>
      <c r="S150" s="1">
        <v>1.08</v>
      </c>
      <c r="T150">
        <f t="shared" si="37"/>
        <v>2.8909625299134323E-2</v>
      </c>
      <c r="V150" s="1">
        <v>0.81</v>
      </c>
      <c r="W150">
        <f t="shared" si="32"/>
        <v>2.1682218974350742E-2</v>
      </c>
      <c r="Z150">
        <f t="shared" si="33"/>
        <v>2.1682218974350742E-2</v>
      </c>
      <c r="AD150">
        <v>8</v>
      </c>
      <c r="AE150">
        <f t="shared" si="34"/>
        <v>0.21414537258618013</v>
      </c>
      <c r="AF150">
        <f t="shared" si="35"/>
        <v>0.21414537258618013</v>
      </c>
      <c r="AH150" s="4">
        <v>0.86203149450562233</v>
      </c>
      <c r="AM150">
        <f t="shared" si="38"/>
        <v>0.28734383150187409</v>
      </c>
      <c r="AO150" s="1">
        <v>10.9</v>
      </c>
      <c r="AP150">
        <f t="shared" si="27"/>
        <v>0.29177307014867043</v>
      </c>
      <c r="AQ150">
        <v>8</v>
      </c>
      <c r="AR150">
        <f t="shared" si="28"/>
        <v>0.21414537258618013</v>
      </c>
      <c r="AS150">
        <f t="shared" si="26"/>
        <v>0.25295922136742527</v>
      </c>
    </row>
    <row r="151" spans="1:45" x14ac:dyDescent="0.25">
      <c r="A151">
        <v>1797</v>
      </c>
      <c r="D151">
        <v>1.1200000000000001</v>
      </c>
      <c r="E151">
        <f t="shared" si="36"/>
        <v>2.9980352162065224E-2</v>
      </c>
      <c r="H151">
        <f t="shared" si="39"/>
        <v>2.9980352162065224E-2</v>
      </c>
      <c r="L151" s="1">
        <v>19.760000000000002</v>
      </c>
      <c r="M151">
        <f t="shared" si="30"/>
        <v>0.52893907028786502</v>
      </c>
      <c r="N151">
        <v>17.78</v>
      </c>
      <c r="O151">
        <f t="shared" si="24"/>
        <v>0.47593809057278541</v>
      </c>
      <c r="P151" s="3">
        <f>AVERAGE(K151,M151,O151,)</f>
        <v>0.33495905362021677</v>
      </c>
      <c r="S151" s="1">
        <v>1.06</v>
      </c>
      <c r="T151">
        <f t="shared" si="37"/>
        <v>2.8374261867668872E-2</v>
      </c>
      <c r="V151" s="1">
        <v>0.83</v>
      </c>
      <c r="W151">
        <f t="shared" si="32"/>
        <v>2.2217582405816189E-2</v>
      </c>
      <c r="Z151">
        <f t="shared" si="33"/>
        <v>2.2217582405816189E-2</v>
      </c>
      <c r="AD151">
        <v>7.43</v>
      </c>
      <c r="AE151">
        <f t="shared" si="34"/>
        <v>0.1988875147894148</v>
      </c>
      <c r="AF151">
        <f t="shared" si="35"/>
        <v>0.1988875147894148</v>
      </c>
      <c r="AH151" s="4">
        <v>0.90937619861222496</v>
      </c>
      <c r="AM151">
        <f t="shared" si="38"/>
        <v>0.3031253995374083</v>
      </c>
      <c r="AO151" s="1">
        <v>10.7</v>
      </c>
      <c r="AP151">
        <f t="shared" si="27"/>
        <v>0.28641943583401591</v>
      </c>
      <c r="AQ151">
        <v>6.67</v>
      </c>
      <c r="AR151">
        <f t="shared" si="28"/>
        <v>0.17854370439372769</v>
      </c>
      <c r="AS151">
        <f t="shared" si="26"/>
        <v>0.2324815701138718</v>
      </c>
    </row>
    <row r="152" spans="1:45" x14ac:dyDescent="0.25">
      <c r="A152">
        <v>1798</v>
      </c>
      <c r="D152">
        <v>1.1200000000000001</v>
      </c>
      <c r="E152">
        <f t="shared" si="36"/>
        <v>2.9980352162065224E-2</v>
      </c>
      <c r="H152">
        <f t="shared" si="39"/>
        <v>2.9980352162065224E-2</v>
      </c>
      <c r="L152" s="1">
        <v>19.940000000000001</v>
      </c>
      <c r="M152">
        <f t="shared" si="30"/>
        <v>0.533757341171054</v>
      </c>
      <c r="N152">
        <v>14.55</v>
      </c>
      <c r="O152">
        <f t="shared" si="24"/>
        <v>0.38947689639111516</v>
      </c>
      <c r="P152" s="3">
        <f t="shared" si="31"/>
        <v>0.30774474585405637</v>
      </c>
      <c r="S152" s="1">
        <v>1.04</v>
      </c>
      <c r="T152">
        <f t="shared" si="37"/>
        <v>2.7838898436203418E-2</v>
      </c>
      <c r="V152" s="1">
        <v>0.85</v>
      </c>
      <c r="W152">
        <f t="shared" si="32"/>
        <v>2.275294583728164E-2</v>
      </c>
      <c r="Z152">
        <f t="shared" si="33"/>
        <v>2.275294583728164E-2</v>
      </c>
      <c r="AD152">
        <v>7.37</v>
      </c>
      <c r="AE152">
        <f t="shared" si="34"/>
        <v>0.19728142449501845</v>
      </c>
      <c r="AF152">
        <f t="shared" si="35"/>
        <v>0.19728142449501845</v>
      </c>
      <c r="AH152" s="4">
        <v>1.1666996270765058</v>
      </c>
      <c r="AM152">
        <f t="shared" si="38"/>
        <v>0.38889987569216861</v>
      </c>
      <c r="AO152" s="1">
        <v>10.5</v>
      </c>
      <c r="AP152">
        <f t="shared" si="27"/>
        <v>0.28106580151936145</v>
      </c>
      <c r="AQ152">
        <v>6.96</v>
      </c>
      <c r="AR152">
        <f t="shared" si="28"/>
        <v>0.18630647414997673</v>
      </c>
      <c r="AS152">
        <f t="shared" si="26"/>
        <v>0.23368613783466907</v>
      </c>
    </row>
    <row r="153" spans="1:45" x14ac:dyDescent="0.25">
      <c r="A153">
        <v>1799</v>
      </c>
      <c r="D153">
        <v>0.89</v>
      </c>
      <c r="E153">
        <f t="shared" si="36"/>
        <v>2.3823672700212541E-2</v>
      </c>
      <c r="H153">
        <f t="shared" si="39"/>
        <v>2.3823672700212541E-2</v>
      </c>
      <c r="L153" s="1">
        <v>20.12</v>
      </c>
      <c r="M153">
        <f t="shared" si="30"/>
        <v>0.53857561205424309</v>
      </c>
      <c r="N153">
        <v>20</v>
      </c>
      <c r="O153">
        <f t="shared" si="24"/>
        <v>0.5353634314654504</v>
      </c>
      <c r="P153" s="3">
        <f t="shared" si="31"/>
        <v>0.35797968117323115</v>
      </c>
      <c r="S153" s="1">
        <v>1.02</v>
      </c>
      <c r="T153">
        <f t="shared" si="37"/>
        <v>2.7303535004737967E-2</v>
      </c>
      <c r="V153" s="1">
        <v>0.87</v>
      </c>
      <c r="W153">
        <f t="shared" si="32"/>
        <v>2.3288309268747091E-2</v>
      </c>
      <c r="Z153">
        <f t="shared" si="33"/>
        <v>2.3288309268747091E-2</v>
      </c>
      <c r="AD153">
        <v>9.2899999999999991</v>
      </c>
      <c r="AE153">
        <f t="shared" si="34"/>
        <v>0.24867631391570166</v>
      </c>
      <c r="AF153">
        <f t="shared" si="35"/>
        <v>0.24867631391570166</v>
      </c>
      <c r="AH153" s="4">
        <v>0.89346736602844667</v>
      </c>
      <c r="AM153">
        <f t="shared" si="38"/>
        <v>0.29782245534281554</v>
      </c>
      <c r="AO153" s="1">
        <v>10.3</v>
      </c>
      <c r="AP153">
        <f t="shared" si="27"/>
        <v>0.27571216720470693</v>
      </c>
      <c r="AQ153">
        <v>8</v>
      </c>
      <c r="AR153">
        <f t="shared" si="28"/>
        <v>0.21414537258618013</v>
      </c>
      <c r="AS153">
        <f t="shared" si="26"/>
        <v>0.24492876989544354</v>
      </c>
    </row>
    <row r="154" spans="1:45" x14ac:dyDescent="0.25">
      <c r="A154">
        <v>1800</v>
      </c>
      <c r="D154">
        <v>0.99</v>
      </c>
      <c r="E154">
        <f t="shared" si="36"/>
        <v>2.6500489857539791E-2</v>
      </c>
      <c r="H154">
        <f t="shared" si="39"/>
        <v>2.6500489857539791E-2</v>
      </c>
      <c r="L154" s="1">
        <v>20.3</v>
      </c>
      <c r="M154">
        <f t="shared" si="30"/>
        <v>0.54339388293743218</v>
      </c>
      <c r="N154">
        <v>16</v>
      </c>
      <c r="O154">
        <f t="shared" si="24"/>
        <v>0.42829074517236027</v>
      </c>
      <c r="P154" s="3">
        <f t="shared" si="31"/>
        <v>0.32389487603659745</v>
      </c>
      <c r="S154" s="1">
        <v>1</v>
      </c>
      <c r="T154">
        <f t="shared" si="37"/>
        <v>2.6768171573272517E-2</v>
      </c>
      <c r="V154" s="1">
        <v>0.89</v>
      </c>
      <c r="W154">
        <f t="shared" si="32"/>
        <v>2.3823672700212541E-2</v>
      </c>
      <c r="Z154">
        <f t="shared" si="33"/>
        <v>2.3823672700212541E-2</v>
      </c>
      <c r="AD154">
        <v>7.82</v>
      </c>
      <c r="AE154">
        <f t="shared" si="34"/>
        <v>0.2093271017029911</v>
      </c>
      <c r="AF154">
        <f t="shared" si="35"/>
        <v>0.2093271017029911</v>
      </c>
      <c r="AH154" s="4">
        <v>0.60481026030760443</v>
      </c>
      <c r="AM154">
        <f t="shared" si="38"/>
        <v>0.20160342010253482</v>
      </c>
      <c r="AO154" s="1">
        <v>10.1</v>
      </c>
      <c r="AP154">
        <f t="shared" si="27"/>
        <v>0.27035853289005241</v>
      </c>
      <c r="AQ154">
        <v>7.27</v>
      </c>
      <c r="AR154">
        <f t="shared" si="28"/>
        <v>0.19460460733769119</v>
      </c>
      <c r="AS154">
        <f t="shared" si="26"/>
        <v>0.2324815701138718</v>
      </c>
    </row>
    <row r="155" spans="1:45" x14ac:dyDescent="0.25">
      <c r="A155">
        <v>1801</v>
      </c>
      <c r="D155">
        <v>0.97</v>
      </c>
      <c r="E155">
        <f t="shared" si="36"/>
        <v>2.5965126426074341E-2</v>
      </c>
      <c r="H155">
        <f t="shared" si="39"/>
        <v>2.5965126426074341E-2</v>
      </c>
      <c r="L155" s="1">
        <v>20.48</v>
      </c>
      <c r="M155">
        <f t="shared" si="30"/>
        <v>0.54821215382062116</v>
      </c>
      <c r="N155">
        <v>17.78</v>
      </c>
      <c r="O155">
        <f t="shared" si="24"/>
        <v>0.47593809057278541</v>
      </c>
      <c r="P155" s="3">
        <f t="shared" si="31"/>
        <v>0.34138341479780215</v>
      </c>
      <c r="S155" s="1">
        <v>0.98</v>
      </c>
      <c r="T155">
        <f t="shared" si="37"/>
        <v>2.6232808141807066E-2</v>
      </c>
      <c r="V155" s="1">
        <v>0.91</v>
      </c>
      <c r="W155">
        <f t="shared" si="32"/>
        <v>2.4359036131677992E-2</v>
      </c>
      <c r="Z155">
        <f t="shared" si="33"/>
        <v>2.4359036131677992E-2</v>
      </c>
      <c r="AD155">
        <v>8.52</v>
      </c>
      <c r="AE155">
        <f t="shared" si="34"/>
        <v>0.22806482180428184</v>
      </c>
      <c r="AF155">
        <f t="shared" si="35"/>
        <v>0.22806482180428184</v>
      </c>
      <c r="AH155" s="4">
        <v>0.73545769257385718</v>
      </c>
      <c r="AM155">
        <f t="shared" si="38"/>
        <v>0.24515256419128573</v>
      </c>
      <c r="AO155" s="1">
        <v>9.9</v>
      </c>
      <c r="AP155">
        <f t="shared" si="27"/>
        <v>0.26500489857539794</v>
      </c>
      <c r="AQ155">
        <v>6.15</v>
      </c>
      <c r="AR155">
        <f t="shared" si="28"/>
        <v>0.16462425517562598</v>
      </c>
      <c r="AS155">
        <f t="shared" si="26"/>
        <v>0.21481457687551198</v>
      </c>
    </row>
    <row r="156" spans="1:45" x14ac:dyDescent="0.25">
      <c r="A156">
        <v>1802</v>
      </c>
      <c r="D156">
        <v>1.1599999999999999</v>
      </c>
      <c r="E156">
        <f t="shared" si="36"/>
        <v>3.1051079024996119E-2</v>
      </c>
      <c r="H156">
        <f t="shared" si="39"/>
        <v>3.1051079024996119E-2</v>
      </c>
      <c r="L156" s="1">
        <v>20.66</v>
      </c>
      <c r="M156">
        <f t="shared" si="30"/>
        <v>0.55303042470381025</v>
      </c>
      <c r="N156">
        <v>20</v>
      </c>
      <c r="O156">
        <f t="shared" si="24"/>
        <v>0.5353634314654504</v>
      </c>
      <c r="P156" s="3">
        <f t="shared" si="31"/>
        <v>0.36279795205642024</v>
      </c>
      <c r="S156" s="1">
        <v>1.21</v>
      </c>
      <c r="T156">
        <f t="shared" si="37"/>
        <v>3.2389487603659749E-2</v>
      </c>
      <c r="V156" s="1">
        <v>0.69</v>
      </c>
      <c r="W156">
        <f t="shared" si="32"/>
        <v>1.8470038385558035E-2</v>
      </c>
      <c r="Z156">
        <f t="shared" si="33"/>
        <v>1.8470038385558035E-2</v>
      </c>
      <c r="AD156">
        <v>8.3699999999999992</v>
      </c>
      <c r="AE156">
        <f t="shared" si="34"/>
        <v>0.22404959606829095</v>
      </c>
      <c r="AF156">
        <f t="shared" si="35"/>
        <v>0.22404959606829095</v>
      </c>
      <c r="AH156" s="4">
        <v>0.74183175559253201</v>
      </c>
      <c r="AM156">
        <f t="shared" si="38"/>
        <v>0.24727725186417734</v>
      </c>
      <c r="AO156" s="1">
        <v>9.6999999999999993</v>
      </c>
      <c r="AP156">
        <f t="shared" si="27"/>
        <v>0.25965126426074342</v>
      </c>
      <c r="AQ156">
        <v>5.71</v>
      </c>
      <c r="AR156">
        <f t="shared" si="28"/>
        <v>0.15284625968338608</v>
      </c>
      <c r="AS156">
        <f t="shared" si="26"/>
        <v>0.20624876197206476</v>
      </c>
    </row>
    <row r="157" spans="1:45" x14ac:dyDescent="0.25">
      <c r="A157">
        <v>1803</v>
      </c>
      <c r="D157">
        <v>1.1599999999999999</v>
      </c>
      <c r="E157">
        <f t="shared" si="36"/>
        <v>3.1051079024996119E-2</v>
      </c>
      <c r="H157">
        <f t="shared" si="39"/>
        <v>3.1051079024996119E-2</v>
      </c>
      <c r="L157" s="1">
        <v>20.84</v>
      </c>
      <c r="M157">
        <f t="shared" si="30"/>
        <v>0.55784869558699923</v>
      </c>
      <c r="N157">
        <v>17.78</v>
      </c>
      <c r="O157">
        <f t="shared" si="24"/>
        <v>0.47593809057278541</v>
      </c>
      <c r="P157" s="3">
        <f t="shared" si="31"/>
        <v>0.3445955953865949</v>
      </c>
      <c r="S157" s="1">
        <v>0.91</v>
      </c>
      <c r="T157">
        <f t="shared" si="37"/>
        <v>2.4359036131677992E-2</v>
      </c>
      <c r="V157" s="1">
        <v>1</v>
      </c>
      <c r="W157">
        <f t="shared" si="32"/>
        <v>2.6768171573272517E-2</v>
      </c>
      <c r="Z157">
        <f t="shared" si="33"/>
        <v>2.6768171573272517E-2</v>
      </c>
      <c r="AD157">
        <v>9.25</v>
      </c>
      <c r="AE157">
        <f t="shared" si="34"/>
        <v>0.2476055870527708</v>
      </c>
      <c r="AF157">
        <f t="shared" si="35"/>
        <v>0.2476055870527708</v>
      </c>
      <c r="AH157" s="4">
        <v>0.71797122497346733</v>
      </c>
      <c r="AM157">
        <f t="shared" si="38"/>
        <v>0.23932374165782244</v>
      </c>
      <c r="AO157" s="1">
        <v>9.5</v>
      </c>
      <c r="AP157">
        <f t="shared" si="27"/>
        <v>0.2542976299460889</v>
      </c>
      <c r="AQ157">
        <v>11.87</v>
      </c>
      <c r="AR157">
        <f t="shared" si="28"/>
        <v>0.31773819657474478</v>
      </c>
      <c r="AS157">
        <f t="shared" si="26"/>
        <v>0.28601791326041681</v>
      </c>
    </row>
    <row r="158" spans="1:45" x14ac:dyDescent="0.25">
      <c r="A158">
        <v>1804</v>
      </c>
      <c r="D158">
        <v>1.1599999999999999</v>
      </c>
      <c r="E158">
        <f t="shared" si="36"/>
        <v>3.1051079024996119E-2</v>
      </c>
      <c r="H158">
        <f t="shared" si="39"/>
        <v>3.1051079024996119E-2</v>
      </c>
      <c r="L158" s="1">
        <v>21.02</v>
      </c>
      <c r="M158">
        <f t="shared" si="30"/>
        <v>0.56266696647018832</v>
      </c>
      <c r="N158">
        <v>20</v>
      </c>
      <c r="O158">
        <f t="shared" si="24"/>
        <v>0.5353634314654504</v>
      </c>
      <c r="P158" s="3">
        <f t="shared" si="31"/>
        <v>0.36601013264521293</v>
      </c>
      <c r="S158" s="1">
        <v>1</v>
      </c>
      <c r="T158">
        <f t="shared" si="37"/>
        <v>2.6768171573272517E-2</v>
      </c>
      <c r="V158" s="1">
        <v>1</v>
      </c>
      <c r="W158">
        <f t="shared" si="32"/>
        <v>2.6768171573272517E-2</v>
      </c>
      <c r="Z158">
        <f t="shared" si="33"/>
        <v>2.6768171573272517E-2</v>
      </c>
      <c r="AD158">
        <v>7.5</v>
      </c>
      <c r="AE158">
        <f t="shared" si="34"/>
        <v>0.20076128679954389</v>
      </c>
      <c r="AF158">
        <f t="shared" si="35"/>
        <v>0.20076128679954389</v>
      </c>
      <c r="AH158" s="4">
        <v>0.66310028178021141</v>
      </c>
      <c r="AI158" s="6">
        <v>2.5789473684210527</v>
      </c>
      <c r="AJ158" s="5">
        <f>AI158/10.78</f>
        <v>0.23923444976076558</v>
      </c>
      <c r="AK158" s="5">
        <f>AH158/AJ158</f>
        <v>2.7717591778412833</v>
      </c>
      <c r="AM158">
        <f t="shared" si="38"/>
        <v>0.22103342726007047</v>
      </c>
      <c r="AO158" s="1">
        <v>9.3000000000000007</v>
      </c>
      <c r="AP158">
        <f t="shared" si="27"/>
        <v>0.24894399563143443</v>
      </c>
      <c r="AQ158">
        <v>8</v>
      </c>
      <c r="AR158">
        <f t="shared" si="28"/>
        <v>0.21414537258618013</v>
      </c>
      <c r="AS158">
        <f t="shared" si="26"/>
        <v>0.2315446841088073</v>
      </c>
    </row>
    <row r="159" spans="1:45" x14ac:dyDescent="0.25">
      <c r="A159">
        <v>1805</v>
      </c>
      <c r="D159">
        <v>1.29</v>
      </c>
      <c r="E159">
        <f t="shared" si="36"/>
        <v>3.4530941329521551E-2</v>
      </c>
      <c r="H159">
        <f t="shared" si="39"/>
        <v>3.4530941329521551E-2</v>
      </c>
      <c r="L159" s="1">
        <v>21.2</v>
      </c>
      <c r="M159">
        <f t="shared" si="30"/>
        <v>0.56748523735337741</v>
      </c>
      <c r="N159">
        <v>17.78</v>
      </c>
      <c r="O159">
        <f t="shared" si="24"/>
        <v>0.47593809057278541</v>
      </c>
      <c r="P159" s="3">
        <f t="shared" si="31"/>
        <v>0.34780777597538765</v>
      </c>
      <c r="S159" s="1">
        <v>1</v>
      </c>
      <c r="T159">
        <f t="shared" si="37"/>
        <v>2.6768171573272517E-2</v>
      </c>
      <c r="V159" s="1">
        <v>1.25</v>
      </c>
      <c r="W159">
        <f t="shared" si="32"/>
        <v>3.346021446659065E-2</v>
      </c>
      <c r="Z159">
        <f t="shared" si="33"/>
        <v>3.346021446659065E-2</v>
      </c>
      <c r="AD159">
        <v>10</v>
      </c>
      <c r="AE159">
        <f t="shared" si="34"/>
        <v>0.2676817157327252</v>
      </c>
      <c r="AF159">
        <f t="shared" si="35"/>
        <v>0.2676817157327252</v>
      </c>
      <c r="AH159" s="4">
        <v>0.65739163583749927</v>
      </c>
      <c r="AM159">
        <f t="shared" si="38"/>
        <v>0.21913054527916642</v>
      </c>
      <c r="AO159" s="1">
        <v>9.1</v>
      </c>
      <c r="AP159">
        <f t="shared" si="27"/>
        <v>0.24359036131677991</v>
      </c>
      <c r="AQ159">
        <v>5</v>
      </c>
      <c r="AR159">
        <f t="shared" si="28"/>
        <v>0.1338408578663626</v>
      </c>
      <c r="AS159">
        <f t="shared" si="26"/>
        <v>0.18871560959157124</v>
      </c>
    </row>
    <row r="160" spans="1:45" x14ac:dyDescent="0.25">
      <c r="A160">
        <v>1806</v>
      </c>
      <c r="D160">
        <v>1.1200000000000001</v>
      </c>
      <c r="E160">
        <f t="shared" si="36"/>
        <v>2.9980352162065224E-2</v>
      </c>
      <c r="H160">
        <f t="shared" si="39"/>
        <v>2.9980352162065224E-2</v>
      </c>
      <c r="L160" s="1">
        <v>21.38</v>
      </c>
      <c r="M160">
        <f t="shared" si="30"/>
        <v>0.57230350823656639</v>
      </c>
      <c r="N160">
        <v>14.55</v>
      </c>
      <c r="O160">
        <f t="shared" si="24"/>
        <v>0.38947689639111516</v>
      </c>
      <c r="P160" s="3">
        <f t="shared" si="31"/>
        <v>0.32059346820922718</v>
      </c>
      <c r="S160" s="1">
        <v>0.75</v>
      </c>
      <c r="T160">
        <f t="shared" si="37"/>
        <v>2.007612867995439E-2</v>
      </c>
      <c r="V160" s="1">
        <v>0.82</v>
      </c>
      <c r="W160">
        <f t="shared" si="32"/>
        <v>2.1949900690083464E-2</v>
      </c>
      <c r="Z160">
        <f t="shared" si="33"/>
        <v>2.1949900690083464E-2</v>
      </c>
      <c r="AD160">
        <v>9.75</v>
      </c>
      <c r="AE160">
        <f t="shared" si="34"/>
        <v>0.26098967283940705</v>
      </c>
      <c r="AF160">
        <f t="shared" si="35"/>
        <v>0.26098967283940705</v>
      </c>
      <c r="AH160" s="4">
        <v>0.58832065035774506</v>
      </c>
      <c r="AK160" s="5">
        <f>AVERAGE(AK107:AK158)</f>
        <v>3.1467755027465043</v>
      </c>
      <c r="AM160">
        <f t="shared" si="38"/>
        <v>0.19610688345258168</v>
      </c>
      <c r="AO160" s="1">
        <v>8.9</v>
      </c>
      <c r="AP160">
        <f t="shared" si="27"/>
        <v>0.23823672700212542</v>
      </c>
      <c r="AQ160">
        <v>5.71</v>
      </c>
      <c r="AR160">
        <f t="shared" si="28"/>
        <v>0.15284625968338608</v>
      </c>
      <c r="AS160">
        <f t="shared" si="26"/>
        <v>0.19554149334275575</v>
      </c>
    </row>
    <row r="161" spans="1:45" x14ac:dyDescent="0.25">
      <c r="A161">
        <v>1807</v>
      </c>
      <c r="D161">
        <v>1.63</v>
      </c>
      <c r="E161">
        <f t="shared" si="36"/>
        <v>4.3632119664434199E-2</v>
      </c>
      <c r="H161">
        <f t="shared" si="39"/>
        <v>4.3632119664434199E-2</v>
      </c>
      <c r="L161" s="1">
        <v>21.56</v>
      </c>
      <c r="M161">
        <f t="shared" si="30"/>
        <v>0.57712177911975548</v>
      </c>
      <c r="N161">
        <v>15.21</v>
      </c>
      <c r="O161">
        <f t="shared" si="24"/>
        <v>0.40714388962947501</v>
      </c>
      <c r="P161" s="3">
        <f t="shared" si="31"/>
        <v>0.32808855624974348</v>
      </c>
      <c r="S161" s="1">
        <v>1.05</v>
      </c>
      <c r="T161">
        <f t="shared" si="37"/>
        <v>2.8106580151936143E-2</v>
      </c>
      <c r="V161" s="1">
        <v>0.82</v>
      </c>
      <c r="W161">
        <f t="shared" si="32"/>
        <v>2.1949900690083464E-2</v>
      </c>
      <c r="Z161">
        <f t="shared" si="33"/>
        <v>2.1949900690083464E-2</v>
      </c>
      <c r="AD161">
        <v>9.8000000000000007</v>
      </c>
      <c r="AE161">
        <f t="shared" si="34"/>
        <v>0.26232808141807068</v>
      </c>
      <c r="AF161">
        <f t="shared" si="35"/>
        <v>0.26232808141807068</v>
      </c>
      <c r="AH161" s="4">
        <v>0.63693214544856114</v>
      </c>
      <c r="AM161">
        <f t="shared" si="38"/>
        <v>0.21231071514952038</v>
      </c>
      <c r="AO161" s="1">
        <v>8.6999999999999993</v>
      </c>
      <c r="AP161">
        <f t="shared" si="27"/>
        <v>0.2328830926874709</v>
      </c>
      <c r="AQ161">
        <v>7.27</v>
      </c>
      <c r="AR161">
        <f t="shared" si="28"/>
        <v>0.19460460733769119</v>
      </c>
      <c r="AS161">
        <f t="shared" si="26"/>
        <v>0.21374385001258106</v>
      </c>
    </row>
    <row r="162" spans="1:45" x14ac:dyDescent="0.25">
      <c r="A162">
        <v>1808</v>
      </c>
      <c r="D162">
        <v>1.88</v>
      </c>
      <c r="E162">
        <f t="shared" si="36"/>
        <v>5.0324162557752329E-2</v>
      </c>
      <c r="H162">
        <f t="shared" si="39"/>
        <v>5.0324162557752329E-2</v>
      </c>
      <c r="L162" s="1">
        <v>21.74</v>
      </c>
      <c r="M162">
        <f t="shared" si="30"/>
        <v>0.58194005000294446</v>
      </c>
      <c r="N162">
        <v>20</v>
      </c>
      <c r="O162">
        <f t="shared" si="24"/>
        <v>0.5353634314654504</v>
      </c>
      <c r="P162" s="3">
        <f t="shared" si="31"/>
        <v>0.37243449382279831</v>
      </c>
      <c r="S162" s="1">
        <v>1.25</v>
      </c>
      <c r="T162">
        <f t="shared" si="37"/>
        <v>3.346021446659065E-2</v>
      </c>
      <c r="V162" s="1">
        <v>1.03</v>
      </c>
      <c r="W162">
        <f t="shared" si="32"/>
        <v>2.7571216720470693E-2</v>
      </c>
      <c r="Z162">
        <f t="shared" si="33"/>
        <v>2.7571216720470693E-2</v>
      </c>
      <c r="AD162">
        <v>9.85</v>
      </c>
      <c r="AE162">
        <f t="shared" si="34"/>
        <v>0.26366648999673431</v>
      </c>
      <c r="AF162">
        <f t="shared" si="35"/>
        <v>0.26366648999673431</v>
      </c>
      <c r="AH162" s="4">
        <v>0.67526317042020001</v>
      </c>
      <c r="AM162">
        <f t="shared" si="38"/>
        <v>0.2250877234734</v>
      </c>
      <c r="AO162" s="1">
        <v>8.5</v>
      </c>
      <c r="AP162">
        <f t="shared" si="27"/>
        <v>0.22752945837281641</v>
      </c>
      <c r="AQ162">
        <v>8.42</v>
      </c>
      <c r="AR162">
        <f t="shared" si="28"/>
        <v>0.2253880046469546</v>
      </c>
      <c r="AS162">
        <f t="shared" si="26"/>
        <v>0.22645873150988549</v>
      </c>
    </row>
    <row r="163" spans="1:45" x14ac:dyDescent="0.25">
      <c r="A163">
        <v>1809</v>
      </c>
      <c r="D163">
        <v>1.94</v>
      </c>
      <c r="E163">
        <f t="shared" si="36"/>
        <v>5.1930252852148681E-2</v>
      </c>
      <c r="H163">
        <f t="shared" si="39"/>
        <v>5.1930252852148681E-2</v>
      </c>
      <c r="L163" s="1">
        <v>21.92</v>
      </c>
      <c r="M163">
        <f t="shared" si="30"/>
        <v>0.58675832088613367</v>
      </c>
      <c r="N163">
        <v>18.87</v>
      </c>
      <c r="O163">
        <f t="shared" si="24"/>
        <v>0.50511539758765245</v>
      </c>
      <c r="P163" s="3">
        <f t="shared" si="31"/>
        <v>0.36395790615792872</v>
      </c>
      <c r="S163" s="1">
        <v>1.18</v>
      </c>
      <c r="T163">
        <f t="shared" si="37"/>
        <v>3.1586442456461569E-2</v>
      </c>
      <c r="V163" s="1">
        <v>1.25</v>
      </c>
      <c r="W163">
        <f t="shared" si="32"/>
        <v>3.346021446659065E-2</v>
      </c>
      <c r="Z163">
        <f t="shared" si="33"/>
        <v>3.346021446659065E-2</v>
      </c>
      <c r="AD163">
        <v>9.9</v>
      </c>
      <c r="AE163">
        <f t="shared" si="34"/>
        <v>0.26500489857539794</v>
      </c>
      <c r="AF163">
        <f t="shared" si="35"/>
        <v>0.26500489857539794</v>
      </c>
      <c r="AH163" s="4">
        <v>0.79498066570627035</v>
      </c>
      <c r="AM163">
        <f t="shared" si="38"/>
        <v>0.26499355523542345</v>
      </c>
      <c r="AO163" s="1">
        <v>8.3000000000000007</v>
      </c>
      <c r="AP163">
        <f t="shared" si="27"/>
        <v>0.22217582405816191</v>
      </c>
      <c r="AQ163">
        <v>8.89</v>
      </c>
      <c r="AR163">
        <f t="shared" si="28"/>
        <v>0.23796904528639271</v>
      </c>
      <c r="AS163">
        <f t="shared" si="26"/>
        <v>0.23007243467227731</v>
      </c>
    </row>
    <row r="164" spans="1:45" x14ac:dyDescent="0.25">
      <c r="A164">
        <v>1810</v>
      </c>
      <c r="D164">
        <v>1.4</v>
      </c>
      <c r="E164">
        <f t="shared" si="36"/>
        <v>3.747544020258152E-2</v>
      </c>
      <c r="H164">
        <f t="shared" si="39"/>
        <v>3.747544020258152E-2</v>
      </c>
      <c r="L164" s="1">
        <v>22.1</v>
      </c>
      <c r="M164">
        <f t="shared" si="30"/>
        <v>0.59157659176932265</v>
      </c>
      <c r="N164">
        <v>20</v>
      </c>
      <c r="O164">
        <f t="shared" si="24"/>
        <v>0.5353634314654504</v>
      </c>
      <c r="P164" s="3">
        <f t="shared" si="31"/>
        <v>0.375646674411591</v>
      </c>
      <c r="S164" s="1">
        <v>1.51</v>
      </c>
      <c r="T164">
        <f t="shared" si="37"/>
        <v>4.0419939075641502E-2</v>
      </c>
      <c r="V164" s="1">
        <v>1.38</v>
      </c>
      <c r="W164">
        <f t="shared" si="32"/>
        <v>3.6940076771116069E-2</v>
      </c>
      <c r="Z164">
        <f t="shared" si="33"/>
        <v>3.6940076771116069E-2</v>
      </c>
      <c r="AD164">
        <v>12.2</v>
      </c>
      <c r="AE164">
        <f t="shared" si="34"/>
        <v>0.32657169319392471</v>
      </c>
      <c r="AF164">
        <f t="shared" si="35"/>
        <v>0.32657169319392471</v>
      </c>
      <c r="AH164" s="4">
        <v>1.9696343056160208</v>
      </c>
      <c r="AM164">
        <f t="shared" si="38"/>
        <v>0.65654476853867361</v>
      </c>
      <c r="AO164" s="1">
        <v>8.1</v>
      </c>
      <c r="AP164">
        <f t="shared" si="27"/>
        <v>0.21682218974350739</v>
      </c>
      <c r="AQ164">
        <v>7.62</v>
      </c>
      <c r="AR164">
        <f t="shared" si="28"/>
        <v>0.20397346738833658</v>
      </c>
      <c r="AS164">
        <f t="shared" si="26"/>
        <v>0.21039782856592198</v>
      </c>
    </row>
    <row r="165" spans="1:45" x14ac:dyDescent="0.25">
      <c r="A165">
        <v>1811</v>
      </c>
      <c r="D165">
        <v>1.41</v>
      </c>
      <c r="E165">
        <f t="shared" si="36"/>
        <v>3.7743121918314249E-2</v>
      </c>
      <c r="H165">
        <f t="shared" si="39"/>
        <v>3.7743121918314249E-2</v>
      </c>
      <c r="L165" s="1">
        <v>22.28</v>
      </c>
      <c r="M165">
        <f t="shared" si="30"/>
        <v>0.59639486265251174</v>
      </c>
      <c r="N165">
        <v>20</v>
      </c>
      <c r="O165">
        <f t="shared" si="24"/>
        <v>0.5353634314654504</v>
      </c>
      <c r="P165" s="3">
        <f t="shared" si="31"/>
        <v>0.37725276470598734</v>
      </c>
      <c r="S165" s="1">
        <v>1.63</v>
      </c>
      <c r="T165">
        <f t="shared" si="37"/>
        <v>4.3632119664434199E-2</v>
      </c>
      <c r="V165" s="1">
        <v>1.18</v>
      </c>
      <c r="W165">
        <f t="shared" si="32"/>
        <v>3.1586442456461569E-2</v>
      </c>
      <c r="Z165">
        <f t="shared" si="33"/>
        <v>3.1586442456461569E-2</v>
      </c>
      <c r="AD165">
        <v>10</v>
      </c>
      <c r="AE165">
        <f t="shared" si="34"/>
        <v>0.2676817157327252</v>
      </c>
      <c r="AF165">
        <f t="shared" si="35"/>
        <v>0.2676817157327252</v>
      </c>
      <c r="AH165" s="4">
        <v>0.79876127043402523</v>
      </c>
      <c r="AM165">
        <f t="shared" si="38"/>
        <v>0.26625375681134172</v>
      </c>
      <c r="AO165" s="1">
        <v>7.9</v>
      </c>
      <c r="AP165">
        <f t="shared" si="27"/>
        <v>0.2114685554288529</v>
      </c>
      <c r="AQ165">
        <v>8.42</v>
      </c>
      <c r="AR165">
        <f t="shared" si="28"/>
        <v>0.2253880046469546</v>
      </c>
      <c r="AS165">
        <f t="shared" si="26"/>
        <v>0.21842828003790377</v>
      </c>
    </row>
    <row r="166" spans="1:45" x14ac:dyDescent="0.25">
      <c r="A166">
        <v>1812</v>
      </c>
      <c r="D166">
        <v>1.8</v>
      </c>
      <c r="E166">
        <f t="shared" si="36"/>
        <v>4.8182708831890533E-2</v>
      </c>
      <c r="H166">
        <f t="shared" si="39"/>
        <v>4.8182708831890533E-2</v>
      </c>
      <c r="L166" s="1">
        <v>22.46</v>
      </c>
      <c r="M166">
        <f t="shared" si="30"/>
        <v>0.60121313353570083</v>
      </c>
      <c r="N166">
        <v>20</v>
      </c>
      <c r="O166">
        <f t="shared" si="24"/>
        <v>0.5353634314654504</v>
      </c>
      <c r="P166" s="3">
        <f t="shared" si="31"/>
        <v>0.37885885500038374</v>
      </c>
      <c r="S166" s="1">
        <v>0.89</v>
      </c>
      <c r="T166">
        <f t="shared" si="37"/>
        <v>2.3823672700212541E-2</v>
      </c>
      <c r="V166" s="1">
        <v>0.69</v>
      </c>
      <c r="W166">
        <f t="shared" si="32"/>
        <v>1.8470038385558035E-2</v>
      </c>
      <c r="Z166">
        <f t="shared" si="33"/>
        <v>1.8470038385558035E-2</v>
      </c>
      <c r="AD166">
        <v>10.050000000000001</v>
      </c>
      <c r="AE166">
        <f t="shared" si="34"/>
        <v>0.26902012431138883</v>
      </c>
      <c r="AF166">
        <f t="shared" si="35"/>
        <v>0.26902012431138883</v>
      </c>
      <c r="AH166" s="4">
        <v>0.6405398225501292</v>
      </c>
      <c r="AM166">
        <f t="shared" si="38"/>
        <v>0.2135132741833764</v>
      </c>
      <c r="AO166" s="1">
        <v>7.7</v>
      </c>
      <c r="AP166">
        <f>AO166/37.3578</f>
        <v>0.20611492111419838</v>
      </c>
      <c r="AQ166">
        <v>8</v>
      </c>
      <c r="AR166">
        <f t="shared" si="28"/>
        <v>0.21414537258618013</v>
      </c>
      <c r="AS166">
        <f t="shared" si="26"/>
        <v>0.21013014685018927</v>
      </c>
    </row>
    <row r="167" spans="1:45" x14ac:dyDescent="0.25">
      <c r="A167">
        <v>1813</v>
      </c>
      <c r="D167">
        <v>1.46</v>
      </c>
      <c r="E167">
        <f t="shared" si="36"/>
        <v>3.9081530496977872E-2</v>
      </c>
      <c r="H167">
        <f t="shared" si="39"/>
        <v>3.9081530496977872E-2</v>
      </c>
      <c r="L167" s="1">
        <v>22.66</v>
      </c>
      <c r="M167">
        <f t="shared" si="30"/>
        <v>0.60656676785035524</v>
      </c>
      <c r="N167">
        <v>20</v>
      </c>
      <c r="O167">
        <f t="shared" si="24"/>
        <v>0.5353634314654504</v>
      </c>
      <c r="P167" s="3">
        <f t="shared" si="31"/>
        <v>0.38064339977193518</v>
      </c>
      <c r="S167" s="1">
        <v>1.18</v>
      </c>
      <c r="T167">
        <f>AVERAGE(R167:S167)/37.3578</f>
        <v>3.1586442456461569E-2</v>
      </c>
      <c r="V167" s="1">
        <v>1.25</v>
      </c>
      <c r="W167">
        <f t="shared" si="32"/>
        <v>3.346021446659065E-2</v>
      </c>
      <c r="Z167">
        <f t="shared" si="33"/>
        <v>3.346021446659065E-2</v>
      </c>
      <c r="AD167">
        <v>10.1</v>
      </c>
      <c r="AE167">
        <f t="shared" si="34"/>
        <v>0.27035853289005241</v>
      </c>
      <c r="AF167">
        <f t="shared" si="35"/>
        <v>0.27035853289005241</v>
      </c>
      <c r="AH167" s="4">
        <v>0.55059610293971295</v>
      </c>
      <c r="AM167">
        <f t="shared" si="38"/>
        <v>0.18353203431323764</v>
      </c>
      <c r="AO167">
        <v>7.5</v>
      </c>
      <c r="AP167">
        <f t="shared" si="27"/>
        <v>0.20076128679954389</v>
      </c>
      <c r="AQ167">
        <v>6.96</v>
      </c>
      <c r="AR167">
        <f t="shared" si="28"/>
        <v>0.18630647414997673</v>
      </c>
      <c r="AS167">
        <f t="shared" si="26"/>
        <v>0.19353388047476031</v>
      </c>
    </row>
    <row r="168" spans="1:45" x14ac:dyDescent="0.25">
      <c r="A168">
        <v>1814</v>
      </c>
      <c r="D168">
        <v>1.05</v>
      </c>
      <c r="E168">
        <f t="shared" si="36"/>
        <v>2.8106580151936143E-2</v>
      </c>
      <c r="H168">
        <f t="shared" si="39"/>
        <v>2.8106580151936143E-2</v>
      </c>
      <c r="P168" s="8"/>
      <c r="S168" s="1"/>
      <c r="T168" s="9"/>
      <c r="Z168" s="9"/>
      <c r="AD168">
        <v>8.75</v>
      </c>
      <c r="AE168">
        <f t="shared" si="34"/>
        <v>0.23422150126613453</v>
      </c>
      <c r="AF168">
        <f t="shared" si="35"/>
        <v>0.23422150126613453</v>
      </c>
      <c r="AH168" s="4"/>
      <c r="AM168" s="9">
        <f t="shared" ref="AM168:AM178" si="40">AM167+($AM$179-$AM$167)/12</f>
        <v>0.20417411049085629</v>
      </c>
    </row>
    <row r="169" spans="1:45" x14ac:dyDescent="0.25">
      <c r="A169">
        <v>1815</v>
      </c>
      <c r="D169">
        <v>1.23</v>
      </c>
      <c r="E169">
        <f t="shared" si="36"/>
        <v>3.2924851035125199E-2</v>
      </c>
      <c r="H169">
        <f t="shared" si="39"/>
        <v>3.2924851035125199E-2</v>
      </c>
      <c r="P169" s="8"/>
      <c r="T169" s="9"/>
      <c r="Z169" s="9"/>
      <c r="AD169">
        <v>11</v>
      </c>
      <c r="AE169">
        <f t="shared" si="34"/>
        <v>0.29444988730599769</v>
      </c>
      <c r="AF169">
        <f t="shared" si="35"/>
        <v>0.29444988730599769</v>
      </c>
      <c r="AH169" s="4"/>
      <c r="AM169" s="9">
        <f t="shared" si="40"/>
        <v>0.22481618666847494</v>
      </c>
    </row>
    <row r="170" spans="1:45" x14ac:dyDescent="0.25">
      <c r="A170">
        <v>1816</v>
      </c>
      <c r="D170">
        <v>1.19</v>
      </c>
      <c r="E170">
        <f t="shared" si="36"/>
        <v>3.1854124172194298E-2</v>
      </c>
      <c r="H170">
        <f t="shared" si="39"/>
        <v>3.1854124172194298E-2</v>
      </c>
      <c r="P170" s="8"/>
      <c r="T170" s="9"/>
      <c r="Z170" s="9"/>
      <c r="AD170">
        <v>10.5</v>
      </c>
      <c r="AE170">
        <f t="shared" si="34"/>
        <v>0.28106580151936145</v>
      </c>
      <c r="AF170">
        <f t="shared" si="35"/>
        <v>0.28106580151936145</v>
      </c>
      <c r="AH170" s="4"/>
      <c r="AM170" s="9">
        <f t="shared" si="40"/>
        <v>0.24545826284609359</v>
      </c>
    </row>
    <row r="171" spans="1:45" x14ac:dyDescent="0.25">
      <c r="A171">
        <v>1817</v>
      </c>
      <c r="D171">
        <v>1.28</v>
      </c>
      <c r="E171">
        <f t="shared" si="36"/>
        <v>3.4263259613788823E-2</v>
      </c>
      <c r="H171">
        <f t="shared" si="39"/>
        <v>3.4263259613788823E-2</v>
      </c>
      <c r="P171" s="8"/>
      <c r="T171" s="9"/>
      <c r="Z171" s="9"/>
      <c r="AD171">
        <v>11</v>
      </c>
      <c r="AE171">
        <f t="shared" si="34"/>
        <v>0.29444988730599769</v>
      </c>
      <c r="AF171">
        <f t="shared" si="35"/>
        <v>0.29444988730599769</v>
      </c>
      <c r="AH171" s="4"/>
      <c r="AM171" s="9">
        <f t="shared" si="40"/>
        <v>0.26610033902371222</v>
      </c>
    </row>
    <row r="172" spans="1:45" x14ac:dyDescent="0.25">
      <c r="A172">
        <v>1818</v>
      </c>
      <c r="D172">
        <v>1.2</v>
      </c>
      <c r="E172">
        <f t="shared" si="36"/>
        <v>3.212180588792702E-2</v>
      </c>
      <c r="H172">
        <f t="shared" si="39"/>
        <v>3.212180588792702E-2</v>
      </c>
      <c r="P172" s="8"/>
      <c r="T172" s="9"/>
      <c r="Z172" s="9"/>
      <c r="AD172">
        <v>10.5</v>
      </c>
      <c r="AE172">
        <f t="shared" si="34"/>
        <v>0.28106580151936145</v>
      </c>
      <c r="AF172">
        <f t="shared" si="35"/>
        <v>0.28106580151936145</v>
      </c>
      <c r="AH172" s="4"/>
      <c r="AM172" s="9">
        <f t="shared" si="40"/>
        <v>0.28674241520133087</v>
      </c>
    </row>
    <row r="173" spans="1:45" x14ac:dyDescent="0.25">
      <c r="A173">
        <v>1819</v>
      </c>
      <c r="D173">
        <v>1.42</v>
      </c>
      <c r="E173">
        <f t="shared" si="36"/>
        <v>3.801080363404697E-2</v>
      </c>
      <c r="H173">
        <f t="shared" si="39"/>
        <v>3.801080363404697E-2</v>
      </c>
      <c r="P173" s="8"/>
      <c r="T173" s="9"/>
      <c r="Z173" s="9"/>
      <c r="AD173">
        <v>11</v>
      </c>
      <c r="AE173">
        <f t="shared" si="34"/>
        <v>0.29444988730599769</v>
      </c>
      <c r="AF173">
        <f t="shared" si="35"/>
        <v>0.29444988730599769</v>
      </c>
      <c r="AH173" s="4"/>
      <c r="AM173" s="9">
        <f t="shared" si="40"/>
        <v>0.30738449137894952</v>
      </c>
    </row>
    <row r="174" spans="1:45" x14ac:dyDescent="0.25">
      <c r="A174">
        <v>1820</v>
      </c>
      <c r="D174">
        <v>1.73</v>
      </c>
      <c r="E174">
        <f t="shared" si="36"/>
        <v>4.6308936821761452E-2</v>
      </c>
      <c r="H174">
        <f t="shared" si="39"/>
        <v>4.6308936821761452E-2</v>
      </c>
      <c r="P174" s="8"/>
      <c r="T174" s="9"/>
      <c r="Z174" s="9"/>
      <c r="AD174">
        <v>10.28</v>
      </c>
      <c r="AE174">
        <f t="shared" si="34"/>
        <v>0.27517680377324144</v>
      </c>
      <c r="AF174">
        <f t="shared" si="35"/>
        <v>0.27517680377324144</v>
      </c>
      <c r="AH174" s="4"/>
      <c r="AM174" s="9">
        <f t="shared" si="40"/>
        <v>0.32802656755656817</v>
      </c>
    </row>
    <row r="175" spans="1:45" x14ac:dyDescent="0.25">
      <c r="A175">
        <v>1821</v>
      </c>
      <c r="D175">
        <v>1.62</v>
      </c>
      <c r="E175">
        <f t="shared" si="36"/>
        <v>4.3364437948701484E-2</v>
      </c>
      <c r="H175">
        <f t="shared" si="39"/>
        <v>4.3364437948701484E-2</v>
      </c>
      <c r="P175" s="8"/>
      <c r="T175" s="9"/>
      <c r="Z175" s="9"/>
      <c r="AD175">
        <v>9.44</v>
      </c>
      <c r="AE175">
        <f t="shared" si="34"/>
        <v>0.25269153965169255</v>
      </c>
      <c r="AF175">
        <f t="shared" si="35"/>
        <v>0.25269153965169255</v>
      </c>
      <c r="AH175" s="4"/>
      <c r="AM175" s="9">
        <f t="shared" si="40"/>
        <v>0.34866864373418682</v>
      </c>
    </row>
    <row r="176" spans="1:45" x14ac:dyDescent="0.25">
      <c r="A176">
        <v>1822</v>
      </c>
      <c r="D176">
        <v>1.5</v>
      </c>
      <c r="E176">
        <f t="shared" si="36"/>
        <v>4.015225735990878E-2</v>
      </c>
      <c r="H176">
        <f t="shared" si="39"/>
        <v>4.015225735990878E-2</v>
      </c>
      <c r="P176" s="8"/>
      <c r="T176" s="9"/>
      <c r="Z176" s="9"/>
      <c r="AD176">
        <v>8.8699999999999992</v>
      </c>
      <c r="AE176">
        <f t="shared" si="34"/>
        <v>0.23743368185492722</v>
      </c>
      <c r="AF176">
        <f t="shared" si="35"/>
        <v>0.23743368185492722</v>
      </c>
      <c r="AH176" s="4"/>
      <c r="AM176" s="9">
        <f t="shared" si="40"/>
        <v>0.36931071991180547</v>
      </c>
    </row>
    <row r="177" spans="1:39" x14ac:dyDescent="0.25">
      <c r="A177">
        <v>1823</v>
      </c>
      <c r="D177">
        <v>1.88</v>
      </c>
      <c r="E177">
        <f t="shared" si="36"/>
        <v>5.0324162557752329E-2</v>
      </c>
      <c r="H177">
        <f t="shared" si="39"/>
        <v>5.0324162557752329E-2</v>
      </c>
      <c r="P177" s="8"/>
      <c r="T177" s="9"/>
      <c r="Z177" s="9"/>
      <c r="AD177">
        <v>9</v>
      </c>
      <c r="AE177">
        <f t="shared" si="34"/>
        <v>0.24091354415945265</v>
      </c>
      <c r="AF177">
        <f t="shared" si="35"/>
        <v>0.24091354415945265</v>
      </c>
      <c r="AH177" s="4"/>
      <c r="AM177" s="9">
        <f t="shared" si="40"/>
        <v>0.38995279608942413</v>
      </c>
    </row>
    <row r="178" spans="1:39" x14ac:dyDescent="0.25">
      <c r="A178">
        <v>1824</v>
      </c>
      <c r="D178">
        <v>1.72</v>
      </c>
      <c r="E178">
        <f t="shared" si="36"/>
        <v>4.6041255106028731E-2</v>
      </c>
      <c r="H178">
        <f t="shared" si="39"/>
        <v>4.6041255106028731E-2</v>
      </c>
      <c r="P178" s="8"/>
      <c r="T178" s="9"/>
      <c r="Z178" s="9"/>
      <c r="AD178">
        <v>9.25</v>
      </c>
      <c r="AE178">
        <f t="shared" si="34"/>
        <v>0.2476055870527708</v>
      </c>
      <c r="AF178">
        <f t="shared" si="35"/>
        <v>0.2476055870527708</v>
      </c>
      <c r="AH178" s="4"/>
      <c r="AM178" s="9">
        <f t="shared" si="40"/>
        <v>0.41059487226704278</v>
      </c>
    </row>
    <row r="179" spans="1:39" x14ac:dyDescent="0.25">
      <c r="A179">
        <v>1825</v>
      </c>
      <c r="D179">
        <v>2.98</v>
      </c>
      <c r="E179">
        <f t="shared" si="36"/>
        <v>7.9769151288352103E-2</v>
      </c>
      <c r="H179">
        <f t="shared" si="39"/>
        <v>7.9769151288352103E-2</v>
      </c>
      <c r="P179" s="8"/>
      <c r="T179" s="9"/>
      <c r="Z179" s="9"/>
      <c r="AD179">
        <v>9.43</v>
      </c>
      <c r="AE179">
        <f t="shared" si="34"/>
        <v>0.25242385793595984</v>
      </c>
      <c r="AF179">
        <f t="shared" si="35"/>
        <v>0.25242385793595984</v>
      </c>
      <c r="AH179">
        <v>1.2937108453339843</v>
      </c>
      <c r="AM179">
        <f t="shared" ref="AM179:AM188" si="41">AH179/3</f>
        <v>0.43123694844466143</v>
      </c>
    </row>
    <row r="180" spans="1:39" x14ac:dyDescent="0.25">
      <c r="A180">
        <v>1826</v>
      </c>
      <c r="D180">
        <v>1.66</v>
      </c>
      <c r="E180">
        <f t="shared" si="36"/>
        <v>4.4435164811632379E-2</v>
      </c>
      <c r="H180">
        <f t="shared" si="39"/>
        <v>4.4435164811632379E-2</v>
      </c>
      <c r="P180" s="8"/>
      <c r="T180" s="9"/>
      <c r="Z180" s="9"/>
      <c r="AD180">
        <v>9.6199999999999992</v>
      </c>
      <c r="AE180">
        <f t="shared" si="34"/>
        <v>0.25750981053488159</v>
      </c>
      <c r="AF180">
        <f t="shared" si="35"/>
        <v>0.25750981053488159</v>
      </c>
      <c r="AH180">
        <v>1.3508389239630425</v>
      </c>
      <c r="AM180">
        <f t="shared" si="41"/>
        <v>0.45027964132101417</v>
      </c>
    </row>
    <row r="181" spans="1:39" x14ac:dyDescent="0.25">
      <c r="A181">
        <v>1827</v>
      </c>
      <c r="D181">
        <v>1.63</v>
      </c>
      <c r="E181">
        <f t="shared" si="36"/>
        <v>4.3632119664434199E-2</v>
      </c>
      <c r="H181">
        <f t="shared" si="39"/>
        <v>4.3632119664434199E-2</v>
      </c>
      <c r="P181" s="8"/>
      <c r="T181" s="9"/>
      <c r="Z181" s="9"/>
      <c r="AD181">
        <v>10.47</v>
      </c>
      <c r="AE181">
        <f t="shared" si="34"/>
        <v>0.2802627563721633</v>
      </c>
      <c r="AF181">
        <f t="shared" si="35"/>
        <v>0.2802627563721633</v>
      </c>
      <c r="AH181">
        <v>0.89945355191256826</v>
      </c>
      <c r="AM181">
        <f t="shared" si="41"/>
        <v>0.29981785063752275</v>
      </c>
    </row>
    <row r="182" spans="1:39" x14ac:dyDescent="0.25">
      <c r="A182">
        <v>1828</v>
      </c>
      <c r="D182">
        <v>1.69</v>
      </c>
      <c r="E182">
        <f t="shared" si="36"/>
        <v>4.5238209958830551E-2</v>
      </c>
      <c r="H182">
        <f t="shared" ref="H182:H213" si="42">AVERAGE(C182,E182,G182)</f>
        <v>4.5238209958830551E-2</v>
      </c>
      <c r="P182" s="8"/>
      <c r="T182" s="9"/>
      <c r="Z182" s="9"/>
      <c r="AD182">
        <v>10.91</v>
      </c>
      <c r="AE182">
        <f t="shared" ref="AE182:AE214" si="43">AD182/37.3578</f>
        <v>0.29204075186440315</v>
      </c>
      <c r="AF182">
        <f t="shared" ref="AF182:AF214" si="44">AVERAGE(AE182,AC182)</f>
        <v>0.29204075186440315</v>
      </c>
      <c r="AH182">
        <v>1.0546831929737848</v>
      </c>
      <c r="AM182">
        <f t="shared" si="41"/>
        <v>0.35156106432459494</v>
      </c>
    </row>
    <row r="183" spans="1:39" x14ac:dyDescent="0.25">
      <c r="A183">
        <v>1829</v>
      </c>
      <c r="D183">
        <v>1.75</v>
      </c>
      <c r="E183">
        <f t="shared" ref="E183:E214" si="45">D183/37.3578</f>
        <v>4.6844300253226903E-2</v>
      </c>
      <c r="H183">
        <f t="shared" si="42"/>
        <v>4.6844300253226903E-2</v>
      </c>
      <c r="P183" s="8"/>
      <c r="T183" s="9"/>
      <c r="Z183" s="9"/>
      <c r="AD183">
        <v>9.69</v>
      </c>
      <c r="AE183">
        <f t="shared" si="43"/>
        <v>0.2593835825450107</v>
      </c>
      <c r="AF183">
        <f t="shared" si="44"/>
        <v>0.2593835825450107</v>
      </c>
      <c r="AH183">
        <v>1.3645966172226325</v>
      </c>
      <c r="AM183">
        <f t="shared" si="41"/>
        <v>0.45486553907421085</v>
      </c>
    </row>
    <row r="184" spans="1:39" x14ac:dyDescent="0.25">
      <c r="A184">
        <v>1830</v>
      </c>
      <c r="D184">
        <v>1.76</v>
      </c>
      <c r="E184">
        <f t="shared" si="45"/>
        <v>4.7111981968959632E-2</v>
      </c>
      <c r="H184">
        <f t="shared" si="42"/>
        <v>4.7111981968959632E-2</v>
      </c>
      <c r="P184" s="8"/>
      <c r="T184" s="9"/>
      <c r="Z184" s="9"/>
      <c r="AD184">
        <v>8.3699999999999992</v>
      </c>
      <c r="AE184">
        <f t="shared" si="43"/>
        <v>0.22404959606829095</v>
      </c>
      <c r="AF184">
        <f t="shared" si="44"/>
        <v>0.22404959606829095</v>
      </c>
      <c r="AH184">
        <v>1.2613036140881495</v>
      </c>
      <c r="AM184">
        <f t="shared" si="41"/>
        <v>0.42043453802938319</v>
      </c>
    </row>
    <row r="185" spans="1:39" x14ac:dyDescent="0.25">
      <c r="A185">
        <v>1831</v>
      </c>
      <c r="D185">
        <v>1.72</v>
      </c>
      <c r="E185">
        <f t="shared" si="45"/>
        <v>4.6041255106028731E-2</v>
      </c>
      <c r="H185">
        <f t="shared" si="42"/>
        <v>4.6041255106028731E-2</v>
      </c>
      <c r="P185" s="8"/>
      <c r="T185" s="9"/>
      <c r="Z185" s="9"/>
      <c r="AD185">
        <v>7.33</v>
      </c>
      <c r="AE185">
        <f t="shared" si="43"/>
        <v>0.19621069763208757</v>
      </c>
      <c r="AF185">
        <f t="shared" si="44"/>
        <v>0.19621069763208757</v>
      </c>
      <c r="AH185">
        <v>1.0020297627314196</v>
      </c>
      <c r="AM185">
        <f t="shared" si="41"/>
        <v>0.33400992091047321</v>
      </c>
    </row>
    <row r="186" spans="1:39" x14ac:dyDescent="0.25">
      <c r="A186">
        <v>1832</v>
      </c>
      <c r="D186">
        <v>1.85</v>
      </c>
      <c r="E186">
        <f t="shared" si="45"/>
        <v>4.9521117410554163E-2</v>
      </c>
      <c r="H186">
        <f t="shared" si="42"/>
        <v>4.9521117410554163E-2</v>
      </c>
      <c r="P186" s="8"/>
      <c r="T186" s="9"/>
      <c r="Z186" s="9"/>
      <c r="AD186">
        <v>7.16</v>
      </c>
      <c r="AE186">
        <f t="shared" si="43"/>
        <v>0.19166010846463122</v>
      </c>
      <c r="AF186">
        <f t="shared" si="44"/>
        <v>0.19166010846463122</v>
      </c>
      <c r="AH186">
        <v>0.95773335510705948</v>
      </c>
      <c r="AM186">
        <f t="shared" si="41"/>
        <v>0.31924445170235316</v>
      </c>
    </row>
    <row r="187" spans="1:39" x14ac:dyDescent="0.25">
      <c r="A187">
        <v>1833</v>
      </c>
      <c r="D187">
        <v>2.0099999999999998</v>
      </c>
      <c r="E187">
        <f t="shared" si="45"/>
        <v>5.3804024862277755E-2</v>
      </c>
      <c r="H187">
        <f t="shared" si="42"/>
        <v>5.3804024862277755E-2</v>
      </c>
      <c r="P187" s="8"/>
      <c r="T187" s="9"/>
      <c r="Z187" s="9"/>
      <c r="AD187">
        <v>8.4700000000000006</v>
      </c>
      <c r="AE187">
        <f t="shared" si="43"/>
        <v>0.22672641322561823</v>
      </c>
      <c r="AF187">
        <f t="shared" si="44"/>
        <v>0.22672641322561823</v>
      </c>
      <c r="AH187">
        <v>0.95655952648535247</v>
      </c>
      <c r="AM187">
        <f t="shared" si="41"/>
        <v>0.31885317549511749</v>
      </c>
    </row>
    <row r="188" spans="1:39" x14ac:dyDescent="0.25">
      <c r="A188">
        <v>1834</v>
      </c>
      <c r="D188">
        <v>1.92</v>
      </c>
      <c r="E188">
        <f t="shared" si="45"/>
        <v>5.139488942068323E-2</v>
      </c>
      <c r="H188">
        <f t="shared" si="42"/>
        <v>5.139488942068323E-2</v>
      </c>
      <c r="P188" s="8"/>
      <c r="T188" s="9"/>
      <c r="Z188" s="9"/>
      <c r="AD188">
        <v>7.98</v>
      </c>
      <c r="AE188">
        <f t="shared" si="43"/>
        <v>0.2136100091547147</v>
      </c>
      <c r="AF188">
        <f t="shared" si="44"/>
        <v>0.2136100091547147</v>
      </c>
      <c r="AH188">
        <v>1.0149331715292174</v>
      </c>
      <c r="AM188">
        <f t="shared" si="41"/>
        <v>0.3383110571764058</v>
      </c>
    </row>
    <row r="189" spans="1:39" x14ac:dyDescent="0.25">
      <c r="A189">
        <v>1835</v>
      </c>
      <c r="D189">
        <v>1.41</v>
      </c>
      <c r="E189">
        <f t="shared" si="45"/>
        <v>3.7743121918314249E-2</v>
      </c>
      <c r="H189">
        <f t="shared" si="42"/>
        <v>3.7743121918314249E-2</v>
      </c>
      <c r="P189" s="8"/>
      <c r="T189" s="9"/>
      <c r="Z189" s="9"/>
      <c r="AD189">
        <v>8.5299999999999994</v>
      </c>
      <c r="AE189">
        <f t="shared" si="43"/>
        <v>0.22833250352001455</v>
      </c>
      <c r="AF189">
        <f t="shared" si="44"/>
        <v>0.22833250352001455</v>
      </c>
      <c r="AM189" s="9"/>
    </row>
    <row r="190" spans="1:39" x14ac:dyDescent="0.25">
      <c r="A190">
        <v>1836</v>
      </c>
      <c r="D190">
        <v>1.48</v>
      </c>
      <c r="E190">
        <f t="shared" si="45"/>
        <v>3.9616893928443329E-2</v>
      </c>
      <c r="H190">
        <f t="shared" si="42"/>
        <v>3.9616893928443329E-2</v>
      </c>
      <c r="P190" s="8"/>
      <c r="T190" s="9"/>
      <c r="Z190" s="9"/>
      <c r="AD190">
        <v>10.47</v>
      </c>
      <c r="AE190">
        <f t="shared" si="43"/>
        <v>0.2802627563721633</v>
      </c>
      <c r="AF190">
        <f t="shared" si="44"/>
        <v>0.2802627563721633</v>
      </c>
      <c r="AM190" s="9"/>
    </row>
    <row r="191" spans="1:39" x14ac:dyDescent="0.25">
      <c r="A191">
        <v>1837</v>
      </c>
      <c r="D191">
        <v>1.8</v>
      </c>
      <c r="E191">
        <f t="shared" si="45"/>
        <v>4.8182708831890533E-2</v>
      </c>
      <c r="H191">
        <f t="shared" si="42"/>
        <v>4.8182708831890533E-2</v>
      </c>
      <c r="P191" s="8"/>
      <c r="T191" s="9"/>
      <c r="Z191" s="9"/>
      <c r="AD191">
        <v>8.8699999999999992</v>
      </c>
      <c r="AE191">
        <f t="shared" si="43"/>
        <v>0.23743368185492722</v>
      </c>
      <c r="AF191">
        <f t="shared" si="44"/>
        <v>0.23743368185492722</v>
      </c>
      <c r="AM191" s="9"/>
    </row>
    <row r="192" spans="1:39" x14ac:dyDescent="0.25">
      <c r="A192">
        <v>1838</v>
      </c>
      <c r="D192">
        <v>1.84</v>
      </c>
      <c r="E192">
        <f t="shared" si="45"/>
        <v>4.9253435694821435E-2</v>
      </c>
      <c r="H192">
        <f t="shared" si="42"/>
        <v>4.9253435694821435E-2</v>
      </c>
      <c r="P192" s="8"/>
      <c r="T192" s="9"/>
      <c r="Z192" s="9"/>
      <c r="AD192">
        <v>9.81</v>
      </c>
      <c r="AE192">
        <f t="shared" si="43"/>
        <v>0.26259576313380339</v>
      </c>
      <c r="AF192">
        <f t="shared" si="44"/>
        <v>0.26259576313380339</v>
      </c>
      <c r="AM192" s="9"/>
    </row>
    <row r="193" spans="1:39" x14ac:dyDescent="0.25">
      <c r="A193">
        <v>1839</v>
      </c>
      <c r="D193">
        <v>1.74</v>
      </c>
      <c r="E193">
        <f t="shared" si="45"/>
        <v>4.6576618537494181E-2</v>
      </c>
      <c r="H193">
        <f t="shared" si="42"/>
        <v>4.6576618537494181E-2</v>
      </c>
      <c r="P193" s="8"/>
      <c r="T193" s="9"/>
      <c r="Z193" s="9"/>
      <c r="AD193">
        <v>10.76</v>
      </c>
      <c r="AE193">
        <f t="shared" si="43"/>
        <v>0.28802552612841231</v>
      </c>
      <c r="AF193">
        <f t="shared" si="44"/>
        <v>0.28802552612841231</v>
      </c>
      <c r="AM193" s="9"/>
    </row>
    <row r="194" spans="1:39" x14ac:dyDescent="0.25">
      <c r="A194">
        <v>1840</v>
      </c>
      <c r="D194">
        <v>1.67</v>
      </c>
      <c r="E194">
        <f t="shared" si="45"/>
        <v>4.47028465273651E-2</v>
      </c>
      <c r="H194">
        <f t="shared" si="42"/>
        <v>4.47028465273651E-2</v>
      </c>
      <c r="P194" s="8"/>
      <c r="T194" s="9"/>
      <c r="Z194" s="9"/>
      <c r="AD194">
        <v>11.91</v>
      </c>
      <c r="AE194">
        <f t="shared" si="43"/>
        <v>0.3188089234376757</v>
      </c>
      <c r="AF194">
        <f t="shared" si="44"/>
        <v>0.3188089234376757</v>
      </c>
      <c r="AM194" s="9"/>
    </row>
    <row r="195" spans="1:39" x14ac:dyDescent="0.25">
      <c r="A195">
        <v>1841</v>
      </c>
      <c r="D195">
        <v>1.7</v>
      </c>
      <c r="E195">
        <f t="shared" si="45"/>
        <v>4.550589167456328E-2</v>
      </c>
      <c r="H195">
        <f t="shared" si="42"/>
        <v>4.550589167456328E-2</v>
      </c>
      <c r="P195" s="8"/>
      <c r="T195" s="9"/>
      <c r="Z195" s="9"/>
      <c r="AD195">
        <v>10.25</v>
      </c>
      <c r="AE195">
        <f t="shared" si="43"/>
        <v>0.2743737586260433</v>
      </c>
      <c r="AF195">
        <f t="shared" si="44"/>
        <v>0.2743737586260433</v>
      </c>
      <c r="AM195" s="9"/>
    </row>
    <row r="196" spans="1:39" x14ac:dyDescent="0.25">
      <c r="A196">
        <v>1842</v>
      </c>
      <c r="D196">
        <v>1.7</v>
      </c>
      <c r="E196">
        <f t="shared" si="45"/>
        <v>4.550589167456328E-2</v>
      </c>
      <c r="H196">
        <f t="shared" si="42"/>
        <v>4.550589167456328E-2</v>
      </c>
      <c r="P196" s="8"/>
      <c r="T196" s="9"/>
      <c r="Z196" s="9"/>
      <c r="AD196">
        <v>10.25</v>
      </c>
      <c r="AE196">
        <f t="shared" si="43"/>
        <v>0.2743737586260433</v>
      </c>
      <c r="AF196">
        <f t="shared" si="44"/>
        <v>0.2743737586260433</v>
      </c>
      <c r="AM196" s="9"/>
    </row>
    <row r="197" spans="1:39" x14ac:dyDescent="0.25">
      <c r="A197">
        <v>1843</v>
      </c>
      <c r="D197">
        <v>1.68</v>
      </c>
      <c r="E197">
        <f t="shared" si="45"/>
        <v>4.4970528243097829E-2</v>
      </c>
      <c r="H197">
        <f t="shared" si="42"/>
        <v>4.4970528243097829E-2</v>
      </c>
      <c r="P197" s="8"/>
      <c r="T197" s="9"/>
      <c r="Z197" s="9"/>
      <c r="AD197">
        <v>11.34</v>
      </c>
      <c r="AE197">
        <f t="shared" si="43"/>
        <v>0.30355106564091033</v>
      </c>
      <c r="AF197">
        <f t="shared" si="44"/>
        <v>0.30355106564091033</v>
      </c>
      <c r="AM197" s="9"/>
    </row>
    <row r="198" spans="1:39" x14ac:dyDescent="0.25">
      <c r="A198">
        <v>1844</v>
      </c>
      <c r="D198">
        <v>1.44</v>
      </c>
      <c r="E198">
        <f t="shared" si="45"/>
        <v>3.8546167065512421E-2</v>
      </c>
      <c r="H198">
        <f t="shared" si="42"/>
        <v>3.8546167065512421E-2</v>
      </c>
      <c r="P198" s="8"/>
      <c r="T198" s="9"/>
      <c r="Z198" s="9"/>
      <c r="AD198">
        <v>11.47</v>
      </c>
      <c r="AE198">
        <f t="shared" si="43"/>
        <v>0.30703092794543579</v>
      </c>
      <c r="AF198">
        <f t="shared" si="44"/>
        <v>0.30703092794543579</v>
      </c>
      <c r="AM198" s="9"/>
    </row>
    <row r="199" spans="1:39" x14ac:dyDescent="0.25">
      <c r="A199">
        <v>1845</v>
      </c>
      <c r="D199">
        <v>1.63</v>
      </c>
      <c r="E199">
        <f t="shared" si="45"/>
        <v>4.3632119664434199E-2</v>
      </c>
      <c r="H199">
        <f t="shared" si="42"/>
        <v>4.3632119664434199E-2</v>
      </c>
      <c r="P199" s="8"/>
      <c r="T199" s="9"/>
      <c r="Z199" s="9"/>
      <c r="AD199">
        <v>11.9</v>
      </c>
      <c r="AE199">
        <f t="shared" si="43"/>
        <v>0.31854124172194298</v>
      </c>
      <c r="AF199">
        <f t="shared" si="44"/>
        <v>0.31854124172194298</v>
      </c>
      <c r="AM199" s="9"/>
    </row>
    <row r="200" spans="1:39" x14ac:dyDescent="0.25">
      <c r="A200">
        <v>1846</v>
      </c>
      <c r="D200">
        <v>1.73</v>
      </c>
      <c r="E200">
        <f t="shared" si="45"/>
        <v>4.6308936821761452E-2</v>
      </c>
      <c r="H200">
        <f t="shared" si="42"/>
        <v>4.6308936821761452E-2</v>
      </c>
      <c r="P200" s="8"/>
      <c r="T200" s="9"/>
      <c r="Z200" s="9"/>
      <c r="AD200">
        <v>10.5</v>
      </c>
      <c r="AE200">
        <f t="shared" si="43"/>
        <v>0.28106580151936145</v>
      </c>
      <c r="AF200">
        <f t="shared" si="44"/>
        <v>0.28106580151936145</v>
      </c>
      <c r="AM200" s="9"/>
    </row>
    <row r="201" spans="1:39" x14ac:dyDescent="0.25">
      <c r="A201">
        <v>1847</v>
      </c>
      <c r="D201">
        <v>1.41</v>
      </c>
      <c r="E201">
        <f t="shared" si="45"/>
        <v>3.7743121918314249E-2</v>
      </c>
      <c r="H201">
        <f t="shared" si="42"/>
        <v>3.7743121918314249E-2</v>
      </c>
      <c r="P201" s="8"/>
      <c r="T201" s="9"/>
      <c r="Z201" s="9"/>
      <c r="AD201">
        <v>10.54</v>
      </c>
      <c r="AE201">
        <f t="shared" si="43"/>
        <v>0.28213652838229231</v>
      </c>
      <c r="AF201">
        <f t="shared" si="44"/>
        <v>0.28213652838229231</v>
      </c>
      <c r="AM201" s="9"/>
    </row>
    <row r="202" spans="1:39" x14ac:dyDescent="0.25">
      <c r="A202">
        <v>1848</v>
      </c>
      <c r="D202">
        <v>1.1200000000000001</v>
      </c>
      <c r="E202">
        <f t="shared" si="45"/>
        <v>2.9980352162065224E-2</v>
      </c>
      <c r="H202">
        <f t="shared" si="42"/>
        <v>2.9980352162065224E-2</v>
      </c>
      <c r="P202" s="8"/>
      <c r="T202" s="9"/>
      <c r="Z202" s="9"/>
      <c r="AD202">
        <v>10.54</v>
      </c>
      <c r="AE202">
        <f t="shared" si="43"/>
        <v>0.28213652838229231</v>
      </c>
      <c r="AF202">
        <f t="shared" si="44"/>
        <v>0.28213652838229231</v>
      </c>
      <c r="AM202" s="9"/>
    </row>
    <row r="203" spans="1:39" x14ac:dyDescent="0.25">
      <c r="A203">
        <v>1849</v>
      </c>
      <c r="D203">
        <v>1.1100000000000001</v>
      </c>
      <c r="E203">
        <f t="shared" si="45"/>
        <v>2.9712670446332499E-2</v>
      </c>
      <c r="H203">
        <f t="shared" si="42"/>
        <v>2.9712670446332499E-2</v>
      </c>
      <c r="P203" s="8"/>
      <c r="T203" s="9"/>
      <c r="Z203" s="9"/>
      <c r="AD203">
        <v>10.59</v>
      </c>
      <c r="AE203">
        <f t="shared" si="43"/>
        <v>0.28347493696095594</v>
      </c>
      <c r="AF203">
        <f t="shared" si="44"/>
        <v>0.28347493696095594</v>
      </c>
      <c r="AM203" s="9"/>
    </row>
    <row r="204" spans="1:39" x14ac:dyDescent="0.25">
      <c r="A204">
        <v>1850</v>
      </c>
      <c r="D204">
        <v>1.22</v>
      </c>
      <c r="E204">
        <f t="shared" si="45"/>
        <v>3.2657169319392471E-2</v>
      </c>
      <c r="H204">
        <f t="shared" si="42"/>
        <v>3.2657169319392471E-2</v>
      </c>
      <c r="P204" s="8"/>
      <c r="T204" s="9"/>
      <c r="Z204" s="9"/>
      <c r="AD204">
        <v>10.63</v>
      </c>
      <c r="AE204">
        <f t="shared" si="43"/>
        <v>0.28454566382388691</v>
      </c>
      <c r="AF204">
        <f t="shared" si="44"/>
        <v>0.28454566382388691</v>
      </c>
      <c r="AM204" s="9"/>
    </row>
    <row r="205" spans="1:39" x14ac:dyDescent="0.25">
      <c r="A205">
        <v>1851</v>
      </c>
      <c r="D205">
        <v>1</v>
      </c>
      <c r="E205">
        <f t="shared" si="45"/>
        <v>2.6768171573272517E-2</v>
      </c>
      <c r="H205">
        <f t="shared" si="42"/>
        <v>2.6768171573272517E-2</v>
      </c>
      <c r="P205" s="8"/>
      <c r="T205" s="9"/>
      <c r="Z205" s="9"/>
      <c r="AD205">
        <v>10.67</v>
      </c>
      <c r="AE205">
        <f t="shared" si="43"/>
        <v>0.28561639068681777</v>
      </c>
      <c r="AF205">
        <f t="shared" si="44"/>
        <v>0.28561639068681777</v>
      </c>
      <c r="AM205" s="9"/>
    </row>
    <row r="206" spans="1:39" x14ac:dyDescent="0.25">
      <c r="A206">
        <v>1852</v>
      </c>
      <c r="D206">
        <v>1.36</v>
      </c>
      <c r="E206">
        <f t="shared" si="45"/>
        <v>3.6404713339650625E-2</v>
      </c>
      <c r="H206">
        <f t="shared" si="42"/>
        <v>3.6404713339650625E-2</v>
      </c>
      <c r="P206" s="8"/>
      <c r="T206" s="9"/>
      <c r="Z206" s="9"/>
      <c r="AD206">
        <v>10.71</v>
      </c>
      <c r="AE206">
        <f t="shared" si="43"/>
        <v>0.28668711754974868</v>
      </c>
      <c r="AF206">
        <f t="shared" si="44"/>
        <v>0.28668711754974868</v>
      </c>
      <c r="AM206" s="9"/>
    </row>
    <row r="207" spans="1:39" x14ac:dyDescent="0.25">
      <c r="A207">
        <v>1853</v>
      </c>
      <c r="D207">
        <v>1.58</v>
      </c>
      <c r="E207">
        <f t="shared" si="45"/>
        <v>4.2293711085770583E-2</v>
      </c>
      <c r="H207">
        <f t="shared" si="42"/>
        <v>4.2293711085770583E-2</v>
      </c>
      <c r="P207" s="8"/>
      <c r="T207" s="9"/>
      <c r="Z207" s="9"/>
      <c r="AD207">
        <v>10.75</v>
      </c>
      <c r="AE207">
        <f t="shared" si="43"/>
        <v>0.28775784441267954</v>
      </c>
      <c r="AF207">
        <f t="shared" si="44"/>
        <v>0.28775784441267954</v>
      </c>
      <c r="AM207" s="9"/>
    </row>
    <row r="208" spans="1:39" x14ac:dyDescent="0.25">
      <c r="A208">
        <v>1854</v>
      </c>
      <c r="D208">
        <v>1.41</v>
      </c>
      <c r="E208">
        <f t="shared" si="45"/>
        <v>3.7743121918314249E-2</v>
      </c>
      <c r="H208">
        <f t="shared" si="42"/>
        <v>3.7743121918314249E-2</v>
      </c>
      <c r="P208" s="8"/>
      <c r="T208" s="9"/>
      <c r="Z208" s="9"/>
      <c r="AD208">
        <v>10.8</v>
      </c>
      <c r="AE208">
        <f t="shared" si="43"/>
        <v>0.28909625299134323</v>
      </c>
      <c r="AF208">
        <f t="shared" si="44"/>
        <v>0.28909625299134323</v>
      </c>
      <c r="AM208" s="9"/>
    </row>
    <row r="209" spans="1:39" x14ac:dyDescent="0.25">
      <c r="A209">
        <v>1855</v>
      </c>
      <c r="D209">
        <v>1.1399999999999999</v>
      </c>
      <c r="E209">
        <f t="shared" si="45"/>
        <v>3.0515715593530668E-2</v>
      </c>
      <c r="H209">
        <f t="shared" si="42"/>
        <v>3.0515715593530668E-2</v>
      </c>
      <c r="P209" s="8"/>
      <c r="T209" s="9"/>
      <c r="Z209" s="9"/>
      <c r="AD209">
        <v>10.84</v>
      </c>
      <c r="AE209">
        <f t="shared" si="43"/>
        <v>0.29016697985427409</v>
      </c>
      <c r="AF209">
        <f t="shared" si="44"/>
        <v>0.29016697985427409</v>
      </c>
      <c r="AM209" s="9"/>
    </row>
    <row r="210" spans="1:39" x14ac:dyDescent="0.25">
      <c r="A210">
        <v>1856</v>
      </c>
      <c r="D210">
        <v>3.34</v>
      </c>
      <c r="E210">
        <f t="shared" si="45"/>
        <v>8.9405693054730201E-2</v>
      </c>
      <c r="H210">
        <f t="shared" si="42"/>
        <v>8.9405693054730201E-2</v>
      </c>
      <c r="P210" s="8"/>
      <c r="T210" s="9"/>
      <c r="Z210" s="9"/>
      <c r="AD210">
        <v>10.88</v>
      </c>
      <c r="AE210">
        <f t="shared" si="43"/>
        <v>0.291237706717205</v>
      </c>
      <c r="AF210">
        <f t="shared" si="44"/>
        <v>0.291237706717205</v>
      </c>
      <c r="AM210" s="9"/>
    </row>
    <row r="211" spans="1:39" x14ac:dyDescent="0.25">
      <c r="A211">
        <v>1857</v>
      </c>
      <c r="D211">
        <v>2.69</v>
      </c>
      <c r="E211">
        <f t="shared" si="45"/>
        <v>7.2006381532103078E-2</v>
      </c>
      <c r="H211">
        <f t="shared" si="42"/>
        <v>7.2006381532103078E-2</v>
      </c>
      <c r="P211" s="8"/>
      <c r="T211" s="9"/>
      <c r="Z211" s="9"/>
      <c r="AD211">
        <v>10.92</v>
      </c>
      <c r="AE211">
        <f t="shared" si="43"/>
        <v>0.29230843358013592</v>
      </c>
      <c r="AF211">
        <f t="shared" si="44"/>
        <v>0.29230843358013592</v>
      </c>
      <c r="AM211" s="9"/>
    </row>
    <row r="212" spans="1:39" x14ac:dyDescent="0.25">
      <c r="A212">
        <v>1858</v>
      </c>
      <c r="D212">
        <v>2.44</v>
      </c>
      <c r="E212">
        <f t="shared" si="45"/>
        <v>6.5314338638784941E-2</v>
      </c>
      <c r="H212">
        <f t="shared" si="42"/>
        <v>6.5314338638784941E-2</v>
      </c>
      <c r="P212" s="8"/>
      <c r="T212" s="9"/>
      <c r="Z212" s="9"/>
      <c r="AD212">
        <v>10.96</v>
      </c>
      <c r="AE212">
        <f t="shared" si="43"/>
        <v>0.29337916044306683</v>
      </c>
      <c r="AF212">
        <f t="shared" si="44"/>
        <v>0.29337916044306683</v>
      </c>
      <c r="AM212" s="9"/>
    </row>
    <row r="213" spans="1:39" x14ac:dyDescent="0.25">
      <c r="A213">
        <v>1859</v>
      </c>
      <c r="D213">
        <v>2.82</v>
      </c>
      <c r="E213">
        <f t="shared" si="45"/>
        <v>7.5486243836628497E-2</v>
      </c>
      <c r="H213">
        <f t="shared" si="42"/>
        <v>7.5486243836628497E-2</v>
      </c>
      <c r="P213" s="8"/>
      <c r="T213" s="9"/>
      <c r="Z213" s="9"/>
      <c r="AD213">
        <v>11</v>
      </c>
      <c r="AE213">
        <f t="shared" si="43"/>
        <v>0.29444988730599769</v>
      </c>
      <c r="AF213">
        <f t="shared" si="44"/>
        <v>0.29444988730599769</v>
      </c>
      <c r="AM213" s="9"/>
    </row>
    <row r="214" spans="1:39" x14ac:dyDescent="0.25">
      <c r="A214">
        <v>1860</v>
      </c>
      <c r="D214">
        <v>2.2000000000000002</v>
      </c>
      <c r="E214">
        <f t="shared" si="45"/>
        <v>5.8889977461199547E-2</v>
      </c>
      <c r="H214">
        <f t="shared" ref="H214:H233" si="46">AVERAGE(C214,E214,G214)</f>
        <v>5.8889977461199547E-2</v>
      </c>
      <c r="P214" s="8"/>
      <c r="T214" s="9"/>
      <c r="Z214" s="9"/>
      <c r="AD214">
        <v>12.75</v>
      </c>
      <c r="AE214">
        <f t="shared" si="43"/>
        <v>0.34129418755922458</v>
      </c>
      <c r="AF214">
        <f t="shared" si="44"/>
        <v>0.34129418755922458</v>
      </c>
      <c r="AM214" s="9"/>
    </row>
    <row r="215" spans="1:39" x14ac:dyDescent="0.25">
      <c r="A215">
        <v>1861</v>
      </c>
      <c r="F215">
        <v>1.38</v>
      </c>
      <c r="G215">
        <f t="shared" ref="G215:G259" si="47">F215/37.3578</f>
        <v>3.6940076771116069E-2</v>
      </c>
      <c r="H215">
        <f t="shared" si="46"/>
        <v>3.6940076771116069E-2</v>
      </c>
      <c r="P215" s="8"/>
      <c r="S215">
        <v>2.15</v>
      </c>
      <c r="T215">
        <f t="shared" ref="T215:T259" si="48">AVERAGE(R215:S215)/37.3578</f>
        <v>5.755156888253591E-2</v>
      </c>
      <c r="X215">
        <v>2.0099999999999998</v>
      </c>
      <c r="Y215">
        <f t="shared" ref="Y215:Y259" si="49">X215/37.3578</f>
        <v>5.3804024862277755E-2</v>
      </c>
      <c r="Z215">
        <f>AVERAGE(Y215,W215)</f>
        <v>5.3804024862277755E-2</v>
      </c>
      <c r="AF215" s="9"/>
      <c r="AM215" s="9"/>
    </row>
    <row r="216" spans="1:39" x14ac:dyDescent="0.25">
      <c r="A216">
        <v>1862</v>
      </c>
      <c r="F216">
        <v>1.41</v>
      </c>
      <c r="G216">
        <f t="shared" si="47"/>
        <v>3.7743121918314249E-2</v>
      </c>
      <c r="H216">
        <f t="shared" si="46"/>
        <v>3.7743121918314249E-2</v>
      </c>
      <c r="P216" s="8"/>
      <c r="S216">
        <v>2.0699999999999998</v>
      </c>
      <c r="T216">
        <f t="shared" si="48"/>
        <v>5.5410115156674107E-2</v>
      </c>
      <c r="X216">
        <v>1.97</v>
      </c>
      <c r="Y216">
        <f t="shared" si="49"/>
        <v>5.2733297999346861E-2</v>
      </c>
      <c r="Z216">
        <f t="shared" ref="Z216:Z253" si="50">AVERAGE(Y216,W216)</f>
        <v>5.2733297999346861E-2</v>
      </c>
      <c r="AF216" s="9"/>
      <c r="AM216" s="9"/>
    </row>
    <row r="217" spans="1:39" x14ac:dyDescent="0.25">
      <c r="A217">
        <v>1863</v>
      </c>
      <c r="F217">
        <v>1.49</v>
      </c>
      <c r="G217">
        <f t="shared" si="47"/>
        <v>3.9884575644176051E-2</v>
      </c>
      <c r="H217">
        <f t="shared" si="46"/>
        <v>3.9884575644176051E-2</v>
      </c>
      <c r="P217" s="8"/>
      <c r="S217">
        <v>2.08</v>
      </c>
      <c r="T217">
        <f t="shared" si="48"/>
        <v>5.5677796872406836E-2</v>
      </c>
      <c r="X217">
        <v>1.94</v>
      </c>
      <c r="Y217">
        <f t="shared" si="49"/>
        <v>5.1930252852148681E-2</v>
      </c>
      <c r="Z217">
        <f t="shared" si="50"/>
        <v>5.1930252852148681E-2</v>
      </c>
      <c r="AF217" s="9"/>
      <c r="AM217" s="9"/>
    </row>
    <row r="218" spans="1:39" x14ac:dyDescent="0.25">
      <c r="A218">
        <v>1864</v>
      </c>
      <c r="F218">
        <v>1.73</v>
      </c>
      <c r="G218">
        <f t="shared" si="47"/>
        <v>4.6308936821761452E-2</v>
      </c>
      <c r="H218">
        <f t="shared" si="46"/>
        <v>4.6308936821761452E-2</v>
      </c>
      <c r="P218" s="8"/>
      <c r="S218">
        <v>2.5</v>
      </c>
      <c r="T218">
        <f t="shared" si="48"/>
        <v>6.69204289331813E-2</v>
      </c>
      <c r="X218">
        <v>2.14</v>
      </c>
      <c r="Y218">
        <f t="shared" si="49"/>
        <v>5.7283887166803195E-2</v>
      </c>
      <c r="Z218">
        <f t="shared" si="50"/>
        <v>5.7283887166803195E-2</v>
      </c>
      <c r="AF218" s="9"/>
      <c r="AM218" s="9"/>
    </row>
    <row r="219" spans="1:39" x14ac:dyDescent="0.25">
      <c r="A219">
        <v>1865</v>
      </c>
      <c r="F219">
        <v>2.33</v>
      </c>
      <c r="G219">
        <f t="shared" si="47"/>
        <v>6.2369839765724966E-2</v>
      </c>
      <c r="H219">
        <f t="shared" si="46"/>
        <v>6.2369839765724966E-2</v>
      </c>
      <c r="P219" s="8"/>
      <c r="S219">
        <v>2.71</v>
      </c>
      <c r="T219">
        <f t="shared" si="48"/>
        <v>7.2541744963568522E-2</v>
      </c>
      <c r="X219">
        <v>2.42</v>
      </c>
      <c r="Y219">
        <f t="shared" si="49"/>
        <v>6.4778975207319497E-2</v>
      </c>
      <c r="Z219">
        <f t="shared" si="50"/>
        <v>6.4778975207319497E-2</v>
      </c>
      <c r="AF219" s="9"/>
      <c r="AM219" s="9"/>
    </row>
    <row r="220" spans="1:39" x14ac:dyDescent="0.25">
      <c r="A220">
        <v>1866</v>
      </c>
      <c r="F220">
        <v>3.01</v>
      </c>
      <c r="G220">
        <f t="shared" si="47"/>
        <v>8.0572196435550275E-2</v>
      </c>
      <c r="H220">
        <f t="shared" si="46"/>
        <v>8.0572196435550275E-2</v>
      </c>
      <c r="P220" s="8"/>
      <c r="S220">
        <v>3.52</v>
      </c>
      <c r="T220">
        <f t="shared" si="48"/>
        <v>9.4223963937919264E-2</v>
      </c>
      <c r="X220">
        <v>3.22</v>
      </c>
      <c r="Y220">
        <f t="shared" si="49"/>
        <v>8.6193512465937511E-2</v>
      </c>
      <c r="Z220">
        <f t="shared" si="50"/>
        <v>8.6193512465937511E-2</v>
      </c>
      <c r="AF220" s="9"/>
      <c r="AM220" s="9"/>
    </row>
    <row r="221" spans="1:39" x14ac:dyDescent="0.25">
      <c r="A221">
        <v>1867</v>
      </c>
      <c r="F221">
        <v>1.9</v>
      </c>
      <c r="G221">
        <f t="shared" si="47"/>
        <v>5.085952598921778E-2</v>
      </c>
      <c r="H221">
        <f t="shared" si="46"/>
        <v>5.085952598921778E-2</v>
      </c>
      <c r="P221" s="8"/>
      <c r="S221">
        <v>2.42</v>
      </c>
      <c r="T221">
        <f t="shared" si="48"/>
        <v>6.4778975207319497E-2</v>
      </c>
      <c r="X221">
        <v>2.48</v>
      </c>
      <c r="Y221">
        <f t="shared" si="49"/>
        <v>6.6385065501715843E-2</v>
      </c>
      <c r="Z221">
        <f t="shared" si="50"/>
        <v>6.6385065501715843E-2</v>
      </c>
      <c r="AF221" s="9"/>
      <c r="AM221" s="9"/>
    </row>
    <row r="222" spans="1:39" x14ac:dyDescent="0.25">
      <c r="A222">
        <v>1868</v>
      </c>
      <c r="F222">
        <v>1.73</v>
      </c>
      <c r="G222">
        <f t="shared" si="47"/>
        <v>4.6308936821761452E-2</v>
      </c>
      <c r="H222">
        <f t="shared" si="46"/>
        <v>4.6308936821761452E-2</v>
      </c>
      <c r="P222" s="8"/>
      <c r="S222">
        <v>2.2999999999999998</v>
      </c>
      <c r="T222">
        <f t="shared" si="48"/>
        <v>6.1566794618526786E-2</v>
      </c>
      <c r="X222">
        <v>2.2599999999999998</v>
      </c>
      <c r="Y222">
        <f t="shared" si="49"/>
        <v>6.0496067755595885E-2</v>
      </c>
      <c r="Z222">
        <f t="shared" si="50"/>
        <v>6.0496067755595885E-2</v>
      </c>
      <c r="AF222" s="9"/>
      <c r="AM222" s="9"/>
    </row>
    <row r="223" spans="1:39" x14ac:dyDescent="0.25">
      <c r="A223">
        <v>1869</v>
      </c>
      <c r="F223">
        <v>1.93</v>
      </c>
      <c r="G223">
        <f t="shared" si="47"/>
        <v>5.1662571136415959E-2</v>
      </c>
      <c r="H223">
        <f t="shared" si="46"/>
        <v>5.1662571136415959E-2</v>
      </c>
      <c r="P223" s="8"/>
      <c r="S223">
        <v>2.71</v>
      </c>
      <c r="T223">
        <f t="shared" si="48"/>
        <v>7.2541744963568522E-2</v>
      </c>
      <c r="X223">
        <v>2.61</v>
      </c>
      <c r="Y223">
        <f t="shared" si="49"/>
        <v>6.9864927806241262E-2</v>
      </c>
      <c r="Z223">
        <f t="shared" si="50"/>
        <v>6.9864927806241262E-2</v>
      </c>
      <c r="AF223" s="9"/>
      <c r="AM223" s="9"/>
    </row>
    <row r="224" spans="1:39" x14ac:dyDescent="0.25">
      <c r="A224">
        <v>1870</v>
      </c>
      <c r="F224">
        <v>1.74</v>
      </c>
      <c r="G224">
        <f t="shared" si="47"/>
        <v>4.6576618537494181E-2</v>
      </c>
      <c r="H224">
        <f t="shared" si="46"/>
        <v>4.6576618537494181E-2</v>
      </c>
      <c r="P224" s="8"/>
      <c r="S224">
        <v>2.71</v>
      </c>
      <c r="T224">
        <f t="shared" si="48"/>
        <v>7.2541744963568522E-2</v>
      </c>
      <c r="X224">
        <v>2.57</v>
      </c>
      <c r="Y224">
        <f t="shared" si="49"/>
        <v>6.879420094331036E-2</v>
      </c>
      <c r="Z224">
        <f t="shared" si="50"/>
        <v>6.879420094331036E-2</v>
      </c>
      <c r="AF224" s="9"/>
      <c r="AM224" s="9"/>
    </row>
    <row r="225" spans="1:49" x14ac:dyDescent="0.25">
      <c r="A225">
        <v>1871</v>
      </c>
      <c r="F225">
        <v>1.67</v>
      </c>
      <c r="G225">
        <f t="shared" si="47"/>
        <v>4.47028465273651E-2</v>
      </c>
      <c r="H225">
        <f t="shared" si="46"/>
        <v>4.47028465273651E-2</v>
      </c>
      <c r="P225" s="8"/>
      <c r="S225">
        <v>2.19</v>
      </c>
      <c r="T225">
        <f t="shared" si="48"/>
        <v>5.8622295745466811E-2</v>
      </c>
      <c r="X225">
        <v>2.1800000000000002</v>
      </c>
      <c r="Y225">
        <f t="shared" si="49"/>
        <v>5.8354614029734096E-2</v>
      </c>
      <c r="Z225">
        <f t="shared" si="50"/>
        <v>5.8354614029734096E-2</v>
      </c>
      <c r="AF225" s="9"/>
      <c r="AM225" s="9"/>
    </row>
    <row r="226" spans="1:49" x14ac:dyDescent="0.25">
      <c r="A226">
        <v>1872</v>
      </c>
      <c r="F226">
        <v>1.69</v>
      </c>
      <c r="G226">
        <f t="shared" si="47"/>
        <v>4.5238209958830551E-2</v>
      </c>
      <c r="H226">
        <f t="shared" si="46"/>
        <v>4.5238209958830551E-2</v>
      </c>
      <c r="P226" s="8"/>
      <c r="S226">
        <v>2.56</v>
      </c>
      <c r="T226">
        <f t="shared" si="48"/>
        <v>6.8526519227577645E-2</v>
      </c>
      <c r="X226">
        <v>2.16</v>
      </c>
      <c r="Y226">
        <f t="shared" si="49"/>
        <v>5.7819250598268646E-2</v>
      </c>
      <c r="Z226">
        <f t="shared" si="50"/>
        <v>5.7819250598268646E-2</v>
      </c>
      <c r="AF226" s="9"/>
      <c r="AM226" s="9"/>
    </row>
    <row r="227" spans="1:49" x14ac:dyDescent="0.25">
      <c r="A227">
        <v>1873</v>
      </c>
      <c r="F227">
        <v>1.97</v>
      </c>
      <c r="G227">
        <f t="shared" si="47"/>
        <v>5.2733297999346861E-2</v>
      </c>
      <c r="H227">
        <f t="shared" si="46"/>
        <v>5.2733297999346861E-2</v>
      </c>
      <c r="P227" s="8"/>
      <c r="S227">
        <v>3</v>
      </c>
      <c r="T227">
        <f t="shared" si="48"/>
        <v>8.030451471981756E-2</v>
      </c>
      <c r="X227">
        <v>2.3199999999999998</v>
      </c>
      <c r="Y227">
        <f t="shared" si="49"/>
        <v>6.2102158049992237E-2</v>
      </c>
      <c r="Z227">
        <f t="shared" si="50"/>
        <v>6.2102158049992237E-2</v>
      </c>
      <c r="AF227" s="9"/>
      <c r="AM227">
        <v>0.20198675496688742</v>
      </c>
    </row>
    <row r="228" spans="1:49" x14ac:dyDescent="0.25">
      <c r="A228">
        <v>1874</v>
      </c>
      <c r="F228">
        <v>2.86</v>
      </c>
      <c r="G228">
        <f t="shared" si="47"/>
        <v>7.6556970699559398E-2</v>
      </c>
      <c r="H228">
        <f t="shared" si="46"/>
        <v>7.6556970699559398E-2</v>
      </c>
      <c r="P228" s="8"/>
      <c r="S228">
        <v>3.23</v>
      </c>
      <c r="T228">
        <f t="shared" si="48"/>
        <v>8.6461194181670226E-2</v>
      </c>
      <c r="X228">
        <v>2.97</v>
      </c>
      <c r="Y228">
        <f t="shared" si="49"/>
        <v>7.9501469572619388E-2</v>
      </c>
      <c r="Z228">
        <f t="shared" si="50"/>
        <v>7.9501469572619388E-2</v>
      </c>
      <c r="AF228" s="9"/>
      <c r="AM228" s="9">
        <f>AM227+($AM$231-$AM$227)/4</f>
        <v>0.20033112582781457</v>
      </c>
    </row>
    <row r="229" spans="1:49" x14ac:dyDescent="0.25">
      <c r="A229">
        <v>1875</v>
      </c>
      <c r="F229">
        <v>2.13</v>
      </c>
      <c r="G229">
        <f t="shared" si="47"/>
        <v>5.7016205451070459E-2</v>
      </c>
      <c r="H229">
        <f t="shared" si="46"/>
        <v>5.7016205451070459E-2</v>
      </c>
      <c r="P229" s="8"/>
      <c r="S229">
        <v>2.36</v>
      </c>
      <c r="T229">
        <f t="shared" si="48"/>
        <v>6.3172884912923138E-2</v>
      </c>
      <c r="X229">
        <v>2.2599999999999998</v>
      </c>
      <c r="Y229">
        <f t="shared" si="49"/>
        <v>6.0496067755595885E-2</v>
      </c>
      <c r="Z229">
        <f t="shared" si="50"/>
        <v>6.0496067755595885E-2</v>
      </c>
      <c r="AF229" s="9"/>
      <c r="AM229" s="9">
        <f>AM228+($AM$231-$AM$227)/4</f>
        <v>0.19867549668874171</v>
      </c>
    </row>
    <row r="230" spans="1:49" x14ac:dyDescent="0.25">
      <c r="A230">
        <v>1876</v>
      </c>
      <c r="F230">
        <v>2.0099999999999998</v>
      </c>
      <c r="G230">
        <f t="shared" si="47"/>
        <v>5.3804024862277755E-2</v>
      </c>
      <c r="H230">
        <f t="shared" si="46"/>
        <v>5.3804024862277755E-2</v>
      </c>
      <c r="P230" s="8"/>
      <c r="S230">
        <v>2.13</v>
      </c>
      <c r="T230">
        <f t="shared" si="48"/>
        <v>5.7016205451070459E-2</v>
      </c>
      <c r="X230">
        <v>1.85</v>
      </c>
      <c r="Y230">
        <f t="shared" si="49"/>
        <v>4.9521117410554163E-2</v>
      </c>
      <c r="Z230">
        <f t="shared" si="50"/>
        <v>4.9521117410554163E-2</v>
      </c>
      <c r="AF230" s="9"/>
      <c r="AM230" s="9">
        <f>AM229+($AM$231-$AM$227)/4</f>
        <v>0.19701986754966885</v>
      </c>
    </row>
    <row r="231" spans="1:49" x14ac:dyDescent="0.25">
      <c r="A231">
        <v>1877</v>
      </c>
      <c r="F231">
        <v>2.38</v>
      </c>
      <c r="G231">
        <f t="shared" si="47"/>
        <v>6.3708248344388596E-2</v>
      </c>
      <c r="H231">
        <f t="shared" si="46"/>
        <v>6.3708248344388596E-2</v>
      </c>
      <c r="P231" s="8"/>
      <c r="S231">
        <v>2.82</v>
      </c>
      <c r="T231">
        <f t="shared" si="48"/>
        <v>7.5486243836628497E-2</v>
      </c>
      <c r="X231">
        <v>2.4700000000000002</v>
      </c>
      <c r="Y231">
        <f t="shared" si="49"/>
        <v>6.6117383785983128E-2</v>
      </c>
      <c r="Z231">
        <f t="shared" si="50"/>
        <v>6.6117383785983128E-2</v>
      </c>
      <c r="AF231" s="9"/>
      <c r="AM231">
        <v>0.19536423841059603</v>
      </c>
    </row>
    <row r="232" spans="1:49" x14ac:dyDescent="0.25">
      <c r="A232">
        <v>1878</v>
      </c>
      <c r="F232">
        <v>3.24</v>
      </c>
      <c r="G232">
        <f t="shared" si="47"/>
        <v>8.6728875897402968E-2</v>
      </c>
      <c r="H232">
        <f t="shared" si="46"/>
        <v>8.6728875897402968E-2</v>
      </c>
      <c r="P232" s="8"/>
      <c r="S232">
        <v>3.49</v>
      </c>
      <c r="T232">
        <f t="shared" si="48"/>
        <v>9.3420918790721091E-2</v>
      </c>
      <c r="X232">
        <v>3.53</v>
      </c>
      <c r="Y232">
        <f t="shared" si="49"/>
        <v>9.4491645653651979E-2</v>
      </c>
      <c r="Z232">
        <f t="shared" si="50"/>
        <v>9.4491645653651979E-2</v>
      </c>
      <c r="AF232" s="9"/>
      <c r="AM232">
        <v>0.19635761589403974</v>
      </c>
    </row>
    <row r="233" spans="1:49" x14ac:dyDescent="0.25">
      <c r="A233">
        <v>1879</v>
      </c>
      <c r="F233">
        <v>3.21</v>
      </c>
      <c r="G233">
        <f t="shared" si="47"/>
        <v>8.5925830750204782E-2</v>
      </c>
      <c r="H233">
        <f t="shared" si="46"/>
        <v>8.5925830750204782E-2</v>
      </c>
      <c r="P233" s="8"/>
      <c r="S233">
        <v>3.55</v>
      </c>
      <c r="T233">
        <f t="shared" si="48"/>
        <v>9.5027009085117436E-2</v>
      </c>
      <c r="X233">
        <v>4.09</v>
      </c>
      <c r="Y233">
        <f t="shared" si="49"/>
        <v>0.1094818217346846</v>
      </c>
      <c r="Z233">
        <f t="shared" si="50"/>
        <v>0.1094818217346846</v>
      </c>
      <c r="AF233" s="9"/>
      <c r="AM233">
        <v>0.16887417218543049</v>
      </c>
    </row>
    <row r="234" spans="1:49" x14ac:dyDescent="0.25">
      <c r="A234">
        <f>A233+1</f>
        <v>1880</v>
      </c>
      <c r="F234">
        <v>2.09</v>
      </c>
      <c r="G234">
        <f t="shared" si="47"/>
        <v>5.5945478588139558E-2</v>
      </c>
      <c r="H234">
        <f t="shared" ref="H234:H259" si="51">AVERAGE(C234,E234,G234)</f>
        <v>5.5945478588139558E-2</v>
      </c>
      <c r="P234" s="8"/>
      <c r="S234">
        <v>2.8</v>
      </c>
      <c r="T234">
        <f t="shared" si="48"/>
        <v>7.495088040516304E-2</v>
      </c>
      <c r="X234">
        <v>2.85</v>
      </c>
      <c r="Y234">
        <f t="shared" si="49"/>
        <v>7.6289288983826684E-2</v>
      </c>
      <c r="Z234">
        <f t="shared" si="50"/>
        <v>7.6289288983826684E-2</v>
      </c>
      <c r="AF234" s="9"/>
      <c r="AM234">
        <v>0.18543046357615897</v>
      </c>
    </row>
    <row r="235" spans="1:49" x14ac:dyDescent="0.25">
      <c r="A235">
        <f t="shared" ref="A235:A277" si="52">A234+1</f>
        <v>1881</v>
      </c>
      <c r="F235">
        <v>1.55</v>
      </c>
      <c r="G235">
        <f t="shared" si="47"/>
        <v>4.1490665938572403E-2</v>
      </c>
      <c r="H235">
        <f t="shared" si="51"/>
        <v>4.1490665938572403E-2</v>
      </c>
      <c r="P235" s="8"/>
      <c r="S235">
        <v>2.5299999999999998</v>
      </c>
      <c r="T235">
        <f t="shared" si="48"/>
        <v>6.7723474080379459E-2</v>
      </c>
      <c r="X235">
        <v>2.09</v>
      </c>
      <c r="Y235">
        <f t="shared" si="49"/>
        <v>5.5945478588139558E-2</v>
      </c>
      <c r="Z235">
        <f t="shared" si="50"/>
        <v>5.5945478588139558E-2</v>
      </c>
      <c r="AF235" s="9"/>
      <c r="AM235">
        <v>0.18543046357615897</v>
      </c>
    </row>
    <row r="236" spans="1:49" x14ac:dyDescent="0.25">
      <c r="A236">
        <f t="shared" si="52"/>
        <v>1882</v>
      </c>
      <c r="F236">
        <v>1.64</v>
      </c>
      <c r="G236">
        <f t="shared" si="47"/>
        <v>4.3899801380166928E-2</v>
      </c>
      <c r="H236">
        <f t="shared" si="51"/>
        <v>4.3899801380166928E-2</v>
      </c>
      <c r="P236" s="8"/>
      <c r="S236">
        <v>2.76</v>
      </c>
      <c r="T236">
        <f t="shared" si="48"/>
        <v>7.3880153542232138E-2</v>
      </c>
      <c r="X236">
        <v>2.1</v>
      </c>
      <c r="Y236">
        <f t="shared" si="49"/>
        <v>5.6213160303872287E-2</v>
      </c>
      <c r="Z236">
        <f t="shared" si="50"/>
        <v>5.6213160303872287E-2</v>
      </c>
      <c r="AF236" s="9"/>
      <c r="AM236">
        <v>0.16556291390728478</v>
      </c>
    </row>
    <row r="237" spans="1:49" x14ac:dyDescent="0.25">
      <c r="A237">
        <f t="shared" si="52"/>
        <v>1883</v>
      </c>
      <c r="F237">
        <v>2.0699999999999998</v>
      </c>
      <c r="G237">
        <f t="shared" si="47"/>
        <v>5.5410115156674107E-2</v>
      </c>
      <c r="H237">
        <f t="shared" si="51"/>
        <v>5.5410115156674107E-2</v>
      </c>
      <c r="P237" s="8"/>
      <c r="S237">
        <v>2.73</v>
      </c>
      <c r="T237">
        <f t="shared" si="48"/>
        <v>7.3077108395033979E-2</v>
      </c>
      <c r="X237">
        <v>2.2999999999999998</v>
      </c>
      <c r="Y237">
        <f t="shared" si="49"/>
        <v>6.1566794618526786E-2</v>
      </c>
      <c r="Z237">
        <f t="shared" si="50"/>
        <v>6.1566794618526786E-2</v>
      </c>
      <c r="AF237" s="9"/>
      <c r="AM237">
        <v>0.16887417218543049</v>
      </c>
    </row>
    <row r="238" spans="1:49" x14ac:dyDescent="0.25">
      <c r="A238">
        <f t="shared" si="52"/>
        <v>1884</v>
      </c>
      <c r="F238">
        <v>2.69</v>
      </c>
      <c r="G238">
        <f t="shared" si="47"/>
        <v>7.2006381532103078E-2</v>
      </c>
      <c r="H238">
        <f t="shared" si="51"/>
        <v>7.2006381532103078E-2</v>
      </c>
      <c r="P238" s="8"/>
      <c r="S238">
        <v>2.59</v>
      </c>
      <c r="T238">
        <f t="shared" si="48"/>
        <v>6.9329564374775818E-2</v>
      </c>
      <c r="X238">
        <v>2.37</v>
      </c>
      <c r="Y238">
        <f t="shared" si="49"/>
        <v>6.3440566628655867E-2</v>
      </c>
      <c r="Z238">
        <f t="shared" si="50"/>
        <v>6.3440566628655867E-2</v>
      </c>
      <c r="AF238" s="9"/>
      <c r="AM238">
        <v>0.1490066225165563</v>
      </c>
    </row>
    <row r="239" spans="1:49" x14ac:dyDescent="0.25">
      <c r="A239">
        <f t="shared" si="52"/>
        <v>1885</v>
      </c>
      <c r="F239">
        <v>2.67</v>
      </c>
      <c r="G239">
        <f t="shared" si="47"/>
        <v>7.1471018100637621E-2</v>
      </c>
      <c r="H239">
        <f t="shared" si="51"/>
        <v>7.1471018100637621E-2</v>
      </c>
      <c r="P239" s="8"/>
      <c r="S239">
        <v>2.57</v>
      </c>
      <c r="T239">
        <f t="shared" si="48"/>
        <v>6.879420094331036E-2</v>
      </c>
      <c r="X239">
        <v>2.38</v>
      </c>
      <c r="Y239">
        <f t="shared" si="49"/>
        <v>6.3708248344388596E-2</v>
      </c>
      <c r="Z239">
        <f t="shared" si="50"/>
        <v>6.3708248344388596E-2</v>
      </c>
      <c r="AF239" s="9"/>
      <c r="AM239">
        <v>0.17549668874172189</v>
      </c>
      <c r="AU239">
        <v>0.45</v>
      </c>
      <c r="AV239">
        <f t="shared" ref="AV239:AV276" si="53">AU239/37.3578</f>
        <v>1.2045677207972633E-2</v>
      </c>
      <c r="AW239">
        <f>AV239*1000/7.701</f>
        <v>1.5641705243439339</v>
      </c>
    </row>
    <row r="240" spans="1:49" x14ac:dyDescent="0.25">
      <c r="A240">
        <f t="shared" si="52"/>
        <v>1886</v>
      </c>
      <c r="F240">
        <v>2.23</v>
      </c>
      <c r="G240">
        <f t="shared" si="47"/>
        <v>5.9693022608397713E-2</v>
      </c>
      <c r="H240">
        <f t="shared" si="51"/>
        <v>5.9693022608397713E-2</v>
      </c>
      <c r="P240" s="8"/>
      <c r="S240">
        <v>2.5099999999999998</v>
      </c>
      <c r="T240">
        <f t="shared" si="48"/>
        <v>6.7188110648914015E-2</v>
      </c>
      <c r="X240">
        <v>2.2000000000000002</v>
      </c>
      <c r="Y240">
        <f t="shared" si="49"/>
        <v>5.8889977461199547E-2</v>
      </c>
      <c r="Z240">
        <f t="shared" si="50"/>
        <v>5.8889977461199547E-2</v>
      </c>
      <c r="AF240" s="9"/>
      <c r="AM240">
        <v>0.1490066225165563</v>
      </c>
      <c r="AU240">
        <v>0.42</v>
      </c>
      <c r="AV240">
        <f t="shared" si="53"/>
        <v>1.1242632060774457E-2</v>
      </c>
      <c r="AW240">
        <f t="shared" ref="AW240:AW276" si="54">AV240*1000/7.701</f>
        <v>1.4598924893876715</v>
      </c>
    </row>
    <row r="241" spans="1:49" x14ac:dyDescent="0.25">
      <c r="A241">
        <f t="shared" si="52"/>
        <v>1887</v>
      </c>
      <c r="F241">
        <v>1.94</v>
      </c>
      <c r="G241">
        <f t="shared" si="47"/>
        <v>5.1930252852148681E-2</v>
      </c>
      <c r="H241">
        <f t="shared" si="51"/>
        <v>5.1930252852148681E-2</v>
      </c>
      <c r="P241" s="8"/>
      <c r="S241">
        <v>2.68</v>
      </c>
      <c r="T241">
        <f t="shared" si="48"/>
        <v>7.1738699816370349E-2</v>
      </c>
      <c r="X241">
        <v>1.99</v>
      </c>
      <c r="Y241">
        <f t="shared" si="49"/>
        <v>5.3268661430812311E-2</v>
      </c>
      <c r="Z241">
        <f t="shared" si="50"/>
        <v>5.3268661430812311E-2</v>
      </c>
      <c r="AF241" s="9"/>
      <c r="AM241">
        <v>0.1447019867549669</v>
      </c>
      <c r="AU241">
        <v>0.437</v>
      </c>
      <c r="AV241">
        <f t="shared" si="53"/>
        <v>1.1697690977520091E-2</v>
      </c>
      <c r="AW241">
        <f t="shared" si="54"/>
        <v>1.5189833758628868</v>
      </c>
    </row>
    <row r="242" spans="1:49" x14ac:dyDescent="0.25">
      <c r="A242">
        <f t="shared" si="52"/>
        <v>1888</v>
      </c>
      <c r="F242">
        <v>2.04</v>
      </c>
      <c r="G242">
        <f t="shared" si="47"/>
        <v>5.4607070009475935E-2</v>
      </c>
      <c r="H242">
        <f t="shared" si="51"/>
        <v>5.4607070009475935E-2</v>
      </c>
      <c r="P242" s="8"/>
      <c r="S242">
        <v>2.76</v>
      </c>
      <c r="T242">
        <f t="shared" si="48"/>
        <v>7.3880153542232138E-2</v>
      </c>
      <c r="X242">
        <v>2.37</v>
      </c>
      <c r="Y242">
        <f t="shared" si="49"/>
        <v>6.3440566628655867E-2</v>
      </c>
      <c r="Z242">
        <f t="shared" si="50"/>
        <v>6.3440566628655867E-2</v>
      </c>
      <c r="AF242" s="9"/>
      <c r="AM242">
        <v>0.1490066225165563</v>
      </c>
      <c r="AU242">
        <v>0.51</v>
      </c>
      <c r="AV242">
        <f t="shared" si="53"/>
        <v>1.3651767502368984E-2</v>
      </c>
      <c r="AW242">
        <f t="shared" si="54"/>
        <v>1.7727265942564581</v>
      </c>
    </row>
    <row r="243" spans="1:49" x14ac:dyDescent="0.25">
      <c r="A243">
        <f t="shared" si="52"/>
        <v>1889</v>
      </c>
      <c r="F243">
        <v>2.76</v>
      </c>
      <c r="G243">
        <f t="shared" si="47"/>
        <v>7.3880153542232138E-2</v>
      </c>
      <c r="H243">
        <f t="shared" si="51"/>
        <v>7.3880153542232138E-2</v>
      </c>
      <c r="P243" s="8"/>
      <c r="S243">
        <v>3</v>
      </c>
      <c r="T243">
        <f t="shared" si="48"/>
        <v>8.030451471981756E-2</v>
      </c>
      <c r="X243">
        <v>2.7</v>
      </c>
      <c r="Y243">
        <f t="shared" si="49"/>
        <v>7.2274063247835807E-2</v>
      </c>
      <c r="Z243">
        <f t="shared" si="50"/>
        <v>7.2274063247835807E-2</v>
      </c>
      <c r="AF243" s="9"/>
      <c r="AM243">
        <v>0.1447019867549669</v>
      </c>
      <c r="AU243">
        <v>0.46800000000000003</v>
      </c>
      <c r="AV243">
        <f t="shared" si="53"/>
        <v>1.2527504296291538E-2</v>
      </c>
      <c r="AW243">
        <f t="shared" si="54"/>
        <v>1.626737345317691</v>
      </c>
    </row>
    <row r="244" spans="1:49" x14ac:dyDescent="0.25">
      <c r="A244">
        <f t="shared" si="52"/>
        <v>1890</v>
      </c>
      <c r="F244">
        <v>2.66</v>
      </c>
      <c r="G244">
        <f t="shared" si="47"/>
        <v>7.1203336384904906E-2</v>
      </c>
      <c r="H244">
        <f t="shared" si="51"/>
        <v>7.1203336384904906E-2</v>
      </c>
      <c r="P244" s="8"/>
      <c r="S244">
        <v>2.85</v>
      </c>
      <c r="T244">
        <f t="shared" si="48"/>
        <v>7.6289288983826684E-2</v>
      </c>
      <c r="X244">
        <v>2.5</v>
      </c>
      <c r="Y244">
        <f t="shared" si="49"/>
        <v>6.69204289331813E-2</v>
      </c>
      <c r="Z244">
        <f t="shared" si="50"/>
        <v>6.69204289331813E-2</v>
      </c>
      <c r="AF244" s="9"/>
      <c r="AM244">
        <v>0.1447019867549669</v>
      </c>
      <c r="AU244">
        <v>0.46800000000000003</v>
      </c>
      <c r="AV244">
        <f t="shared" si="53"/>
        <v>1.2527504296291538E-2</v>
      </c>
      <c r="AW244">
        <f t="shared" si="54"/>
        <v>1.626737345317691</v>
      </c>
    </row>
    <row r="245" spans="1:49" x14ac:dyDescent="0.25">
      <c r="A245">
        <f t="shared" si="52"/>
        <v>1891</v>
      </c>
      <c r="F245">
        <v>2.6</v>
      </c>
      <c r="G245">
        <f t="shared" si="47"/>
        <v>6.9597246090508547E-2</v>
      </c>
      <c r="H245">
        <f t="shared" si="51"/>
        <v>6.9597246090508547E-2</v>
      </c>
      <c r="P245" s="8"/>
      <c r="S245">
        <v>3.16</v>
      </c>
      <c r="T245">
        <f t="shared" si="48"/>
        <v>8.4587422171541166E-2</v>
      </c>
      <c r="X245">
        <v>2.4700000000000002</v>
      </c>
      <c r="Y245">
        <f t="shared" si="49"/>
        <v>6.6117383785983128E-2</v>
      </c>
      <c r="Z245">
        <f t="shared" si="50"/>
        <v>6.6117383785983128E-2</v>
      </c>
      <c r="AF245" s="9"/>
      <c r="AM245">
        <v>0.1490066225165563</v>
      </c>
      <c r="AU245">
        <v>0.46800000000000003</v>
      </c>
      <c r="AV245">
        <f t="shared" si="53"/>
        <v>1.2527504296291538E-2</v>
      </c>
      <c r="AW245">
        <f t="shared" si="54"/>
        <v>1.626737345317691</v>
      </c>
    </row>
    <row r="246" spans="1:49" x14ac:dyDescent="0.25">
      <c r="A246">
        <f t="shared" si="52"/>
        <v>1892</v>
      </c>
      <c r="F246">
        <v>3.31</v>
      </c>
      <c r="G246">
        <f t="shared" si="47"/>
        <v>8.8602647907532042E-2</v>
      </c>
      <c r="H246">
        <f t="shared" si="51"/>
        <v>8.8602647907532042E-2</v>
      </c>
      <c r="P246" s="8"/>
      <c r="S246">
        <v>3.55</v>
      </c>
      <c r="T246">
        <f t="shared" si="48"/>
        <v>9.5027009085117436E-2</v>
      </c>
      <c r="X246">
        <v>2.91</v>
      </c>
      <c r="Y246">
        <f t="shared" si="49"/>
        <v>7.7895379278223029E-2</v>
      </c>
      <c r="Z246">
        <f t="shared" si="50"/>
        <v>7.7895379278223029E-2</v>
      </c>
      <c r="AF246" s="9"/>
      <c r="AM246">
        <v>0.18211920529801329</v>
      </c>
      <c r="AU246">
        <v>0.45</v>
      </c>
      <c r="AV246">
        <f t="shared" si="53"/>
        <v>1.2045677207972633E-2</v>
      </c>
      <c r="AW246">
        <f t="shared" si="54"/>
        <v>1.5641705243439339</v>
      </c>
    </row>
    <row r="247" spans="1:49" x14ac:dyDescent="0.25">
      <c r="A247">
        <f t="shared" si="52"/>
        <v>1893</v>
      </c>
      <c r="F247">
        <v>3.48</v>
      </c>
      <c r="G247">
        <f t="shared" si="47"/>
        <v>9.3153237074988363E-2</v>
      </c>
      <c r="H247">
        <f t="shared" si="51"/>
        <v>9.3153237074988363E-2</v>
      </c>
      <c r="P247" s="8"/>
      <c r="S247">
        <v>3.27</v>
      </c>
      <c r="T247">
        <f t="shared" si="48"/>
        <v>8.7531921044601127E-2</v>
      </c>
      <c r="X247">
        <v>2.79</v>
      </c>
      <c r="Y247">
        <f t="shared" si="49"/>
        <v>7.4683198689430325E-2</v>
      </c>
      <c r="Z247">
        <f t="shared" si="50"/>
        <v>7.4683198689430325E-2</v>
      </c>
      <c r="AF247" s="9"/>
      <c r="AM247">
        <v>0.15894039735099338</v>
      </c>
      <c r="AU247">
        <v>0.437</v>
      </c>
      <c r="AV247">
        <f t="shared" si="53"/>
        <v>1.1697690977520091E-2</v>
      </c>
      <c r="AW247">
        <f t="shared" si="54"/>
        <v>1.5189833758628868</v>
      </c>
    </row>
    <row r="248" spans="1:49" x14ac:dyDescent="0.25">
      <c r="A248">
        <f t="shared" si="52"/>
        <v>1894</v>
      </c>
      <c r="F248">
        <v>3.13</v>
      </c>
      <c r="G248">
        <f t="shared" si="47"/>
        <v>8.3784377024342979E-2</v>
      </c>
      <c r="H248">
        <f t="shared" si="51"/>
        <v>8.3784377024342979E-2</v>
      </c>
      <c r="P248" s="8"/>
      <c r="S248">
        <v>2.96</v>
      </c>
      <c r="T248">
        <f t="shared" si="48"/>
        <v>7.9233787856886659E-2</v>
      </c>
      <c r="X248">
        <v>2.7</v>
      </c>
      <c r="Y248">
        <f t="shared" si="49"/>
        <v>7.2274063247835807E-2</v>
      </c>
      <c r="Z248">
        <f t="shared" si="50"/>
        <v>7.2274063247835807E-2</v>
      </c>
      <c r="AF248" s="9"/>
      <c r="AM248">
        <v>0.16887417218543049</v>
      </c>
      <c r="AU248">
        <v>0.375</v>
      </c>
      <c r="AV248">
        <f t="shared" si="53"/>
        <v>1.0038064339977195E-2</v>
      </c>
      <c r="AW248">
        <f t="shared" si="54"/>
        <v>1.3034754369532782</v>
      </c>
    </row>
    <row r="249" spans="1:49" x14ac:dyDescent="0.25">
      <c r="A249">
        <f t="shared" si="52"/>
        <v>1895</v>
      </c>
      <c r="F249">
        <v>2.52</v>
      </c>
      <c r="G249">
        <f t="shared" si="47"/>
        <v>6.7455792364646744E-2</v>
      </c>
      <c r="H249">
        <f t="shared" si="51"/>
        <v>6.7455792364646744E-2</v>
      </c>
      <c r="P249" s="8"/>
      <c r="S249">
        <v>3.21</v>
      </c>
      <c r="T249">
        <f t="shared" si="48"/>
        <v>8.5925830750204782E-2</v>
      </c>
      <c r="X249">
        <v>2.67</v>
      </c>
      <c r="Y249">
        <f t="shared" si="49"/>
        <v>7.1471018100637621E-2</v>
      </c>
      <c r="Z249">
        <f t="shared" si="50"/>
        <v>7.1471018100637621E-2</v>
      </c>
      <c r="AF249" s="9"/>
      <c r="AM249">
        <v>0.17549668874172189</v>
      </c>
      <c r="AU249">
        <v>0.437</v>
      </c>
      <c r="AV249">
        <f t="shared" si="53"/>
        <v>1.1697690977520091E-2</v>
      </c>
      <c r="AW249">
        <f t="shared" si="54"/>
        <v>1.5189833758628868</v>
      </c>
    </row>
    <row r="250" spans="1:49" x14ac:dyDescent="0.25">
      <c r="A250">
        <f t="shared" si="52"/>
        <v>1896</v>
      </c>
      <c r="F250">
        <v>3.29</v>
      </c>
      <c r="G250">
        <f t="shared" si="47"/>
        <v>8.8067284476066585E-2</v>
      </c>
      <c r="H250">
        <f t="shared" si="51"/>
        <v>8.8067284476066585E-2</v>
      </c>
      <c r="P250" s="8"/>
      <c r="S250">
        <v>3.18</v>
      </c>
      <c r="T250">
        <f t="shared" si="48"/>
        <v>8.5122785603006609E-2</v>
      </c>
      <c r="X250">
        <v>2.94</v>
      </c>
      <c r="Y250">
        <f t="shared" si="49"/>
        <v>7.8698424425421201E-2</v>
      </c>
      <c r="Z250">
        <f t="shared" si="50"/>
        <v>7.8698424425421201E-2</v>
      </c>
      <c r="AF250" s="9"/>
      <c r="AM250">
        <v>0.16887417218543049</v>
      </c>
      <c r="AU250">
        <v>0.42</v>
      </c>
      <c r="AV250">
        <f t="shared" si="53"/>
        <v>1.1242632060774457E-2</v>
      </c>
      <c r="AW250">
        <f t="shared" si="54"/>
        <v>1.4598924893876715</v>
      </c>
    </row>
    <row r="251" spans="1:49" x14ac:dyDescent="0.25">
      <c r="A251">
        <f t="shared" si="52"/>
        <v>1897</v>
      </c>
      <c r="F251">
        <v>4.37</v>
      </c>
      <c r="G251">
        <f t="shared" si="47"/>
        <v>0.11697690977520091</v>
      </c>
      <c r="H251">
        <f t="shared" si="51"/>
        <v>0.11697690977520091</v>
      </c>
      <c r="L251" s="3">
        <v>34.582999999999998</v>
      </c>
      <c r="M251">
        <f t="shared" ref="M251:M274" si="55">L251/37.3578</f>
        <v>0.92572367751848339</v>
      </c>
      <c r="P251" s="3">
        <f>AVERAGE(K251,M251,O251,)</f>
        <v>0.46286183875924169</v>
      </c>
      <c r="S251">
        <v>4.6500000000000004</v>
      </c>
      <c r="T251">
        <f t="shared" si="48"/>
        <v>0.12447199781571722</v>
      </c>
      <c r="X251">
        <v>4.5199999999999996</v>
      </c>
      <c r="Y251">
        <f t="shared" si="49"/>
        <v>0.12099213551119177</v>
      </c>
      <c r="Z251">
        <f t="shared" si="50"/>
        <v>0.12099213551119177</v>
      </c>
      <c r="AD251" s="3">
        <v>5.09</v>
      </c>
      <c r="AE251">
        <f t="shared" ref="AE251:AE275" si="56">AD251/37.3578</f>
        <v>0.13624999330795712</v>
      </c>
      <c r="AF251">
        <f t="shared" ref="AF251:AF275" si="57">AVERAGE(AE251,AC251)</f>
        <v>0.13624999330795712</v>
      </c>
      <c r="AM251">
        <v>0.1490066225165563</v>
      </c>
      <c r="AU251">
        <v>0.375</v>
      </c>
      <c r="AV251">
        <f t="shared" si="53"/>
        <v>1.0038064339977195E-2</v>
      </c>
      <c r="AW251">
        <f t="shared" si="54"/>
        <v>1.3034754369532782</v>
      </c>
    </row>
    <row r="252" spans="1:49" x14ac:dyDescent="0.25">
      <c r="A252">
        <f t="shared" si="52"/>
        <v>1898</v>
      </c>
      <c r="F252">
        <v>3.09</v>
      </c>
      <c r="G252">
        <f t="shared" si="47"/>
        <v>8.2713650161412078E-2</v>
      </c>
      <c r="H252">
        <f t="shared" si="51"/>
        <v>8.2713650161412078E-2</v>
      </c>
      <c r="L252" s="3">
        <v>38.667000000000002</v>
      </c>
      <c r="M252">
        <f t="shared" si="55"/>
        <v>1.0350448902237286</v>
      </c>
      <c r="P252" s="3">
        <f t="shared" ref="P252:P274" si="58">AVERAGE(K252,M252,O252,)</f>
        <v>0.51752244511186429</v>
      </c>
      <c r="S252">
        <v>3.47</v>
      </c>
      <c r="T252">
        <f t="shared" si="48"/>
        <v>9.2885555359255648E-2</v>
      </c>
      <c r="X252">
        <v>3.15</v>
      </c>
      <c r="Y252">
        <f t="shared" si="49"/>
        <v>8.4319740455808423E-2</v>
      </c>
      <c r="Z252">
        <f t="shared" si="50"/>
        <v>8.4319740455808423E-2</v>
      </c>
      <c r="AD252" s="3">
        <v>5.8540000000000001</v>
      </c>
      <c r="AE252">
        <f t="shared" si="56"/>
        <v>0.15670087638993732</v>
      </c>
      <c r="AF252">
        <f t="shared" si="57"/>
        <v>0.15670087638993732</v>
      </c>
      <c r="AM252">
        <v>0.1447019867549669</v>
      </c>
      <c r="AU252">
        <v>0.375</v>
      </c>
      <c r="AV252">
        <f t="shared" si="53"/>
        <v>1.0038064339977195E-2</v>
      </c>
      <c r="AW252">
        <f t="shared" si="54"/>
        <v>1.3034754369532782</v>
      </c>
    </row>
    <row r="253" spans="1:49" x14ac:dyDescent="0.25">
      <c r="A253">
        <f t="shared" si="52"/>
        <v>1899</v>
      </c>
      <c r="F253">
        <v>2.46</v>
      </c>
      <c r="G253">
        <f t="shared" si="47"/>
        <v>6.5849702070250399E-2</v>
      </c>
      <c r="H253">
        <f t="shared" si="51"/>
        <v>6.5849702070250399E-2</v>
      </c>
      <c r="L253" s="3">
        <v>38.58</v>
      </c>
      <c r="M253">
        <f t="shared" si="55"/>
        <v>1.0327160592968536</v>
      </c>
      <c r="P253" s="3">
        <f t="shared" si="58"/>
        <v>0.51635802964842681</v>
      </c>
      <c r="S253">
        <v>2.91</v>
      </c>
      <c r="T253">
        <f t="shared" si="48"/>
        <v>7.7895379278223029E-2</v>
      </c>
      <c r="X253">
        <v>2.39</v>
      </c>
      <c r="Y253">
        <f t="shared" si="49"/>
        <v>6.3975930060121325E-2</v>
      </c>
      <c r="Z253">
        <f t="shared" si="50"/>
        <v>6.3975930060121325E-2</v>
      </c>
      <c r="AD253" s="3">
        <v>5.7080000000000002</v>
      </c>
      <c r="AE253">
        <f t="shared" si="56"/>
        <v>0.15279272334023955</v>
      </c>
      <c r="AF253">
        <f t="shared" si="57"/>
        <v>0.15279272334023955</v>
      </c>
      <c r="AM253">
        <v>0.17549668874172189</v>
      </c>
      <c r="AU253">
        <v>0.46800000000000003</v>
      </c>
      <c r="AV253">
        <f t="shared" si="53"/>
        <v>1.2527504296291538E-2</v>
      </c>
      <c r="AW253">
        <f t="shared" si="54"/>
        <v>1.626737345317691</v>
      </c>
    </row>
    <row r="254" spans="1:49" x14ac:dyDescent="0.25">
      <c r="A254">
        <f t="shared" si="52"/>
        <v>1900</v>
      </c>
      <c r="F254">
        <v>3.01</v>
      </c>
      <c r="G254">
        <f t="shared" si="47"/>
        <v>8.0572196435550275E-2</v>
      </c>
      <c r="H254">
        <f t="shared" si="51"/>
        <v>8.0572196435550275E-2</v>
      </c>
      <c r="L254" s="3">
        <v>38.75</v>
      </c>
      <c r="M254">
        <f t="shared" si="55"/>
        <v>1.03726664846431</v>
      </c>
      <c r="P254" s="3">
        <f t="shared" si="58"/>
        <v>0.51863332423215502</v>
      </c>
      <c r="S254">
        <v>3.61</v>
      </c>
      <c r="T254">
        <f t="shared" si="48"/>
        <v>9.6633099379513782E-2</v>
      </c>
      <c r="X254">
        <v>3.21</v>
      </c>
      <c r="Y254">
        <f t="shared" si="49"/>
        <v>8.5925830750204782E-2</v>
      </c>
      <c r="Z254">
        <f t="shared" ref="Z254:Z259" si="59">AVERAGE(Y254,W254)</f>
        <v>8.5925830750204782E-2</v>
      </c>
      <c r="AD254" s="3">
        <v>5.9269999999999996</v>
      </c>
      <c r="AE254">
        <f t="shared" si="56"/>
        <v>0.15865495291478621</v>
      </c>
      <c r="AF254">
        <f t="shared" si="57"/>
        <v>0.15865495291478621</v>
      </c>
      <c r="AM254">
        <v>0.15562913907284767</v>
      </c>
      <c r="AU254">
        <v>0.5</v>
      </c>
      <c r="AV254">
        <f t="shared" si="53"/>
        <v>1.3384085786636258E-2</v>
      </c>
      <c r="AW254">
        <f t="shared" si="54"/>
        <v>1.7379672492710374</v>
      </c>
    </row>
    <row r="255" spans="1:49" x14ac:dyDescent="0.25">
      <c r="A255">
        <f t="shared" si="52"/>
        <v>1901</v>
      </c>
      <c r="F255">
        <v>3.68</v>
      </c>
      <c r="G255">
        <f t="shared" si="47"/>
        <v>9.8506871389642869E-2</v>
      </c>
      <c r="H255">
        <f t="shared" si="51"/>
        <v>9.8506871389642869E-2</v>
      </c>
      <c r="L255" s="3">
        <v>44.042000000000002</v>
      </c>
      <c r="M255">
        <f t="shared" si="55"/>
        <v>1.1789238124300683</v>
      </c>
      <c r="P255" s="3">
        <f t="shared" si="58"/>
        <v>0.58946190621503414</v>
      </c>
      <c r="S255">
        <v>3.69</v>
      </c>
      <c r="T255">
        <f t="shared" si="48"/>
        <v>9.8774553105375584E-2</v>
      </c>
      <c r="X255">
        <v>3.44</v>
      </c>
      <c r="Y255">
        <f t="shared" si="49"/>
        <v>9.2082510212057461E-2</v>
      </c>
      <c r="Z255">
        <f t="shared" si="59"/>
        <v>9.2082510212057461E-2</v>
      </c>
      <c r="AD255" s="3">
        <v>5.87</v>
      </c>
      <c r="AE255">
        <f t="shared" si="56"/>
        <v>0.15712916713510969</v>
      </c>
      <c r="AF255">
        <f t="shared" si="57"/>
        <v>0.15712916713510969</v>
      </c>
      <c r="AM255">
        <v>0.20695364238410596</v>
      </c>
      <c r="AU255">
        <v>0.5</v>
      </c>
      <c r="AV255">
        <f t="shared" si="53"/>
        <v>1.3384085786636258E-2</v>
      </c>
      <c r="AW255">
        <f t="shared" si="54"/>
        <v>1.7379672492710374</v>
      </c>
    </row>
    <row r="256" spans="1:49" x14ac:dyDescent="0.25">
      <c r="A256">
        <f t="shared" si="52"/>
        <v>1902</v>
      </c>
      <c r="F256">
        <v>3.34</v>
      </c>
      <c r="G256">
        <f t="shared" si="47"/>
        <v>8.9405693054730201E-2</v>
      </c>
      <c r="H256">
        <f t="shared" si="51"/>
        <v>8.9405693054730201E-2</v>
      </c>
      <c r="L256" s="3">
        <v>42.082999999999998</v>
      </c>
      <c r="M256">
        <f t="shared" si="55"/>
        <v>1.1264849643180272</v>
      </c>
      <c r="P256" s="3">
        <f t="shared" si="58"/>
        <v>0.56324248215901362</v>
      </c>
      <c r="S256">
        <v>3.32</v>
      </c>
      <c r="T256">
        <f t="shared" si="48"/>
        <v>8.8870329623264757E-2</v>
      </c>
      <c r="X256">
        <v>2.86</v>
      </c>
      <c r="Y256">
        <f t="shared" si="49"/>
        <v>7.6556970699559398E-2</v>
      </c>
      <c r="Z256">
        <f t="shared" si="59"/>
        <v>7.6556970699559398E-2</v>
      </c>
      <c r="AD256" s="3">
        <v>4.891</v>
      </c>
      <c r="AE256">
        <f t="shared" si="56"/>
        <v>0.13092312716487589</v>
      </c>
      <c r="AF256">
        <f t="shared" si="57"/>
        <v>0.13092312716487589</v>
      </c>
      <c r="AM256">
        <v>0.16556291390728478</v>
      </c>
      <c r="AU256">
        <v>0.437</v>
      </c>
      <c r="AV256">
        <f t="shared" si="53"/>
        <v>1.1697690977520091E-2</v>
      </c>
      <c r="AW256">
        <f t="shared" si="54"/>
        <v>1.5189833758628868</v>
      </c>
    </row>
    <row r="257" spans="1:49" x14ac:dyDescent="0.25">
      <c r="A257">
        <f t="shared" si="52"/>
        <v>1903</v>
      </c>
      <c r="F257">
        <v>3.08</v>
      </c>
      <c r="G257">
        <f t="shared" si="47"/>
        <v>8.2445968445679363E-2</v>
      </c>
      <c r="H257">
        <f t="shared" si="51"/>
        <v>8.2445968445679363E-2</v>
      </c>
      <c r="L257" s="3">
        <v>40</v>
      </c>
      <c r="M257">
        <f t="shared" si="55"/>
        <v>1.0707268629309008</v>
      </c>
      <c r="P257" s="3">
        <f t="shared" si="58"/>
        <v>0.5353634314654504</v>
      </c>
      <c r="S257">
        <v>3.14</v>
      </c>
      <c r="T257">
        <f t="shared" si="48"/>
        <v>8.4052058740075708E-2</v>
      </c>
      <c r="X257">
        <v>2.72</v>
      </c>
      <c r="Y257">
        <f t="shared" si="49"/>
        <v>7.2809426679301251E-2</v>
      </c>
      <c r="Z257">
        <f t="shared" si="59"/>
        <v>7.2809426679301251E-2</v>
      </c>
      <c r="AD257" s="3">
        <v>5.625</v>
      </c>
      <c r="AE257">
        <f t="shared" si="56"/>
        <v>0.15057096509965792</v>
      </c>
      <c r="AF257">
        <f t="shared" si="57"/>
        <v>0.15057096509965792</v>
      </c>
      <c r="AM257">
        <v>0.17549668874172189</v>
      </c>
      <c r="AU257">
        <v>0.437</v>
      </c>
      <c r="AV257">
        <f t="shared" si="53"/>
        <v>1.1697690977520091E-2</v>
      </c>
      <c r="AW257">
        <f t="shared" si="54"/>
        <v>1.5189833758628868</v>
      </c>
    </row>
    <row r="258" spans="1:49" x14ac:dyDescent="0.25">
      <c r="A258">
        <f t="shared" si="52"/>
        <v>1904</v>
      </c>
      <c r="F258">
        <v>2.92</v>
      </c>
      <c r="G258">
        <f t="shared" si="47"/>
        <v>7.8163060993955744E-2</v>
      </c>
      <c r="H258">
        <f t="shared" si="51"/>
        <v>7.8163060993955744E-2</v>
      </c>
      <c r="L258" s="3">
        <v>42.228999999999999</v>
      </c>
      <c r="M258">
        <f t="shared" si="55"/>
        <v>1.1303931173677251</v>
      </c>
      <c r="P258" s="3">
        <f t="shared" si="58"/>
        <v>0.56519655868386254</v>
      </c>
      <c r="S258">
        <v>3.04</v>
      </c>
      <c r="T258">
        <f t="shared" si="48"/>
        <v>8.1375241582748462E-2</v>
      </c>
      <c r="X258">
        <v>2.66</v>
      </c>
      <c r="Y258">
        <f t="shared" si="49"/>
        <v>7.1203336384904906E-2</v>
      </c>
      <c r="Z258">
        <f t="shared" si="59"/>
        <v>7.1203336384904906E-2</v>
      </c>
      <c r="AD258" s="3">
        <v>6.1479999999999997</v>
      </c>
      <c r="AE258">
        <f t="shared" si="56"/>
        <v>0.16457071883247942</v>
      </c>
      <c r="AF258">
        <f t="shared" si="57"/>
        <v>0.16457071883247942</v>
      </c>
      <c r="AM258">
        <v>0.19536423841059603</v>
      </c>
      <c r="AU258">
        <v>0.437</v>
      </c>
      <c r="AV258">
        <f t="shared" si="53"/>
        <v>1.1697690977520091E-2</v>
      </c>
      <c r="AW258">
        <f t="shared" si="54"/>
        <v>1.5189833758628868</v>
      </c>
    </row>
    <row r="259" spans="1:49" x14ac:dyDescent="0.25">
      <c r="A259">
        <f t="shared" si="52"/>
        <v>1905</v>
      </c>
      <c r="F259">
        <v>3.21</v>
      </c>
      <c r="G259">
        <f t="shared" si="47"/>
        <v>8.5925830750204782E-2</v>
      </c>
      <c r="H259">
        <f t="shared" si="51"/>
        <v>8.5925830750204782E-2</v>
      </c>
      <c r="L259" s="3">
        <v>44.677</v>
      </c>
      <c r="M259">
        <f t="shared" si="55"/>
        <v>1.1959216013790963</v>
      </c>
      <c r="P259" s="3">
        <f t="shared" si="58"/>
        <v>0.59796080068954816</v>
      </c>
      <c r="S259">
        <v>3.38</v>
      </c>
      <c r="T259">
        <f t="shared" si="48"/>
        <v>9.0476419917661102E-2</v>
      </c>
      <c r="X259">
        <v>2.93</v>
      </c>
      <c r="Y259">
        <f t="shared" si="49"/>
        <v>7.8430742709688486E-2</v>
      </c>
      <c r="Z259">
        <f t="shared" si="59"/>
        <v>7.8430742709688486E-2</v>
      </c>
      <c r="AD259" s="3">
        <v>6.0910000000000002</v>
      </c>
      <c r="AE259">
        <f t="shared" si="56"/>
        <v>0.1630449330528029</v>
      </c>
      <c r="AF259">
        <f t="shared" si="57"/>
        <v>0.1630449330528029</v>
      </c>
      <c r="AM259">
        <v>0.20695364238410596</v>
      </c>
      <c r="AU259">
        <v>0.437</v>
      </c>
      <c r="AV259">
        <f t="shared" si="53"/>
        <v>1.1697690977520091E-2</v>
      </c>
      <c r="AW259">
        <f t="shared" si="54"/>
        <v>1.5189833758628868</v>
      </c>
    </row>
    <row r="260" spans="1:49" x14ac:dyDescent="0.25">
      <c r="A260">
        <f t="shared" si="52"/>
        <v>1906</v>
      </c>
      <c r="L260" s="3">
        <v>43.082999999999998</v>
      </c>
      <c r="M260">
        <f t="shared" si="55"/>
        <v>1.1532531358912999</v>
      </c>
      <c r="P260" s="3">
        <f t="shared" si="58"/>
        <v>0.57662656794564993</v>
      </c>
      <c r="AD260" s="3">
        <v>6.6459999999999999</v>
      </c>
      <c r="AE260">
        <f t="shared" si="56"/>
        <v>0.17790126827596914</v>
      </c>
      <c r="AF260">
        <f t="shared" si="57"/>
        <v>0.17790126827596914</v>
      </c>
      <c r="AM260">
        <v>0.20695364238410596</v>
      </c>
      <c r="AU260">
        <v>0.375</v>
      </c>
      <c r="AV260">
        <f t="shared" si="53"/>
        <v>1.0038064339977195E-2</v>
      </c>
      <c r="AW260">
        <f t="shared" si="54"/>
        <v>1.3034754369532782</v>
      </c>
    </row>
    <row r="261" spans="1:49" x14ac:dyDescent="0.25">
      <c r="A261">
        <f t="shared" si="52"/>
        <v>1907</v>
      </c>
      <c r="L261" s="3">
        <v>46.103999999999999</v>
      </c>
      <c r="M261">
        <f t="shared" si="55"/>
        <v>1.2341197822141561</v>
      </c>
      <c r="P261" s="3">
        <f t="shared" si="58"/>
        <v>0.61705989110707804</v>
      </c>
      <c r="AD261" s="3">
        <v>6.0671999999999997</v>
      </c>
      <c r="AE261">
        <f t="shared" si="56"/>
        <v>0.16240785056935902</v>
      </c>
      <c r="AF261">
        <f t="shared" si="57"/>
        <v>0.16240785056935902</v>
      </c>
      <c r="AM261">
        <v>0.18543046357615897</v>
      </c>
      <c r="AU261">
        <v>0.47</v>
      </c>
      <c r="AV261">
        <f t="shared" si="53"/>
        <v>1.2581040639438082E-2</v>
      </c>
      <c r="AW261">
        <f t="shared" si="54"/>
        <v>1.6336892143147752</v>
      </c>
    </row>
    <row r="262" spans="1:49" x14ac:dyDescent="0.25">
      <c r="A262">
        <f t="shared" si="52"/>
        <v>1908</v>
      </c>
      <c r="L262" s="3">
        <v>43.542999999999999</v>
      </c>
      <c r="M262">
        <f t="shared" si="55"/>
        <v>1.1655664948150053</v>
      </c>
      <c r="P262" s="3">
        <f t="shared" si="58"/>
        <v>0.58278324740750265</v>
      </c>
      <c r="AD262" s="3">
        <v>5.7290000000000001</v>
      </c>
      <c r="AE262">
        <f t="shared" si="56"/>
        <v>0.15335485494327825</v>
      </c>
      <c r="AF262">
        <f t="shared" si="57"/>
        <v>0.15335485494327825</v>
      </c>
      <c r="AM262">
        <v>0.18874172185430463</v>
      </c>
      <c r="AU262">
        <v>0.65</v>
      </c>
      <c r="AV262">
        <f t="shared" si="53"/>
        <v>1.7399311522627137E-2</v>
      </c>
      <c r="AW262">
        <f t="shared" si="54"/>
        <v>2.2593574240523489</v>
      </c>
    </row>
    <row r="263" spans="1:49" x14ac:dyDescent="0.25">
      <c r="A263">
        <f t="shared" si="52"/>
        <v>1909</v>
      </c>
      <c r="L263" s="3">
        <v>39.25</v>
      </c>
      <c r="M263">
        <f t="shared" si="55"/>
        <v>1.0506507342509463</v>
      </c>
      <c r="P263" s="3">
        <f t="shared" si="58"/>
        <v>0.52532536712547317</v>
      </c>
      <c r="AD263" s="3">
        <v>6.7809999999999997</v>
      </c>
      <c r="AE263">
        <f t="shared" si="56"/>
        <v>0.18151497143836093</v>
      </c>
      <c r="AF263">
        <f t="shared" si="57"/>
        <v>0.18151497143836093</v>
      </c>
      <c r="AM263">
        <v>0.21192052980132453</v>
      </c>
      <c r="AU263">
        <v>0.56000000000000005</v>
      </c>
      <c r="AV263">
        <f t="shared" si="53"/>
        <v>1.4990176081032612E-2</v>
      </c>
      <c r="AW263">
        <f t="shared" si="54"/>
        <v>1.9465233191835623</v>
      </c>
    </row>
    <row r="264" spans="1:49" x14ac:dyDescent="0.25">
      <c r="A264">
        <f t="shared" si="52"/>
        <v>1910</v>
      </c>
      <c r="L264" s="3">
        <v>46.875</v>
      </c>
      <c r="M264">
        <f t="shared" si="55"/>
        <v>1.2547580424971492</v>
      </c>
      <c r="P264" s="3">
        <f t="shared" si="58"/>
        <v>0.62737902124857459</v>
      </c>
      <c r="AD264" s="3">
        <v>7.51</v>
      </c>
      <c r="AE264">
        <f t="shared" si="56"/>
        <v>0.2010289685152766</v>
      </c>
      <c r="AF264">
        <f t="shared" si="57"/>
        <v>0.2010289685152766</v>
      </c>
      <c r="AM264">
        <v>0.18543046357615897</v>
      </c>
      <c r="AU264">
        <v>0.59</v>
      </c>
      <c r="AV264">
        <f t="shared" si="53"/>
        <v>1.5793221228230785E-2</v>
      </c>
      <c r="AW264">
        <f t="shared" si="54"/>
        <v>2.050801354139824</v>
      </c>
    </row>
    <row r="265" spans="1:49" x14ac:dyDescent="0.25">
      <c r="A265">
        <f t="shared" si="52"/>
        <v>1911</v>
      </c>
      <c r="L265" s="3">
        <v>47.728999999999999</v>
      </c>
      <c r="M265">
        <f t="shared" si="55"/>
        <v>1.2776180610207239</v>
      </c>
      <c r="P265" s="3">
        <f t="shared" si="58"/>
        <v>0.63880903051036197</v>
      </c>
      <c r="AD265" s="3">
        <v>7.2080000000000002</v>
      </c>
      <c r="AE265">
        <f t="shared" si="56"/>
        <v>0.19294498070014832</v>
      </c>
      <c r="AF265">
        <f t="shared" si="57"/>
        <v>0.19294498070014832</v>
      </c>
      <c r="AM265">
        <v>0.23841059602649006</v>
      </c>
      <c r="AU265">
        <v>0.56000000000000005</v>
      </c>
      <c r="AV265">
        <f t="shared" si="53"/>
        <v>1.4990176081032612E-2</v>
      </c>
      <c r="AW265">
        <f t="shared" si="54"/>
        <v>1.9465233191835623</v>
      </c>
    </row>
    <row r="266" spans="1:49" x14ac:dyDescent="0.25">
      <c r="A266">
        <f t="shared" si="52"/>
        <v>1912</v>
      </c>
      <c r="L266" s="3">
        <v>49.383000000000003</v>
      </c>
      <c r="M266">
        <f t="shared" si="55"/>
        <v>1.3218926168029168</v>
      </c>
      <c r="P266" s="3">
        <f t="shared" si="58"/>
        <v>0.6609463084014584</v>
      </c>
      <c r="AD266" s="3">
        <v>7.1509999999999998</v>
      </c>
      <c r="AE266">
        <f t="shared" si="56"/>
        <v>0.19141919492047177</v>
      </c>
      <c r="AF266">
        <f t="shared" si="57"/>
        <v>0.19141919492047177</v>
      </c>
      <c r="AM266">
        <v>0.22185430463576161</v>
      </c>
      <c r="AU266">
        <v>0.5</v>
      </c>
      <c r="AV266">
        <f t="shared" si="53"/>
        <v>1.3384085786636258E-2</v>
      </c>
      <c r="AW266">
        <f t="shared" si="54"/>
        <v>1.7379672492710374</v>
      </c>
    </row>
    <row r="267" spans="1:49" x14ac:dyDescent="0.25">
      <c r="A267">
        <f t="shared" si="52"/>
        <v>1913</v>
      </c>
      <c r="L267" s="3">
        <v>55.853999999999999</v>
      </c>
      <c r="M267">
        <f t="shared" si="55"/>
        <v>1.4951094550535633</v>
      </c>
      <c r="P267" s="3">
        <f t="shared" si="58"/>
        <v>0.74755472752678165</v>
      </c>
      <c r="AD267" s="3">
        <v>7.5449999999999999</v>
      </c>
      <c r="AE267">
        <f t="shared" si="56"/>
        <v>0.20196585452034116</v>
      </c>
      <c r="AF267">
        <f t="shared" si="57"/>
        <v>0.20196585452034116</v>
      </c>
      <c r="AM267">
        <v>0.25165562913907286</v>
      </c>
      <c r="AU267">
        <v>0.56000000000000005</v>
      </c>
      <c r="AV267">
        <f t="shared" si="53"/>
        <v>1.4990176081032612E-2</v>
      </c>
      <c r="AW267">
        <f t="shared" si="54"/>
        <v>1.9465233191835623</v>
      </c>
    </row>
    <row r="268" spans="1:49" x14ac:dyDescent="0.25">
      <c r="A268">
        <f t="shared" si="52"/>
        <v>1914</v>
      </c>
      <c r="L268" s="3">
        <v>53</v>
      </c>
      <c r="M268">
        <f t="shared" si="55"/>
        <v>1.4187130933834435</v>
      </c>
      <c r="P268" s="3">
        <f t="shared" si="58"/>
        <v>0.70935654669172177</v>
      </c>
      <c r="AD268" s="3">
        <v>8.6739999999999995</v>
      </c>
      <c r="AE268">
        <f t="shared" si="56"/>
        <v>0.23218712022656582</v>
      </c>
      <c r="AF268">
        <f t="shared" si="57"/>
        <v>0.23218712022656582</v>
      </c>
      <c r="AM268">
        <v>0.23278145695364238</v>
      </c>
      <c r="AU268">
        <v>0.53</v>
      </c>
      <c r="AV268">
        <f t="shared" si="53"/>
        <v>1.4187130933834436E-2</v>
      </c>
      <c r="AW268">
        <f t="shared" si="54"/>
        <v>1.8422452842272998</v>
      </c>
    </row>
    <row r="269" spans="1:49" x14ac:dyDescent="0.25">
      <c r="A269">
        <f t="shared" si="52"/>
        <v>1915</v>
      </c>
      <c r="L269" s="3">
        <v>56.896000000000001</v>
      </c>
      <c r="M269">
        <f t="shared" si="55"/>
        <v>1.5230018898329132</v>
      </c>
      <c r="P269" s="3">
        <f t="shared" si="58"/>
        <v>0.76150094491645659</v>
      </c>
      <c r="AD269" s="3">
        <v>10.01</v>
      </c>
      <c r="AE269">
        <f t="shared" si="56"/>
        <v>0.26794939744845792</v>
      </c>
      <c r="AF269">
        <f t="shared" si="57"/>
        <v>0.26794939744845792</v>
      </c>
      <c r="AM269">
        <v>0.16556291390728478</v>
      </c>
      <c r="AU269">
        <v>0.625</v>
      </c>
      <c r="AV269">
        <f t="shared" si="53"/>
        <v>1.6730107233295325E-2</v>
      </c>
      <c r="AW269">
        <f t="shared" si="54"/>
        <v>2.1724590615887971</v>
      </c>
    </row>
    <row r="270" spans="1:49" x14ac:dyDescent="0.25">
      <c r="A270">
        <f t="shared" si="52"/>
        <v>1916</v>
      </c>
      <c r="L270" s="3">
        <v>55.667000000000002</v>
      </c>
      <c r="M270">
        <f t="shared" si="55"/>
        <v>1.4901038069693613</v>
      </c>
      <c r="P270" s="3">
        <f t="shared" si="58"/>
        <v>0.74505190348468064</v>
      </c>
      <c r="AD270" s="3">
        <v>9.9369999999999994</v>
      </c>
      <c r="AE270">
        <f t="shared" si="56"/>
        <v>0.265995320923609</v>
      </c>
      <c r="AF270">
        <f t="shared" si="57"/>
        <v>0.265995320923609</v>
      </c>
      <c r="AM270">
        <v>0.23178807947019867</v>
      </c>
      <c r="AU270">
        <v>0.5</v>
      </c>
      <c r="AV270">
        <f t="shared" si="53"/>
        <v>1.3384085786636258E-2</v>
      </c>
      <c r="AW270">
        <f t="shared" si="54"/>
        <v>1.7379672492710374</v>
      </c>
    </row>
    <row r="271" spans="1:49" x14ac:dyDescent="0.25">
      <c r="A271">
        <f t="shared" si="52"/>
        <v>1917</v>
      </c>
      <c r="L271" s="3">
        <v>58.106000000000002</v>
      </c>
      <c r="M271">
        <f t="shared" si="55"/>
        <v>1.5553913774365731</v>
      </c>
      <c r="P271" s="3">
        <f t="shared" si="58"/>
        <v>0.77769568871828654</v>
      </c>
      <c r="AD271" s="3">
        <v>11</v>
      </c>
      <c r="AE271">
        <f t="shared" si="56"/>
        <v>0.29444988730599769</v>
      </c>
      <c r="AF271">
        <f t="shared" si="57"/>
        <v>0.29444988730599769</v>
      </c>
      <c r="AM271">
        <v>0.30132450331125832</v>
      </c>
      <c r="AU271">
        <v>0.78</v>
      </c>
      <c r="AV271">
        <f t="shared" si="53"/>
        <v>2.0879173827152566E-2</v>
      </c>
      <c r="AW271">
        <f t="shared" si="54"/>
        <v>2.711228908862819</v>
      </c>
    </row>
    <row r="272" spans="1:49" x14ac:dyDescent="0.25">
      <c r="A272">
        <f t="shared" si="52"/>
        <v>1918</v>
      </c>
      <c r="L272" s="3">
        <v>62.31</v>
      </c>
      <c r="M272">
        <f t="shared" si="55"/>
        <v>1.6679247707306106</v>
      </c>
      <c r="P272" s="3">
        <f t="shared" si="58"/>
        <v>0.83396238536530531</v>
      </c>
      <c r="AD272" s="3">
        <v>9.6460000000000008</v>
      </c>
      <c r="AE272">
        <f t="shared" si="56"/>
        <v>0.25820578299578673</v>
      </c>
      <c r="AF272">
        <f t="shared" si="57"/>
        <v>0.25820578299578673</v>
      </c>
      <c r="AM272">
        <v>0.47350993377483447</v>
      </c>
      <c r="AU272">
        <v>0.72</v>
      </c>
      <c r="AV272">
        <f t="shared" si="53"/>
        <v>1.9273083532756211E-2</v>
      </c>
      <c r="AW272">
        <f t="shared" si="54"/>
        <v>2.5026728389502937</v>
      </c>
    </row>
    <row r="273" spans="1:49" x14ac:dyDescent="0.25">
      <c r="A273">
        <f t="shared" si="52"/>
        <v>1919</v>
      </c>
      <c r="L273" s="3">
        <v>76.587000000000003</v>
      </c>
      <c r="M273">
        <f t="shared" si="55"/>
        <v>2.0500939562822222</v>
      </c>
      <c r="P273" s="3">
        <f t="shared" si="58"/>
        <v>1.0250469781411111</v>
      </c>
      <c r="AD273" s="3">
        <v>12.359</v>
      </c>
      <c r="AE273">
        <f t="shared" si="56"/>
        <v>0.33082783247407505</v>
      </c>
      <c r="AF273">
        <f t="shared" si="57"/>
        <v>0.33082783247407505</v>
      </c>
      <c r="AM273">
        <v>0.51655629139072856</v>
      </c>
      <c r="AU273">
        <v>0.75</v>
      </c>
      <c r="AV273">
        <f t="shared" si="53"/>
        <v>2.007612867995439E-2</v>
      </c>
      <c r="AW273">
        <f t="shared" si="54"/>
        <v>2.6069508739065563</v>
      </c>
    </row>
    <row r="274" spans="1:49" x14ac:dyDescent="0.25">
      <c r="A274">
        <f t="shared" si="52"/>
        <v>1920</v>
      </c>
      <c r="L274" s="3">
        <v>98.103999999999999</v>
      </c>
      <c r="M274">
        <f t="shared" si="55"/>
        <v>2.6260647040243272</v>
      </c>
      <c r="P274" s="3">
        <f t="shared" si="58"/>
        <v>1.3130323520121636</v>
      </c>
      <c r="AD274" s="3">
        <v>14.802</v>
      </c>
      <c r="AE274">
        <f t="shared" si="56"/>
        <v>0.39622247562757978</v>
      </c>
      <c r="AF274">
        <f t="shared" si="57"/>
        <v>0.39622247562757978</v>
      </c>
      <c r="AM274">
        <v>0.59933774834437092</v>
      </c>
      <c r="AU274">
        <v>0.9</v>
      </c>
      <c r="AV274">
        <f t="shared" si="53"/>
        <v>2.4091354415945267E-2</v>
      </c>
      <c r="AW274">
        <f t="shared" si="54"/>
        <v>3.1283410486878678</v>
      </c>
    </row>
    <row r="275" spans="1:49" x14ac:dyDescent="0.25">
      <c r="A275">
        <f t="shared" si="52"/>
        <v>1921</v>
      </c>
      <c r="AD275" s="3">
        <v>12.349</v>
      </c>
      <c r="AE275">
        <f t="shared" si="56"/>
        <v>0.33056015075834233</v>
      </c>
      <c r="AF275">
        <f t="shared" si="57"/>
        <v>0.33056015075834233</v>
      </c>
      <c r="AU275">
        <v>1.06</v>
      </c>
      <c r="AV275">
        <f t="shared" si="53"/>
        <v>2.8374261867668872E-2</v>
      </c>
      <c r="AW275">
        <f t="shared" si="54"/>
        <v>3.6844905684545997</v>
      </c>
    </row>
    <row r="276" spans="1:49" x14ac:dyDescent="0.25">
      <c r="A276">
        <f t="shared" si="52"/>
        <v>1922</v>
      </c>
      <c r="AU276">
        <v>0.75</v>
      </c>
      <c r="AV276">
        <f t="shared" si="53"/>
        <v>2.007612867995439E-2</v>
      </c>
      <c r="AW276">
        <f t="shared" si="54"/>
        <v>2.6069508739065563</v>
      </c>
    </row>
    <row r="277" spans="1:49" x14ac:dyDescent="0.25">
      <c r="A277">
        <f t="shared" si="52"/>
        <v>1923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47"/>
  <sheetViews>
    <sheetView zoomScale="70" zoomScaleNormal="70" workbookViewId="0">
      <pane xSplit="1" ySplit="3" topLeftCell="B41" activePane="bottomRight" state="frozen"/>
      <selection pane="topRight" activeCell="B1" sqref="B1"/>
      <selection pane="bottomLeft" activeCell="A4" sqref="A4"/>
      <selection pane="bottomRight" activeCell="N273" sqref="N273"/>
    </sheetView>
  </sheetViews>
  <sheetFormatPr defaultRowHeight="15" x14ac:dyDescent="0.25"/>
  <cols>
    <col min="3" max="3" width="10" bestFit="1" customWidth="1"/>
    <col min="29" max="29" width="11.42578125" bestFit="1" customWidth="1"/>
  </cols>
  <sheetData>
    <row r="1" spans="1:31" x14ac:dyDescent="0.25">
      <c r="B1" t="s">
        <v>0</v>
      </c>
      <c r="C1" t="s">
        <v>0</v>
      </c>
      <c r="D1" t="s">
        <v>4</v>
      </c>
      <c r="E1" t="s">
        <v>0</v>
      </c>
      <c r="F1" t="s">
        <v>4</v>
      </c>
      <c r="G1" t="s">
        <v>0</v>
      </c>
      <c r="H1" t="s">
        <v>6</v>
      </c>
      <c r="I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S1" t="s">
        <v>0</v>
      </c>
      <c r="U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</row>
    <row r="2" spans="1:31" x14ac:dyDescent="0.25">
      <c r="B2" t="s">
        <v>3</v>
      </c>
      <c r="C2" t="s">
        <v>20</v>
      </c>
      <c r="D2" t="s">
        <v>9</v>
      </c>
      <c r="E2" t="s">
        <v>5</v>
      </c>
      <c r="F2" t="s">
        <v>10</v>
      </c>
      <c r="G2" t="s">
        <v>37</v>
      </c>
      <c r="H2" t="s">
        <v>18</v>
      </c>
      <c r="I2" t="s">
        <v>19</v>
      </c>
      <c r="K2" t="s">
        <v>3</v>
      </c>
      <c r="L2" t="s">
        <v>8</v>
      </c>
      <c r="M2" t="s">
        <v>5</v>
      </c>
      <c r="N2" t="s">
        <v>10</v>
      </c>
      <c r="O2" t="s">
        <v>22</v>
      </c>
      <c r="P2" t="s">
        <v>23</v>
      </c>
      <c r="Q2" t="s">
        <v>19</v>
      </c>
      <c r="S2" t="s">
        <v>24</v>
      </c>
      <c r="U2" t="s">
        <v>24</v>
      </c>
      <c r="W2" t="s">
        <v>3</v>
      </c>
      <c r="X2" t="s">
        <v>8</v>
      </c>
      <c r="Y2" t="s">
        <v>5</v>
      </c>
      <c r="Z2" t="s">
        <v>10</v>
      </c>
      <c r="AA2" t="s">
        <v>22</v>
      </c>
      <c r="AB2" t="s">
        <v>23</v>
      </c>
      <c r="AC2" t="s">
        <v>19</v>
      </c>
    </row>
    <row r="3" spans="1:31" x14ac:dyDescent="0.25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16</v>
      </c>
      <c r="H3" t="s">
        <v>2</v>
      </c>
      <c r="I3" t="s">
        <v>21</v>
      </c>
      <c r="K3">
        <v>162</v>
      </c>
      <c r="L3">
        <v>30</v>
      </c>
      <c r="M3">
        <v>3</v>
      </c>
      <c r="N3">
        <v>2</v>
      </c>
      <c r="O3">
        <v>1.5</v>
      </c>
      <c r="P3">
        <v>3</v>
      </c>
      <c r="Q3">
        <v>1</v>
      </c>
      <c r="S3" t="s">
        <v>25</v>
      </c>
      <c r="T3" t="s">
        <v>26</v>
      </c>
      <c r="U3" t="s">
        <v>27</v>
      </c>
      <c r="W3" s="10">
        <f>AVERAGE(W109:W222)</f>
        <v>0.58933561231418385</v>
      </c>
      <c r="X3" s="10">
        <f t="shared" ref="X3:AB3" si="0">AVERAGE(X109:X222)</f>
        <v>9.7920928087907241E-2</v>
      </c>
      <c r="Y3" s="10">
        <f t="shared" si="0"/>
        <v>7.3710026065106543E-2</v>
      </c>
      <c r="Z3" s="10">
        <f t="shared" si="0"/>
        <v>4.4267724454103388E-2</v>
      </c>
      <c r="AA3" s="10">
        <f t="shared" si="0"/>
        <v>4.8501999335800627E-2</v>
      </c>
      <c r="AB3" s="10">
        <f t="shared" si="0"/>
        <v>5.9603122384499475E-2</v>
      </c>
      <c r="AC3" s="10">
        <f>AVERAGE(AC294:AC314)</f>
        <v>8.6660587358398516E-2</v>
      </c>
      <c r="AE3" s="12"/>
    </row>
    <row r="4" spans="1:31" x14ac:dyDescent="0.25">
      <c r="A4">
        <v>1595</v>
      </c>
      <c r="W4" s="10"/>
      <c r="X4" s="10"/>
      <c r="Y4" s="10"/>
      <c r="Z4" s="10"/>
      <c r="AA4" s="10"/>
      <c r="AB4" s="10"/>
      <c r="AC4" s="10"/>
      <c r="AE4" s="12"/>
    </row>
    <row r="5" spans="1:31" x14ac:dyDescent="0.25">
      <c r="A5">
        <v>1596</v>
      </c>
      <c r="W5" s="10"/>
      <c r="X5" s="10"/>
      <c r="Y5" s="10"/>
      <c r="Z5" s="10"/>
      <c r="AA5" s="10"/>
      <c r="AB5" s="10"/>
      <c r="AC5" s="10"/>
      <c r="AE5" s="12"/>
    </row>
    <row r="6" spans="1:31" x14ac:dyDescent="0.25">
      <c r="A6">
        <v>1597</v>
      </c>
      <c r="W6" s="10"/>
      <c r="X6" s="10"/>
      <c r="Y6" s="10"/>
      <c r="Z6" s="10"/>
      <c r="AA6" s="10"/>
      <c r="AB6" s="10"/>
      <c r="AC6" s="10"/>
      <c r="AE6" s="12"/>
    </row>
    <row r="7" spans="1:31" x14ac:dyDescent="0.25">
      <c r="A7">
        <v>1598</v>
      </c>
      <c r="W7" s="10"/>
      <c r="X7" s="10"/>
      <c r="Y7" s="10"/>
      <c r="Z7" s="10"/>
      <c r="AA7" s="10"/>
      <c r="AB7" s="10"/>
      <c r="AC7" s="10"/>
      <c r="AE7" s="12"/>
    </row>
    <row r="8" spans="1:31" x14ac:dyDescent="0.25">
      <c r="A8">
        <v>1599</v>
      </c>
      <c r="W8" s="10"/>
      <c r="X8" s="10"/>
      <c r="Y8" s="10"/>
      <c r="Z8" s="10"/>
      <c r="AA8" s="10"/>
      <c r="AB8" s="10"/>
      <c r="AC8" s="10"/>
      <c r="AE8" s="12"/>
    </row>
    <row r="9" spans="1:31" x14ac:dyDescent="0.25">
      <c r="A9">
        <v>1600</v>
      </c>
      <c r="W9" s="10"/>
      <c r="X9" s="10"/>
      <c r="Y9" s="10"/>
      <c r="Z9" s="10"/>
      <c r="AA9" s="10"/>
      <c r="AB9" s="10"/>
      <c r="AC9" s="10"/>
      <c r="AE9" s="12"/>
    </row>
    <row r="10" spans="1:31" x14ac:dyDescent="0.25">
      <c r="A10">
        <v>1601</v>
      </c>
      <c r="W10" s="10"/>
      <c r="X10" s="10"/>
      <c r="Y10" s="10"/>
      <c r="Z10" s="10"/>
      <c r="AA10" s="10"/>
      <c r="AB10" s="10"/>
      <c r="AC10" s="10"/>
      <c r="AE10" s="12"/>
    </row>
    <row r="11" spans="1:31" x14ac:dyDescent="0.25">
      <c r="A11">
        <v>1602</v>
      </c>
      <c r="W11" s="10"/>
      <c r="X11" s="10"/>
      <c r="Y11" s="10"/>
      <c r="Z11" s="10"/>
      <c r="AA11" s="10"/>
      <c r="AB11" s="10"/>
      <c r="AC11" s="10"/>
      <c r="AE11" s="12"/>
    </row>
    <row r="12" spans="1:31" x14ac:dyDescent="0.25">
      <c r="A12">
        <v>1603</v>
      </c>
      <c r="W12" s="10"/>
      <c r="X12" s="10"/>
      <c r="Y12" s="10"/>
      <c r="Z12" s="10"/>
      <c r="AA12" s="10"/>
      <c r="AB12" s="10"/>
      <c r="AC12" s="10"/>
      <c r="AE12" s="12"/>
    </row>
    <row r="13" spans="1:31" x14ac:dyDescent="0.25">
      <c r="A13">
        <v>1604</v>
      </c>
      <c r="W13" s="10"/>
      <c r="X13" s="10"/>
      <c r="Y13" s="10"/>
      <c r="Z13" s="10"/>
      <c r="AA13" s="10"/>
      <c r="AB13" s="10"/>
      <c r="AC13" s="10"/>
      <c r="AE13" s="12"/>
    </row>
    <row r="14" spans="1:31" x14ac:dyDescent="0.25">
      <c r="A14">
        <v>1605</v>
      </c>
      <c r="W14" s="10"/>
      <c r="X14" s="10"/>
      <c r="Y14" s="10"/>
      <c r="Z14" s="10"/>
      <c r="AA14" s="10"/>
      <c r="AB14" s="10"/>
      <c r="AC14" s="10"/>
      <c r="AE14" s="12"/>
    </row>
    <row r="15" spans="1:31" x14ac:dyDescent="0.25">
      <c r="A15">
        <v>1606</v>
      </c>
      <c r="W15" s="10"/>
      <c r="X15" s="10"/>
      <c r="Y15" s="10"/>
      <c r="Z15" s="10"/>
      <c r="AA15" s="10"/>
      <c r="AB15" s="10"/>
      <c r="AC15" s="10"/>
      <c r="AE15" s="12"/>
    </row>
    <row r="16" spans="1:31" x14ac:dyDescent="0.25">
      <c r="A16">
        <v>1607</v>
      </c>
      <c r="W16" s="10"/>
      <c r="X16" s="10"/>
      <c r="Y16" s="10"/>
      <c r="Z16" s="10"/>
      <c r="AA16" s="10"/>
      <c r="AB16" s="10"/>
      <c r="AC16" s="10"/>
      <c r="AE16" s="12"/>
    </row>
    <row r="17" spans="1:31" x14ac:dyDescent="0.25">
      <c r="A17">
        <v>1608</v>
      </c>
      <c r="W17" s="10"/>
      <c r="X17" s="10"/>
      <c r="Y17" s="10"/>
      <c r="Z17" s="10"/>
      <c r="AA17" s="10"/>
      <c r="AB17" s="10"/>
      <c r="AC17" s="10"/>
      <c r="AE17" s="12"/>
    </row>
    <row r="18" spans="1:31" x14ac:dyDescent="0.25">
      <c r="A18">
        <v>1609</v>
      </c>
      <c r="W18" s="10"/>
      <c r="X18" s="10"/>
      <c r="Y18" s="10"/>
      <c r="Z18" s="10"/>
      <c r="AA18" s="10"/>
      <c r="AB18" s="10"/>
      <c r="AC18" s="10"/>
      <c r="AE18" s="12"/>
    </row>
    <row r="19" spans="1:31" x14ac:dyDescent="0.25">
      <c r="A19">
        <v>1610</v>
      </c>
      <c r="W19" s="10"/>
      <c r="X19" s="10"/>
      <c r="Y19" s="10"/>
      <c r="Z19" s="10"/>
      <c r="AA19" s="10"/>
      <c r="AB19" s="10"/>
      <c r="AC19" s="10"/>
      <c r="AE19" s="12"/>
    </row>
    <row r="20" spans="1:31" x14ac:dyDescent="0.25">
      <c r="A20">
        <v>1611</v>
      </c>
      <c r="W20" s="10"/>
      <c r="X20" s="10"/>
      <c r="Y20" s="10"/>
      <c r="Z20" s="10"/>
      <c r="AA20" s="10"/>
      <c r="AB20" s="10"/>
      <c r="AC20" s="10"/>
      <c r="AE20" s="12"/>
    </row>
    <row r="21" spans="1:31" x14ac:dyDescent="0.25">
      <c r="A21">
        <v>1612</v>
      </c>
      <c r="W21" s="10"/>
      <c r="X21" s="10"/>
      <c r="Y21" s="10"/>
      <c r="Z21" s="10"/>
      <c r="AA21" s="10"/>
      <c r="AB21" s="10"/>
      <c r="AC21" s="10"/>
      <c r="AE21" s="12"/>
    </row>
    <row r="22" spans="1:31" x14ac:dyDescent="0.25">
      <c r="A22">
        <v>1613</v>
      </c>
      <c r="W22" s="10"/>
      <c r="X22" s="10"/>
      <c r="Y22" s="10"/>
      <c r="Z22" s="10"/>
      <c r="AA22" s="10"/>
      <c r="AB22" s="10"/>
      <c r="AC22" s="10"/>
      <c r="AE22" s="12"/>
    </row>
    <row r="23" spans="1:31" x14ac:dyDescent="0.25">
      <c r="A23">
        <v>1614</v>
      </c>
      <c r="W23" s="10"/>
      <c r="X23" s="10"/>
      <c r="Y23" s="10"/>
      <c r="Z23" s="10"/>
      <c r="AA23" s="10"/>
      <c r="AB23" s="10"/>
      <c r="AC23" s="10"/>
      <c r="AE23" s="12"/>
    </row>
    <row r="24" spans="1:31" x14ac:dyDescent="0.25">
      <c r="A24">
        <v>1615</v>
      </c>
      <c r="W24" s="10"/>
      <c r="X24" s="10"/>
      <c r="Y24" s="10"/>
      <c r="Z24" s="10"/>
      <c r="AA24" s="10"/>
      <c r="AB24" s="10"/>
      <c r="AC24" s="10"/>
      <c r="AE24" s="12"/>
    </row>
    <row r="25" spans="1:31" x14ac:dyDescent="0.25">
      <c r="A25">
        <v>1616</v>
      </c>
      <c r="W25" s="10"/>
      <c r="X25" s="10"/>
      <c r="Y25" s="10"/>
      <c r="Z25" s="10"/>
      <c r="AA25" s="10"/>
      <c r="AB25" s="10"/>
      <c r="AC25" s="10"/>
      <c r="AE25" s="12"/>
    </row>
    <row r="26" spans="1:31" x14ac:dyDescent="0.25">
      <c r="A26">
        <v>1617</v>
      </c>
      <c r="W26" s="10"/>
      <c r="X26" s="10"/>
      <c r="Y26" s="10"/>
      <c r="Z26" s="10"/>
      <c r="AA26" s="10"/>
      <c r="AB26" s="10"/>
      <c r="AC26" s="10"/>
      <c r="AE26" s="12"/>
    </row>
    <row r="27" spans="1:31" x14ac:dyDescent="0.25">
      <c r="A27">
        <v>1618</v>
      </c>
      <c r="W27" s="10"/>
      <c r="X27" s="10"/>
      <c r="Y27" s="10"/>
      <c r="Z27" s="10"/>
      <c r="AA27" s="10"/>
      <c r="AB27" s="10"/>
      <c r="AC27" s="10"/>
      <c r="AE27" s="12"/>
    </row>
    <row r="28" spans="1:31" x14ac:dyDescent="0.25">
      <c r="A28">
        <v>1619</v>
      </c>
      <c r="W28" s="10"/>
      <c r="X28" s="10"/>
      <c r="Y28" s="10"/>
      <c r="Z28" s="10"/>
      <c r="AA28" s="10"/>
      <c r="AB28" s="10"/>
      <c r="AC28" s="10"/>
      <c r="AE28" s="12"/>
    </row>
    <row r="29" spans="1:31" x14ac:dyDescent="0.25">
      <c r="A29">
        <v>1620</v>
      </c>
      <c r="W29" s="10"/>
      <c r="X29" s="10"/>
      <c r="Y29" s="10"/>
      <c r="Z29" s="10"/>
      <c r="AA29" s="10"/>
      <c r="AB29" s="10"/>
      <c r="AC29" s="10"/>
      <c r="AE29" s="12"/>
    </row>
    <row r="30" spans="1:31" x14ac:dyDescent="0.25">
      <c r="A30">
        <v>1621</v>
      </c>
      <c r="W30" s="10"/>
      <c r="X30" s="10"/>
      <c r="Y30" s="10"/>
      <c r="Z30" s="10"/>
      <c r="AA30" s="10"/>
      <c r="AB30" s="10"/>
      <c r="AC30" s="10"/>
      <c r="AE30" s="12"/>
    </row>
    <row r="31" spans="1:31" x14ac:dyDescent="0.25">
      <c r="A31">
        <v>1622</v>
      </c>
      <c r="W31" s="10"/>
      <c r="X31" s="10"/>
      <c r="Y31" s="10"/>
      <c r="Z31" s="10"/>
      <c r="AA31" s="10"/>
      <c r="AB31" s="10"/>
      <c r="AC31" s="10"/>
      <c r="AE31" s="12"/>
    </row>
    <row r="32" spans="1:31" x14ac:dyDescent="0.25">
      <c r="A32">
        <v>1623</v>
      </c>
      <c r="W32" s="10"/>
      <c r="X32" s="10"/>
      <c r="Y32" s="10"/>
      <c r="Z32" s="10"/>
      <c r="AA32" s="10"/>
      <c r="AB32" s="10"/>
      <c r="AC32" s="10"/>
      <c r="AE32" s="12"/>
    </row>
    <row r="33" spans="1:31" x14ac:dyDescent="0.25">
      <c r="A33">
        <v>1624</v>
      </c>
      <c r="W33" s="10"/>
      <c r="X33" s="10"/>
      <c r="Y33" s="10"/>
      <c r="Z33" s="10"/>
      <c r="AA33" s="10"/>
      <c r="AB33" s="10"/>
      <c r="AC33" s="10"/>
      <c r="AE33" s="12"/>
    </row>
    <row r="34" spans="1:31" x14ac:dyDescent="0.25">
      <c r="A34">
        <v>1625</v>
      </c>
      <c r="W34" s="10"/>
      <c r="X34" s="10"/>
      <c r="Y34" s="10"/>
      <c r="Z34" s="10"/>
      <c r="AA34" s="10"/>
      <c r="AB34" s="10"/>
      <c r="AC34" s="10"/>
      <c r="AE34" s="12"/>
    </row>
    <row r="35" spans="1:31" x14ac:dyDescent="0.25">
      <c r="A35">
        <v>1626</v>
      </c>
      <c r="W35" s="10"/>
      <c r="X35" s="10"/>
      <c r="Y35" s="10"/>
      <c r="Z35" s="10"/>
      <c r="AA35" s="10"/>
      <c r="AB35" s="10"/>
      <c r="AC35" s="10"/>
      <c r="AE35" s="12"/>
    </row>
    <row r="36" spans="1:31" x14ac:dyDescent="0.25">
      <c r="A36">
        <v>1627</v>
      </c>
      <c r="W36" s="10"/>
      <c r="X36" s="10"/>
      <c r="Y36" s="10"/>
      <c r="Z36" s="10"/>
      <c r="AA36" s="10"/>
      <c r="AB36" s="10"/>
      <c r="AC36" s="10"/>
      <c r="AE36" s="12"/>
    </row>
    <row r="37" spans="1:31" x14ac:dyDescent="0.25">
      <c r="A37">
        <v>1628</v>
      </c>
      <c r="W37" s="10"/>
      <c r="X37" s="10"/>
      <c r="Y37" s="10"/>
      <c r="Z37" s="10"/>
      <c r="AA37" s="10"/>
      <c r="AB37" s="10"/>
      <c r="AC37" s="10"/>
      <c r="AE37" s="12"/>
    </row>
    <row r="38" spans="1:31" x14ac:dyDescent="0.25">
      <c r="A38">
        <v>1629</v>
      </c>
      <c r="W38" s="10"/>
      <c r="X38" s="10"/>
      <c r="Y38" s="10"/>
      <c r="Z38" s="10"/>
      <c r="AA38" s="10"/>
      <c r="AB38" s="10"/>
      <c r="AC38" s="10"/>
      <c r="AE38" s="12"/>
    </row>
    <row r="39" spans="1:31" x14ac:dyDescent="0.25">
      <c r="A39">
        <v>1630</v>
      </c>
      <c r="W39" s="10"/>
      <c r="X39" s="10"/>
      <c r="Y39" s="10"/>
      <c r="Z39" s="10"/>
      <c r="AA39" s="10"/>
      <c r="AB39" s="10"/>
      <c r="AC39" s="10"/>
      <c r="AE39" s="12"/>
    </row>
    <row r="40" spans="1:31" x14ac:dyDescent="0.25">
      <c r="A40">
        <v>1631</v>
      </c>
      <c r="W40" s="10"/>
      <c r="X40" s="10"/>
      <c r="Y40" s="10"/>
      <c r="Z40" s="10"/>
      <c r="AA40" s="10"/>
      <c r="AB40" s="10"/>
      <c r="AC40" s="10"/>
      <c r="AE40" s="12"/>
    </row>
    <row r="41" spans="1:31" x14ac:dyDescent="0.25">
      <c r="A41">
        <v>1632</v>
      </c>
      <c r="W41" s="10"/>
      <c r="X41" s="10"/>
      <c r="Y41" s="10"/>
      <c r="Z41" s="10"/>
      <c r="AA41" s="10"/>
      <c r="AB41" s="10"/>
      <c r="AC41" s="10"/>
      <c r="AE41" s="12"/>
    </row>
    <row r="42" spans="1:31" x14ac:dyDescent="0.25">
      <c r="A42">
        <v>1633</v>
      </c>
      <c r="W42" s="10"/>
      <c r="X42" s="10"/>
      <c r="Y42" s="10"/>
      <c r="Z42" s="10"/>
      <c r="AA42" s="10"/>
      <c r="AB42" s="10"/>
      <c r="AC42" s="10"/>
      <c r="AE42" s="12"/>
    </row>
    <row r="43" spans="1:31" x14ac:dyDescent="0.25">
      <c r="A43">
        <v>1634</v>
      </c>
      <c r="W43" s="10"/>
      <c r="X43" s="10"/>
      <c r="Y43" s="10"/>
      <c r="Z43" s="10"/>
      <c r="AA43" s="10"/>
      <c r="AB43" s="10"/>
      <c r="AC43" s="10"/>
      <c r="AE43" s="12"/>
    </row>
    <row r="44" spans="1:31" x14ac:dyDescent="0.25">
      <c r="A44">
        <v>1635</v>
      </c>
      <c r="W44" s="10"/>
      <c r="X44" s="10"/>
      <c r="Y44" s="10"/>
      <c r="Z44" s="10"/>
      <c r="AA44" s="10"/>
      <c r="AB44" s="10"/>
      <c r="AC44" s="10"/>
      <c r="AE44" s="12"/>
    </row>
    <row r="45" spans="1:31" x14ac:dyDescent="0.25">
      <c r="A45">
        <v>1636</v>
      </c>
      <c r="W45" s="10"/>
      <c r="X45" s="10"/>
      <c r="Y45" s="10"/>
      <c r="Z45" s="10"/>
      <c r="AA45" s="10"/>
      <c r="AB45" s="10"/>
      <c r="AC45" s="10"/>
      <c r="AE45" s="12"/>
    </row>
    <row r="46" spans="1:31" x14ac:dyDescent="0.25">
      <c r="A46">
        <v>1637</v>
      </c>
      <c r="W46" s="10"/>
      <c r="X46" s="10"/>
      <c r="Y46" s="10"/>
      <c r="Z46" s="10"/>
      <c r="AA46" s="10"/>
      <c r="AB46" s="10"/>
      <c r="AC46" s="10"/>
      <c r="AE46" s="12"/>
    </row>
    <row r="47" spans="1:31" x14ac:dyDescent="0.25">
      <c r="A47">
        <v>1638</v>
      </c>
      <c r="W47" s="10"/>
      <c r="X47" s="10"/>
      <c r="Y47" s="10"/>
      <c r="Z47" s="10"/>
      <c r="AA47" s="10"/>
      <c r="AB47" s="10"/>
      <c r="AC47" s="10"/>
      <c r="AE47" s="12"/>
    </row>
    <row r="48" spans="1:31" x14ac:dyDescent="0.25">
      <c r="A48">
        <v>1639</v>
      </c>
      <c r="W48" s="10"/>
      <c r="X48" s="10"/>
      <c r="Y48" s="10"/>
      <c r="Z48" s="10"/>
      <c r="AA48" s="10"/>
      <c r="AB48" s="10"/>
      <c r="AC48" s="10"/>
      <c r="AE48" s="12"/>
    </row>
    <row r="49" spans="1:31" x14ac:dyDescent="0.25">
      <c r="A49">
        <v>1640</v>
      </c>
      <c r="W49" s="10"/>
      <c r="X49" s="10"/>
      <c r="Y49" s="10"/>
      <c r="Z49" s="10"/>
      <c r="AA49" s="10"/>
      <c r="AB49" s="10"/>
      <c r="AC49" s="10"/>
      <c r="AE49" s="12"/>
    </row>
    <row r="50" spans="1:31" x14ac:dyDescent="0.25">
      <c r="A50">
        <v>1641</v>
      </c>
      <c r="W50" s="10"/>
      <c r="X50" s="10"/>
      <c r="Y50" s="10"/>
      <c r="Z50" s="10"/>
      <c r="AA50" s="10"/>
      <c r="AB50" s="10"/>
      <c r="AC50" s="10"/>
      <c r="AE50" s="12"/>
    </row>
    <row r="51" spans="1:31" x14ac:dyDescent="0.25">
      <c r="A51">
        <v>1642</v>
      </c>
      <c r="W51" s="10"/>
      <c r="X51" s="10"/>
      <c r="Y51" s="10"/>
      <c r="Z51" s="10"/>
      <c r="AA51" s="10"/>
      <c r="AB51" s="10"/>
      <c r="AC51" s="10"/>
      <c r="AE51" s="12"/>
    </row>
    <row r="52" spans="1:31" x14ac:dyDescent="0.25">
      <c r="A52">
        <v>1643</v>
      </c>
      <c r="W52" s="10"/>
      <c r="X52" s="10"/>
      <c r="Y52" s="10"/>
      <c r="Z52" s="10"/>
      <c r="AA52" s="10"/>
      <c r="AB52" s="10"/>
      <c r="AC52" s="10"/>
      <c r="AE52" s="12"/>
    </row>
    <row r="53" spans="1:31" x14ac:dyDescent="0.25">
      <c r="A53">
        <v>1644</v>
      </c>
      <c r="W53" s="10"/>
      <c r="X53" s="10"/>
      <c r="Y53" s="10"/>
      <c r="Z53" s="10"/>
      <c r="AA53" s="10"/>
      <c r="AB53" s="10"/>
      <c r="AC53" s="10"/>
      <c r="AE53" s="12"/>
    </row>
    <row r="54" spans="1:31" x14ac:dyDescent="0.25">
      <c r="A54">
        <v>1645</v>
      </c>
      <c r="W54" s="10"/>
      <c r="X54" s="10"/>
      <c r="Y54" s="10"/>
      <c r="Z54" s="10"/>
      <c r="AA54" s="10"/>
      <c r="AB54" s="10"/>
      <c r="AC54" s="10"/>
      <c r="AE54" s="12"/>
    </row>
    <row r="55" spans="1:31" x14ac:dyDescent="0.25">
      <c r="A55">
        <v>1646</v>
      </c>
      <c r="W55" s="10"/>
      <c r="X55" s="10"/>
      <c r="Y55" s="10"/>
      <c r="Z55" s="10"/>
      <c r="AA55" s="10"/>
      <c r="AB55" s="10"/>
      <c r="AC55" s="10"/>
      <c r="AE55" s="12"/>
    </row>
    <row r="56" spans="1:31" x14ac:dyDescent="0.25">
      <c r="A56">
        <v>1647</v>
      </c>
      <c r="W56" s="10"/>
      <c r="X56" s="10"/>
      <c r="Y56" s="10"/>
      <c r="Z56" s="10"/>
      <c r="AA56" s="10"/>
      <c r="AB56" s="10"/>
      <c r="AC56" s="10"/>
      <c r="AE56" s="12"/>
    </row>
    <row r="57" spans="1:31" x14ac:dyDescent="0.25">
      <c r="A57">
        <v>1648</v>
      </c>
      <c r="W57" s="10"/>
      <c r="X57" s="10"/>
      <c r="Y57" s="10"/>
      <c r="Z57" s="10"/>
      <c r="AA57" s="10"/>
      <c r="AB57" s="10"/>
      <c r="AC57" s="10"/>
      <c r="AE57" s="12"/>
    </row>
    <row r="58" spans="1:31" x14ac:dyDescent="0.25">
      <c r="A58">
        <v>1649</v>
      </c>
      <c r="W58" s="10"/>
      <c r="X58" s="10"/>
      <c r="Y58" s="10"/>
      <c r="Z58" s="10"/>
      <c r="AA58" s="10"/>
      <c r="AB58" s="10"/>
      <c r="AC58" s="10"/>
      <c r="AE58" s="12"/>
    </row>
    <row r="59" spans="1:31" x14ac:dyDescent="0.25">
      <c r="A59">
        <v>1650</v>
      </c>
    </row>
    <row r="60" spans="1:31" x14ac:dyDescent="0.25">
      <c r="A60">
        <v>1651</v>
      </c>
    </row>
    <row r="61" spans="1:31" x14ac:dyDescent="0.25">
      <c r="A61">
        <v>1652</v>
      </c>
    </row>
    <row r="62" spans="1:31" x14ac:dyDescent="0.25">
      <c r="A62">
        <v>1653</v>
      </c>
    </row>
    <row r="63" spans="1:31" x14ac:dyDescent="0.25">
      <c r="A63">
        <v>1654</v>
      </c>
    </row>
    <row r="64" spans="1:31" x14ac:dyDescent="0.25">
      <c r="A64">
        <v>1655</v>
      </c>
    </row>
    <row r="65" spans="1:21" x14ac:dyDescent="0.25">
      <c r="A65">
        <v>1656</v>
      </c>
    </row>
    <row r="66" spans="1:21" x14ac:dyDescent="0.25">
      <c r="A66">
        <v>1657</v>
      </c>
      <c r="F66">
        <v>0.11885068178533</v>
      </c>
      <c r="N66">
        <f>F66*$N$3</f>
        <v>0.23770136357065999</v>
      </c>
    </row>
    <row r="67" spans="1:21" x14ac:dyDescent="0.25">
      <c r="A67">
        <v>1658</v>
      </c>
      <c r="B67">
        <v>1.3116404070903533E-2</v>
      </c>
      <c r="E67" s="3">
        <v>9.2751714501389276E-2</v>
      </c>
      <c r="F67" s="9">
        <f>F66+($F$70-$F$66)/4</f>
        <v>0.11972064736146135</v>
      </c>
      <c r="K67">
        <f>B67*$K$3</f>
        <v>2.1248574594863725</v>
      </c>
      <c r="M67">
        <f>E67*$M$3</f>
        <v>0.2782551435041678</v>
      </c>
      <c r="N67">
        <f>F67*$N$3</f>
        <v>0.23944129472292269</v>
      </c>
      <c r="S67">
        <f>SUM(K67:Q67)</f>
        <v>2.6425538977134631</v>
      </c>
      <c r="T67" s="12">
        <f>$X$3+$AA$3+$AB$3+$AC$3</f>
        <v>0.29268663716660587</v>
      </c>
      <c r="U67">
        <f>S67/(1-T67)</f>
        <v>3.7360440740547838</v>
      </c>
    </row>
    <row r="68" spans="1:21" x14ac:dyDescent="0.25">
      <c r="A68">
        <v>1659</v>
      </c>
      <c r="B68" s="9">
        <f>B67+($B$70-$B$67)/3</f>
        <v>1.3027176832325958E-2</v>
      </c>
      <c r="E68" s="8">
        <f>E67+($E$70-$E$67)/3</f>
        <v>9.5294690800850165E-2</v>
      </c>
      <c r="F68" s="9">
        <f>F67+($F$70-$F$66)/4</f>
        <v>0.1205906129375927</v>
      </c>
      <c r="K68">
        <f t="shared" ref="K68:K109" si="1">B68*$K$3</f>
        <v>2.1104026468368051</v>
      </c>
      <c r="M68">
        <f t="shared" ref="M68:M109" si="2">E68*$M$3</f>
        <v>0.28588407240255048</v>
      </c>
      <c r="N68">
        <f t="shared" ref="N68:N109" si="3">F68*$N$3</f>
        <v>0.2411812258751854</v>
      </c>
      <c r="S68">
        <f t="shared" ref="S68:S131" si="4">SUM(K68:Q68)</f>
        <v>2.6374679451145409</v>
      </c>
      <c r="T68" s="12">
        <f t="shared" ref="T68:T72" si="5">$X$3+$AA$3+$AB$3+$AC$3</f>
        <v>0.29268663716660587</v>
      </c>
      <c r="U68">
        <f t="shared" ref="U68:U130" si="6">S68/(1-T68)</f>
        <v>3.7288535516270036</v>
      </c>
    </row>
    <row r="69" spans="1:21" x14ac:dyDescent="0.25">
      <c r="A69">
        <v>1660</v>
      </c>
      <c r="B69" s="9">
        <f>B68+($B$70-$B$67)/3</f>
        <v>1.2937949593748383E-2</v>
      </c>
      <c r="E69" s="8">
        <f>E68+($E$70-$E$67)/3</f>
        <v>9.7837667100311054E-2</v>
      </c>
      <c r="F69" s="9">
        <f>F68+($F$70-$F$66)/4</f>
        <v>0.12146057851372405</v>
      </c>
      <c r="K69">
        <f t="shared" si="1"/>
        <v>2.0959478341872382</v>
      </c>
      <c r="M69">
        <f t="shared" si="2"/>
        <v>0.29351300130093316</v>
      </c>
      <c r="N69">
        <f t="shared" si="3"/>
        <v>0.2429211570274481</v>
      </c>
      <c r="S69">
        <f t="shared" si="4"/>
        <v>2.6323819925156196</v>
      </c>
      <c r="T69" s="12">
        <f t="shared" si="5"/>
        <v>0.29268663716660587</v>
      </c>
      <c r="U69">
        <f t="shared" si="6"/>
        <v>3.7216630291992243</v>
      </c>
    </row>
    <row r="70" spans="1:21" x14ac:dyDescent="0.25">
      <c r="A70">
        <v>1661</v>
      </c>
      <c r="B70">
        <v>1.2848722355170808E-2</v>
      </c>
      <c r="C70">
        <v>2.9712670446332499E-2</v>
      </c>
      <c r="E70" s="3">
        <v>0.10038064339977194</v>
      </c>
      <c r="F70">
        <v>0.12233054408985541</v>
      </c>
      <c r="K70">
        <f t="shared" si="1"/>
        <v>2.0814930215376708</v>
      </c>
      <c r="M70">
        <f t="shared" si="2"/>
        <v>0.30114193019931584</v>
      </c>
      <c r="N70">
        <f t="shared" si="3"/>
        <v>0.24466108817971083</v>
      </c>
      <c r="S70">
        <f t="shared" si="4"/>
        <v>2.6272960399166974</v>
      </c>
      <c r="T70" s="12">
        <f t="shared" si="5"/>
        <v>0.29268663716660587</v>
      </c>
      <c r="U70">
        <f t="shared" si="6"/>
        <v>3.7144725067714441</v>
      </c>
    </row>
    <row r="71" spans="1:21" x14ac:dyDescent="0.25">
      <c r="A71">
        <v>1662</v>
      </c>
      <c r="B71">
        <v>1.9005401817023485E-2</v>
      </c>
      <c r="C71">
        <v>3.0248033877797943E-2</v>
      </c>
      <c r="E71" s="3">
        <v>9.0208738201928387E-2</v>
      </c>
      <c r="F71">
        <v>0.12393663438425176</v>
      </c>
      <c r="K71">
        <f t="shared" si="1"/>
        <v>3.0788750943578047</v>
      </c>
      <c r="M71">
        <f t="shared" si="2"/>
        <v>0.27062621460578518</v>
      </c>
      <c r="N71">
        <f t="shared" si="3"/>
        <v>0.24787326876850352</v>
      </c>
      <c r="S71">
        <f t="shared" si="4"/>
        <v>3.5973745777320936</v>
      </c>
      <c r="T71" s="12">
        <f t="shared" si="5"/>
        <v>0.29268663716660587</v>
      </c>
      <c r="U71">
        <f t="shared" si="6"/>
        <v>5.085970047733209</v>
      </c>
    </row>
    <row r="72" spans="1:21" x14ac:dyDescent="0.25">
      <c r="A72">
        <v>1663</v>
      </c>
      <c r="B72" s="9">
        <f>B71+($B$74-$B$71)/3</f>
        <v>1.5079403319610184E-2</v>
      </c>
      <c r="C72" s="9">
        <f>C71+($C$73-$C$71)/2</f>
        <v>2.3555990984479816E-2</v>
      </c>
      <c r="E72" s="8">
        <f>E71+($E$73-$E$71)/2</f>
        <v>8.144216201168164E-2</v>
      </c>
      <c r="F72">
        <v>0.1338408578663626</v>
      </c>
      <c r="K72">
        <f t="shared" si="1"/>
        <v>2.4428633377768496</v>
      </c>
      <c r="M72">
        <f t="shared" si="2"/>
        <v>0.24432648603504492</v>
      </c>
      <c r="N72">
        <f t="shared" si="3"/>
        <v>0.2676817157327252</v>
      </c>
      <c r="S72">
        <f t="shared" si="4"/>
        <v>2.9548715395446195</v>
      </c>
      <c r="T72" s="12">
        <f t="shared" si="5"/>
        <v>0.29268663716660587</v>
      </c>
      <c r="U72">
        <f t="shared" si="6"/>
        <v>4.1775989184027793</v>
      </c>
    </row>
    <row r="73" spans="1:21" x14ac:dyDescent="0.25">
      <c r="A73">
        <v>1664</v>
      </c>
      <c r="B73" s="9">
        <f>B72+($B$74-$B$71)/3</f>
        <v>1.1153404822196882E-2</v>
      </c>
      <c r="C73">
        <v>1.6863948091161686E-2</v>
      </c>
      <c r="E73" s="3">
        <v>7.2675585821434879E-2</v>
      </c>
      <c r="F73" s="9">
        <f>F72+($F$74-$F$72)/2</f>
        <v>0.1248735203893163</v>
      </c>
      <c r="G73">
        <v>0.22270835842063716</v>
      </c>
      <c r="K73">
        <f t="shared" si="1"/>
        <v>1.806851581195895</v>
      </c>
      <c r="M73">
        <f t="shared" si="2"/>
        <v>0.21802675746430464</v>
      </c>
      <c r="N73">
        <f t="shared" si="3"/>
        <v>0.24974704077863261</v>
      </c>
      <c r="O73">
        <f>G73*$O$3</f>
        <v>0.33406253763095572</v>
      </c>
      <c r="S73">
        <f t="shared" si="4"/>
        <v>2.6086879170697879</v>
      </c>
      <c r="T73" s="12">
        <f>$X$3+$AB$3+$AC$3</f>
        <v>0.24418463783080524</v>
      </c>
      <c r="U73">
        <f t="shared" si="6"/>
        <v>3.4514883497245115</v>
      </c>
    </row>
    <row r="74" spans="1:21" x14ac:dyDescent="0.25">
      <c r="A74">
        <v>1665</v>
      </c>
      <c r="B74">
        <v>7.2274063247835807E-3</v>
      </c>
      <c r="C74">
        <v>1.3651767502368984E-2</v>
      </c>
      <c r="E74" s="3">
        <v>5.2867138857213225E-2</v>
      </c>
      <c r="F74">
        <v>0.11590618291227001</v>
      </c>
      <c r="G74">
        <v>0.20439149731371176</v>
      </c>
      <c r="K74">
        <f t="shared" si="1"/>
        <v>1.1708398246149401</v>
      </c>
      <c r="M74">
        <f t="shared" si="2"/>
        <v>0.15860141657163968</v>
      </c>
      <c r="N74">
        <f t="shared" si="3"/>
        <v>0.23181236582454001</v>
      </c>
      <c r="O74">
        <f t="shared" ref="O74:O109" si="7">G74*$O$3</f>
        <v>0.30658724597056763</v>
      </c>
      <c r="S74">
        <f t="shared" si="4"/>
        <v>1.8678408529816874</v>
      </c>
      <c r="T74" s="12">
        <f t="shared" ref="T74:T108" si="8">$X$3+$AB$3+$AC$3</f>
        <v>0.24418463783080524</v>
      </c>
      <c r="U74">
        <f t="shared" si="6"/>
        <v>2.4712925225824631</v>
      </c>
    </row>
    <row r="75" spans="1:21" x14ac:dyDescent="0.25">
      <c r="A75">
        <v>1666</v>
      </c>
      <c r="B75">
        <v>8.833496619179931E-3</v>
      </c>
      <c r="C75">
        <v>2.4091354415945267E-2</v>
      </c>
      <c r="E75" s="3">
        <v>9.235019192779019E-2</v>
      </c>
      <c r="F75">
        <v>9.5294690800850165E-2</v>
      </c>
      <c r="G75">
        <v>0.22755916538299958</v>
      </c>
      <c r="K75">
        <f t="shared" si="1"/>
        <v>1.4310264523071488</v>
      </c>
      <c r="M75">
        <f t="shared" si="2"/>
        <v>0.27705057578337056</v>
      </c>
      <c r="N75">
        <f t="shared" si="3"/>
        <v>0.19058938160170033</v>
      </c>
      <c r="O75">
        <f t="shared" si="7"/>
        <v>0.34133874807449938</v>
      </c>
      <c r="S75">
        <f t="shared" si="4"/>
        <v>2.2400051577667188</v>
      </c>
      <c r="T75" s="12">
        <f t="shared" si="8"/>
        <v>0.24418463783080524</v>
      </c>
      <c r="U75">
        <f t="shared" si="6"/>
        <v>2.9636936081027647</v>
      </c>
    </row>
    <row r="76" spans="1:21" x14ac:dyDescent="0.25">
      <c r="A76">
        <v>1667</v>
      </c>
      <c r="B76" s="9">
        <f>B75+($B$78-$B$75)/3</f>
        <v>9.3688600506453817E-3</v>
      </c>
      <c r="C76">
        <v>2.0343810395687115E-2</v>
      </c>
      <c r="E76" s="3">
        <v>0.11256016146561094</v>
      </c>
      <c r="F76" s="9">
        <f>F75+($F$78-$F$75)/3</f>
        <v>9.922068929826347E-2</v>
      </c>
      <c r="G76">
        <v>0.22793781505846644</v>
      </c>
      <c r="K76">
        <f t="shared" si="1"/>
        <v>1.5177553282045517</v>
      </c>
      <c r="M76">
        <f t="shared" si="2"/>
        <v>0.33768048439683285</v>
      </c>
      <c r="N76">
        <f t="shared" si="3"/>
        <v>0.19844137859652694</v>
      </c>
      <c r="O76">
        <f t="shared" si="7"/>
        <v>0.34190672258769966</v>
      </c>
      <c r="S76">
        <f t="shared" si="4"/>
        <v>2.3957839137856114</v>
      </c>
      <c r="T76" s="12">
        <f t="shared" si="8"/>
        <v>0.24418463783080524</v>
      </c>
      <c r="U76">
        <f t="shared" si="6"/>
        <v>3.1698005011563892</v>
      </c>
    </row>
    <row r="77" spans="1:21" x14ac:dyDescent="0.25">
      <c r="A77">
        <v>1668</v>
      </c>
      <c r="B77" s="9">
        <f>B76+($B$78-$B$75)/3</f>
        <v>9.9042234821108324E-3</v>
      </c>
      <c r="C77">
        <v>2.1949900690083464E-2</v>
      </c>
      <c r="E77" s="3">
        <v>9.7034621953112882E-2</v>
      </c>
      <c r="F77" s="9">
        <f>F76+($F$78-$F$75)/3</f>
        <v>0.10314668779567678</v>
      </c>
      <c r="G77">
        <v>0.2283164647339333</v>
      </c>
      <c r="K77">
        <f t="shared" si="1"/>
        <v>1.6044842041019549</v>
      </c>
      <c r="M77">
        <f t="shared" si="2"/>
        <v>0.29110386585933867</v>
      </c>
      <c r="N77">
        <f t="shared" si="3"/>
        <v>0.20629337559135355</v>
      </c>
      <c r="O77">
        <f t="shared" si="7"/>
        <v>0.34247469710089995</v>
      </c>
      <c r="S77">
        <f t="shared" si="4"/>
        <v>2.4443561426535472</v>
      </c>
      <c r="T77" s="12">
        <f t="shared" si="8"/>
        <v>0.24418463783080524</v>
      </c>
      <c r="U77">
        <f t="shared" si="6"/>
        <v>3.234065176497908</v>
      </c>
    </row>
    <row r="78" spans="1:21" x14ac:dyDescent="0.25">
      <c r="A78">
        <v>1669</v>
      </c>
      <c r="B78">
        <v>1.0439586913576283E-2</v>
      </c>
      <c r="C78">
        <v>1.7399311522627137E-2</v>
      </c>
      <c r="E78" s="3">
        <v>8.6996557613135683E-2</v>
      </c>
      <c r="F78">
        <v>0.10707268629309007</v>
      </c>
      <c r="G78">
        <v>0.22869511440940013</v>
      </c>
      <c r="K78">
        <f t="shared" si="1"/>
        <v>1.6912130799993579</v>
      </c>
      <c r="M78">
        <f t="shared" si="2"/>
        <v>0.26098967283940705</v>
      </c>
      <c r="N78">
        <f t="shared" si="3"/>
        <v>0.21414537258618013</v>
      </c>
      <c r="O78">
        <f t="shared" si="7"/>
        <v>0.34304267161410018</v>
      </c>
      <c r="S78">
        <f t="shared" si="4"/>
        <v>2.5093907970390452</v>
      </c>
      <c r="T78" s="12">
        <f t="shared" si="8"/>
        <v>0.24418463783080524</v>
      </c>
      <c r="U78">
        <f t="shared" si="6"/>
        <v>3.3201108665442818</v>
      </c>
    </row>
    <row r="79" spans="1:21" x14ac:dyDescent="0.25">
      <c r="A79">
        <v>1670</v>
      </c>
      <c r="B79">
        <v>1.7666993238359862E-2</v>
      </c>
      <c r="C79">
        <v>1.6863948091161686E-2</v>
      </c>
      <c r="E79" s="3">
        <v>7.6423129841693041E-2</v>
      </c>
      <c r="F79">
        <v>8.2981331877144807E-2</v>
      </c>
      <c r="G79">
        <v>0.17949294592122822</v>
      </c>
      <c r="K79">
        <f t="shared" si="1"/>
        <v>2.8620529046142975</v>
      </c>
      <c r="M79">
        <f t="shared" si="2"/>
        <v>0.22926938952507914</v>
      </c>
      <c r="N79">
        <f t="shared" si="3"/>
        <v>0.16596266375428961</v>
      </c>
      <c r="O79">
        <f t="shared" si="7"/>
        <v>0.26923941888184233</v>
      </c>
      <c r="S79">
        <f t="shared" si="4"/>
        <v>3.5265243767755088</v>
      </c>
      <c r="T79" s="12">
        <f t="shared" si="8"/>
        <v>0.24418463783080524</v>
      </c>
      <c r="U79">
        <f t="shared" si="6"/>
        <v>4.6658543253928606</v>
      </c>
    </row>
    <row r="80" spans="1:21" x14ac:dyDescent="0.25">
      <c r="A80">
        <v>1671</v>
      </c>
      <c r="B80" s="9">
        <v>1.606090294396351E-2</v>
      </c>
      <c r="C80">
        <v>3.5601668192452453E-2</v>
      </c>
      <c r="E80" s="8">
        <f>E79+($E$82-$E$79)/3</f>
        <v>9.0476419917661116E-2</v>
      </c>
      <c r="F80" s="9">
        <f>F79+($F$82-$F$79)/3</f>
        <v>8.6550421420247811E-2</v>
      </c>
      <c r="G80">
        <v>0.19883230119850881</v>
      </c>
      <c r="K80">
        <f t="shared" si="1"/>
        <v>2.6018662769220886</v>
      </c>
      <c r="M80">
        <f t="shared" si="2"/>
        <v>0.27142925975298338</v>
      </c>
      <c r="N80">
        <f t="shared" si="3"/>
        <v>0.17310084284049562</v>
      </c>
      <c r="O80">
        <f t="shared" si="7"/>
        <v>0.29824845179776321</v>
      </c>
      <c r="S80">
        <f t="shared" si="4"/>
        <v>3.3446448313133308</v>
      </c>
      <c r="T80" s="12">
        <f t="shared" si="8"/>
        <v>0.24418463783080524</v>
      </c>
      <c r="U80">
        <f t="shared" si="6"/>
        <v>4.425214144515639</v>
      </c>
    </row>
    <row r="81" spans="1:21" x14ac:dyDescent="0.25">
      <c r="A81">
        <v>1672</v>
      </c>
      <c r="B81" s="9">
        <v>1.4454812649567158E-2</v>
      </c>
      <c r="C81" s="9">
        <f>C80+($C$83-$C$80)/3</f>
        <v>3.060494283210825E-2</v>
      </c>
      <c r="E81" s="8">
        <f>E80+($E$82-$E$79)/3</f>
        <v>0.10452970999362919</v>
      </c>
      <c r="F81" s="9">
        <f>F80+($F$82-$F$79)/3</f>
        <v>9.0119510963350816E-2</v>
      </c>
      <c r="G81">
        <v>0.21124190297266091</v>
      </c>
      <c r="K81">
        <f t="shared" si="1"/>
        <v>2.3416796492298797</v>
      </c>
      <c r="M81">
        <f t="shared" si="2"/>
        <v>0.31358912998088756</v>
      </c>
      <c r="N81">
        <f t="shared" si="3"/>
        <v>0.18023902192670163</v>
      </c>
      <c r="O81">
        <f t="shared" si="7"/>
        <v>0.31686285445899137</v>
      </c>
      <c r="S81">
        <f t="shared" si="4"/>
        <v>3.1523706555964606</v>
      </c>
      <c r="T81" s="12">
        <f t="shared" si="8"/>
        <v>0.24418463783080524</v>
      </c>
      <c r="U81">
        <f t="shared" si="6"/>
        <v>4.17082109385702</v>
      </c>
    </row>
    <row r="82" spans="1:21" x14ac:dyDescent="0.25">
      <c r="A82">
        <v>1673</v>
      </c>
      <c r="B82">
        <v>1.2848722355170808E-2</v>
      </c>
      <c r="C82" s="9">
        <f>C81+($C$83-$C$80)/3</f>
        <v>2.5608217471764047E-2</v>
      </c>
      <c r="E82" s="3">
        <v>0.11858300006959725</v>
      </c>
      <c r="F82">
        <v>9.3688600506453806E-2</v>
      </c>
      <c r="G82">
        <v>0.17310175181092946</v>
      </c>
      <c r="K82">
        <f t="shared" si="1"/>
        <v>2.0814930215376708</v>
      </c>
      <c r="M82">
        <f t="shared" si="2"/>
        <v>0.35574900020879174</v>
      </c>
      <c r="N82">
        <f t="shared" si="3"/>
        <v>0.18737720101290761</v>
      </c>
      <c r="O82">
        <f t="shared" si="7"/>
        <v>0.25965262771639419</v>
      </c>
      <c r="S82">
        <f t="shared" si="4"/>
        <v>2.8842718504757645</v>
      </c>
      <c r="T82" s="12">
        <f t="shared" si="8"/>
        <v>0.24418463783080524</v>
      </c>
      <c r="U82">
        <f t="shared" si="6"/>
        <v>3.8161064128121005</v>
      </c>
    </row>
    <row r="83" spans="1:21" x14ac:dyDescent="0.25">
      <c r="A83">
        <v>1674</v>
      </c>
      <c r="B83">
        <v>1.1242632060774457E-2</v>
      </c>
      <c r="C83">
        <v>2.0611492111419841E-2</v>
      </c>
      <c r="E83" s="3">
        <v>0.11175711631841276</v>
      </c>
      <c r="F83">
        <v>0.10091600683123739</v>
      </c>
      <c r="G83">
        <v>0.21166666666666667</v>
      </c>
      <c r="K83">
        <f t="shared" si="1"/>
        <v>1.8213063938454621</v>
      </c>
      <c r="M83">
        <f t="shared" si="2"/>
        <v>0.33527134895523825</v>
      </c>
      <c r="N83">
        <f t="shared" si="3"/>
        <v>0.20183201366247477</v>
      </c>
      <c r="O83">
        <f t="shared" si="7"/>
        <v>0.3175</v>
      </c>
      <c r="S83">
        <f t="shared" si="4"/>
        <v>2.6759097564631751</v>
      </c>
      <c r="T83" s="12">
        <f t="shared" si="8"/>
        <v>0.24418463783080524</v>
      </c>
      <c r="U83">
        <f t="shared" si="6"/>
        <v>3.5404278483878624</v>
      </c>
    </row>
    <row r="84" spans="1:21" x14ac:dyDescent="0.25">
      <c r="A84">
        <v>1675</v>
      </c>
      <c r="B84">
        <v>1.1242632060774457E-2</v>
      </c>
      <c r="C84">
        <v>1.8470038385558035E-2</v>
      </c>
      <c r="E84" s="3">
        <v>7.1471018100637621E-2</v>
      </c>
      <c r="F84">
        <v>0.10653732286162462</v>
      </c>
      <c r="G84">
        <v>0.1684732795515661</v>
      </c>
      <c r="K84">
        <f t="shared" si="1"/>
        <v>1.8213063938454621</v>
      </c>
      <c r="M84">
        <f t="shared" si="2"/>
        <v>0.21441305430191288</v>
      </c>
      <c r="N84">
        <f t="shared" si="3"/>
        <v>0.21307464572324925</v>
      </c>
      <c r="O84">
        <f t="shared" si="7"/>
        <v>0.25270991932734915</v>
      </c>
      <c r="S84">
        <f t="shared" si="4"/>
        <v>2.5015040131979736</v>
      </c>
      <c r="T84" s="12">
        <f t="shared" si="8"/>
        <v>0.24418463783080524</v>
      </c>
      <c r="U84">
        <f t="shared" si="6"/>
        <v>3.3096760642951759</v>
      </c>
    </row>
    <row r="85" spans="1:21" x14ac:dyDescent="0.25">
      <c r="A85">
        <v>1676</v>
      </c>
      <c r="B85" s="9">
        <v>1.1242632060774457E-2</v>
      </c>
      <c r="C85" s="9">
        <f t="shared" ref="C85:C91" si="9">C84+($C$92-$C$84)/8</f>
        <v>1.8135436240892127E-2</v>
      </c>
      <c r="E85" s="8">
        <f t="shared" ref="E85:E91" si="10">E84+($E$92-$E$84)/8</f>
        <v>7.2842886893767833E-2</v>
      </c>
      <c r="F85" s="9">
        <f t="shared" ref="F85:F92" si="11">F84+($F$93-$F$84)/9</f>
        <v>0.1084110948717537</v>
      </c>
      <c r="G85">
        <v>0.15074446813081485</v>
      </c>
      <c r="K85">
        <f t="shared" si="1"/>
        <v>1.8213063938454621</v>
      </c>
      <c r="M85">
        <f t="shared" si="2"/>
        <v>0.2185286606813035</v>
      </c>
      <c r="N85">
        <f t="shared" si="3"/>
        <v>0.21682218974350739</v>
      </c>
      <c r="O85">
        <f t="shared" si="7"/>
        <v>0.22611670219622226</v>
      </c>
      <c r="S85">
        <f t="shared" si="4"/>
        <v>2.4827739464664949</v>
      </c>
      <c r="T85" s="12">
        <f t="shared" si="8"/>
        <v>0.24418463783080524</v>
      </c>
      <c r="U85">
        <f t="shared" si="6"/>
        <v>3.2848947914222308</v>
      </c>
    </row>
    <row r="86" spans="1:21" x14ac:dyDescent="0.25">
      <c r="A86">
        <v>1677</v>
      </c>
      <c r="B86" s="9">
        <v>1.1242632060774457E-2</v>
      </c>
      <c r="C86" s="9">
        <f t="shared" si="9"/>
        <v>1.7800834096226219E-2</v>
      </c>
      <c r="E86" s="8">
        <f t="shared" si="10"/>
        <v>7.4214755686898046E-2</v>
      </c>
      <c r="F86" s="9">
        <f t="shared" si="11"/>
        <v>0.11028486688188277</v>
      </c>
      <c r="G86">
        <v>0.18706900746205937</v>
      </c>
      <c r="K86">
        <f t="shared" si="1"/>
        <v>1.8213063938454621</v>
      </c>
      <c r="M86">
        <f t="shared" si="2"/>
        <v>0.22264426706069412</v>
      </c>
      <c r="N86">
        <f t="shared" si="3"/>
        <v>0.22056973376376554</v>
      </c>
      <c r="O86">
        <f t="shared" si="7"/>
        <v>0.28060351119308907</v>
      </c>
      <c r="S86">
        <f t="shared" si="4"/>
        <v>2.5451239058630106</v>
      </c>
      <c r="T86" s="12">
        <f t="shared" si="8"/>
        <v>0.24418463783080524</v>
      </c>
      <c r="U86">
        <f t="shared" si="6"/>
        <v>3.3673884301034702</v>
      </c>
    </row>
    <row r="87" spans="1:21" x14ac:dyDescent="0.25">
      <c r="A87">
        <v>1678</v>
      </c>
      <c r="B87" s="9">
        <v>1.1242632060774457E-2</v>
      </c>
      <c r="C87" s="9">
        <f t="shared" si="9"/>
        <v>1.7466231951560312E-2</v>
      </c>
      <c r="E87" s="8">
        <f t="shared" si="10"/>
        <v>7.5586624480028258E-2</v>
      </c>
      <c r="F87" s="9">
        <f t="shared" si="11"/>
        <v>0.11215863889201184</v>
      </c>
      <c r="G87">
        <v>0.18941593498210141</v>
      </c>
      <c r="K87">
        <f t="shared" si="1"/>
        <v>1.8213063938454621</v>
      </c>
      <c r="M87">
        <f t="shared" si="2"/>
        <v>0.22675987344008477</v>
      </c>
      <c r="N87">
        <f t="shared" si="3"/>
        <v>0.22431727778402369</v>
      </c>
      <c r="O87">
        <f t="shared" si="7"/>
        <v>0.28412390247315211</v>
      </c>
      <c r="S87">
        <f t="shared" si="4"/>
        <v>2.5565074475427227</v>
      </c>
      <c r="T87" s="12">
        <f t="shared" si="8"/>
        <v>0.24418463783080524</v>
      </c>
      <c r="U87">
        <f t="shared" si="6"/>
        <v>3.3824497033316847</v>
      </c>
    </row>
    <row r="88" spans="1:21" x14ac:dyDescent="0.25">
      <c r="A88">
        <v>1679</v>
      </c>
      <c r="B88" s="9">
        <v>1.1242632060774457E-2</v>
      </c>
      <c r="C88" s="9">
        <f t="shared" si="9"/>
        <v>1.7131629806894404E-2</v>
      </c>
      <c r="E88" s="8">
        <f t="shared" si="10"/>
        <v>7.6958493273158471E-2</v>
      </c>
      <c r="F88" s="9">
        <f t="shared" si="11"/>
        <v>0.11403241090214092</v>
      </c>
      <c r="G88">
        <v>0.17087266254988229</v>
      </c>
      <c r="K88">
        <f t="shared" si="1"/>
        <v>1.8213063938454621</v>
      </c>
      <c r="M88">
        <f t="shared" si="2"/>
        <v>0.23087547981947543</v>
      </c>
      <c r="N88">
        <f t="shared" si="3"/>
        <v>0.22806482180428184</v>
      </c>
      <c r="O88">
        <f t="shared" si="7"/>
        <v>0.25630899382482342</v>
      </c>
      <c r="S88">
        <f t="shared" si="4"/>
        <v>2.5365556892940431</v>
      </c>
      <c r="T88" s="12">
        <f t="shared" si="8"/>
        <v>0.24418463783080524</v>
      </c>
      <c r="U88">
        <f t="shared" si="6"/>
        <v>3.3560520416178266</v>
      </c>
    </row>
    <row r="89" spans="1:21" x14ac:dyDescent="0.25">
      <c r="A89">
        <v>1680</v>
      </c>
      <c r="B89" s="9">
        <v>1.1242632060774457E-2</v>
      </c>
      <c r="C89" s="9">
        <f t="shared" si="9"/>
        <v>1.6797027662228497E-2</v>
      </c>
      <c r="E89" s="8">
        <f t="shared" si="10"/>
        <v>7.8330362066288683E-2</v>
      </c>
      <c r="F89" s="9">
        <f t="shared" si="11"/>
        <v>0.11590618291226999</v>
      </c>
      <c r="G89">
        <v>0.22957410461828465</v>
      </c>
      <c r="K89">
        <f t="shared" si="1"/>
        <v>1.8213063938454621</v>
      </c>
      <c r="M89">
        <f t="shared" si="2"/>
        <v>0.23499108619886605</v>
      </c>
      <c r="N89">
        <f t="shared" si="3"/>
        <v>0.23181236582453998</v>
      </c>
      <c r="O89">
        <f t="shared" si="7"/>
        <v>0.34436115692742697</v>
      </c>
      <c r="S89">
        <f t="shared" si="4"/>
        <v>2.6324710027962954</v>
      </c>
      <c r="T89" s="12">
        <f t="shared" si="8"/>
        <v>0.24418463783080524</v>
      </c>
      <c r="U89">
        <f t="shared" si="6"/>
        <v>3.482955142961222</v>
      </c>
    </row>
    <row r="90" spans="1:21" x14ac:dyDescent="0.25">
      <c r="A90">
        <v>1681</v>
      </c>
      <c r="B90" s="9">
        <v>1.1242632060774457E-2</v>
      </c>
      <c r="C90" s="9">
        <f t="shared" si="9"/>
        <v>1.6462425517562589E-2</v>
      </c>
      <c r="E90" s="8">
        <f t="shared" si="10"/>
        <v>7.9702230859418896E-2</v>
      </c>
      <c r="F90" s="9">
        <f t="shared" si="11"/>
        <v>0.11777995492239907</v>
      </c>
      <c r="G90">
        <v>0.17214219987062798</v>
      </c>
      <c r="K90">
        <f t="shared" si="1"/>
        <v>1.8213063938454621</v>
      </c>
      <c r="M90">
        <f t="shared" si="2"/>
        <v>0.23910669257825667</v>
      </c>
      <c r="N90">
        <f t="shared" si="3"/>
        <v>0.23555990984479813</v>
      </c>
      <c r="O90">
        <f t="shared" si="7"/>
        <v>0.25821329980594199</v>
      </c>
      <c r="S90">
        <f t="shared" si="4"/>
        <v>2.5541862960744588</v>
      </c>
      <c r="T90" s="12">
        <f t="shared" si="8"/>
        <v>0.24418463783080524</v>
      </c>
      <c r="U90">
        <f t="shared" si="6"/>
        <v>3.3793786471128722</v>
      </c>
    </row>
    <row r="91" spans="1:21" x14ac:dyDescent="0.25">
      <c r="A91">
        <v>1682</v>
      </c>
      <c r="B91" s="9">
        <v>1.1242632060774457E-2</v>
      </c>
      <c r="C91" s="9">
        <f t="shared" si="9"/>
        <v>1.6127823372896682E-2</v>
      </c>
      <c r="E91" s="8">
        <f t="shared" si="10"/>
        <v>8.1074099652549109E-2</v>
      </c>
      <c r="F91" s="9">
        <f t="shared" si="11"/>
        <v>0.11965372693252814</v>
      </c>
      <c r="G91">
        <v>0.1634230914990161</v>
      </c>
      <c r="K91">
        <f t="shared" si="1"/>
        <v>1.8213063938454621</v>
      </c>
      <c r="M91">
        <f t="shared" si="2"/>
        <v>0.24322229895764733</v>
      </c>
      <c r="N91">
        <f t="shared" si="3"/>
        <v>0.23930745386505628</v>
      </c>
      <c r="O91">
        <f t="shared" si="7"/>
        <v>0.24513463724852413</v>
      </c>
      <c r="S91">
        <f t="shared" si="4"/>
        <v>2.5489707839166895</v>
      </c>
      <c r="T91" s="12">
        <f t="shared" si="8"/>
        <v>0.24418463783080524</v>
      </c>
      <c r="U91">
        <f t="shared" si="6"/>
        <v>3.3724781361960248</v>
      </c>
    </row>
    <row r="92" spans="1:21" x14ac:dyDescent="0.25">
      <c r="A92">
        <v>1683</v>
      </c>
      <c r="B92">
        <v>1.1242632060774457E-2</v>
      </c>
      <c r="C92">
        <v>1.5793221228230785E-2</v>
      </c>
      <c r="E92" s="3">
        <v>8.2445968445679363E-2</v>
      </c>
      <c r="F92" s="9">
        <f t="shared" si="11"/>
        <v>0.12152749894265721</v>
      </c>
      <c r="G92">
        <v>0.13010207796368298</v>
      </c>
      <c r="K92">
        <f t="shared" si="1"/>
        <v>1.8213063938454621</v>
      </c>
      <c r="M92">
        <f t="shared" si="2"/>
        <v>0.24733790533703809</v>
      </c>
      <c r="N92">
        <f t="shared" si="3"/>
        <v>0.24305499788531443</v>
      </c>
      <c r="O92">
        <f t="shared" si="7"/>
        <v>0.19515311694552445</v>
      </c>
      <c r="S92">
        <f t="shared" si="4"/>
        <v>2.5068524140133386</v>
      </c>
      <c r="T92" s="12">
        <f t="shared" si="8"/>
        <v>0.24418463783080524</v>
      </c>
      <c r="U92">
        <f t="shared" si="6"/>
        <v>3.3167523968005317</v>
      </c>
    </row>
    <row r="93" spans="1:21" x14ac:dyDescent="0.25">
      <c r="A93">
        <v>1684</v>
      </c>
      <c r="B93" s="9">
        <v>1.1510313776507183E-2</v>
      </c>
      <c r="C93">
        <v>2.0611492111419841E-2</v>
      </c>
      <c r="E93" s="3">
        <v>8.2445968445679363E-2</v>
      </c>
      <c r="F93">
        <v>0.12340127095278632</v>
      </c>
      <c r="G93">
        <v>0.1718590689682217</v>
      </c>
      <c r="K93">
        <f t="shared" si="1"/>
        <v>1.8646708317941636</v>
      </c>
      <c r="M93">
        <f t="shared" si="2"/>
        <v>0.24733790533703809</v>
      </c>
      <c r="N93">
        <f t="shared" si="3"/>
        <v>0.24680254190557263</v>
      </c>
      <c r="O93">
        <f t="shared" si="7"/>
        <v>0.25778860345233257</v>
      </c>
      <c r="S93">
        <f t="shared" si="4"/>
        <v>2.616599882489107</v>
      </c>
      <c r="T93" s="12">
        <f t="shared" si="8"/>
        <v>0.24418463783080524</v>
      </c>
      <c r="U93">
        <f t="shared" si="6"/>
        <v>3.4619564690765867</v>
      </c>
    </row>
    <row r="94" spans="1:21" x14ac:dyDescent="0.25">
      <c r="A94">
        <v>1685</v>
      </c>
      <c r="B94">
        <v>1.1777995492239908E-2</v>
      </c>
      <c r="C94">
        <v>2.6500489857539791E-2</v>
      </c>
      <c r="E94" s="3">
        <v>8.9405693054730201E-2</v>
      </c>
      <c r="F94">
        <v>0.12875490526744079</v>
      </c>
      <c r="G94">
        <v>0.21776095902037565</v>
      </c>
      <c r="K94">
        <f t="shared" si="1"/>
        <v>1.9080352697428651</v>
      </c>
      <c r="M94">
        <f t="shared" si="2"/>
        <v>0.26821707916419057</v>
      </c>
      <c r="N94">
        <f t="shared" si="3"/>
        <v>0.25750981053488159</v>
      </c>
      <c r="O94">
        <f t="shared" si="7"/>
        <v>0.32664143853056349</v>
      </c>
      <c r="S94">
        <f t="shared" si="4"/>
        <v>2.7604035979725006</v>
      </c>
      <c r="T94" s="12">
        <f t="shared" si="8"/>
        <v>0.24418463783080524</v>
      </c>
      <c r="U94">
        <f t="shared" si="6"/>
        <v>3.6522194918744773</v>
      </c>
    </row>
    <row r="95" spans="1:21" x14ac:dyDescent="0.25">
      <c r="A95">
        <v>1686</v>
      </c>
      <c r="B95">
        <v>1.4187130933834436E-2</v>
      </c>
      <c r="C95">
        <v>1.9540765248488936E-2</v>
      </c>
      <c r="E95" s="3">
        <v>8.030451471981756E-2</v>
      </c>
      <c r="F95">
        <v>0.11296168403921002</v>
      </c>
      <c r="G95">
        <v>0.16547836804804331</v>
      </c>
      <c r="K95">
        <f t="shared" si="1"/>
        <v>2.2983152112811784</v>
      </c>
      <c r="M95">
        <f t="shared" si="2"/>
        <v>0.24091354415945268</v>
      </c>
      <c r="N95">
        <f t="shared" si="3"/>
        <v>0.22592336807842003</v>
      </c>
      <c r="O95">
        <f t="shared" si="7"/>
        <v>0.24821755207206497</v>
      </c>
      <c r="S95">
        <f t="shared" si="4"/>
        <v>3.0133696755911159</v>
      </c>
      <c r="T95" s="12">
        <f t="shared" si="8"/>
        <v>0.24418463783080524</v>
      </c>
      <c r="U95">
        <f t="shared" si="6"/>
        <v>3.986912447694535</v>
      </c>
    </row>
    <row r="96" spans="1:21" x14ac:dyDescent="0.25">
      <c r="A96">
        <v>1687</v>
      </c>
      <c r="B96">
        <v>1.3116404070903533E-2</v>
      </c>
      <c r="C96">
        <v>3.0515715593530668E-2</v>
      </c>
      <c r="E96" s="3">
        <v>6.1566794618526786E-2</v>
      </c>
      <c r="F96">
        <v>0.10091600683123739</v>
      </c>
      <c r="G96">
        <v>0.24269985227936378</v>
      </c>
      <c r="K96">
        <f t="shared" si="1"/>
        <v>2.1248574594863725</v>
      </c>
      <c r="M96">
        <f t="shared" si="2"/>
        <v>0.18470038385558035</v>
      </c>
      <c r="N96">
        <f t="shared" si="3"/>
        <v>0.20183201366247477</v>
      </c>
      <c r="O96">
        <f t="shared" si="7"/>
        <v>0.36404977841904568</v>
      </c>
      <c r="S96">
        <f t="shared" si="4"/>
        <v>2.8754396354234735</v>
      </c>
      <c r="T96" s="12">
        <f t="shared" si="8"/>
        <v>0.24418463783080524</v>
      </c>
      <c r="U96">
        <f t="shared" si="6"/>
        <v>3.804420734676448</v>
      </c>
    </row>
    <row r="97" spans="1:39" x14ac:dyDescent="0.25">
      <c r="A97">
        <v>1688</v>
      </c>
      <c r="B97">
        <v>1.1510313776507183E-2</v>
      </c>
      <c r="C97">
        <v>1.9005401817023485E-2</v>
      </c>
      <c r="E97" s="3">
        <v>6.9864927806241262E-2</v>
      </c>
      <c r="F97" s="9">
        <f>F96+($F$100-$F$96)/4</f>
        <v>0.10533275514082735</v>
      </c>
      <c r="G97">
        <v>0.22248835985013393</v>
      </c>
      <c r="K97">
        <f t="shared" si="1"/>
        <v>1.8646708317941636</v>
      </c>
      <c r="M97">
        <f t="shared" si="2"/>
        <v>0.20959478341872378</v>
      </c>
      <c r="N97">
        <f t="shared" si="3"/>
        <v>0.2106655102816547</v>
      </c>
      <c r="O97">
        <f t="shared" si="7"/>
        <v>0.3337325397752009</v>
      </c>
      <c r="S97">
        <f t="shared" si="4"/>
        <v>2.618663665269743</v>
      </c>
      <c r="T97" s="12">
        <f>$X$3+$AB$3+$AC$3</f>
        <v>0.24418463783080524</v>
      </c>
      <c r="U97">
        <f t="shared" si="6"/>
        <v>3.4646870073587315</v>
      </c>
    </row>
    <row r="98" spans="1:39" x14ac:dyDescent="0.25">
      <c r="A98">
        <v>1689</v>
      </c>
      <c r="B98">
        <v>8.833496619179931E-3</v>
      </c>
      <c r="C98" s="9">
        <f>C97+($C$100-$C$97)/3</f>
        <v>1.7666993238359862E-2</v>
      </c>
      <c r="E98" s="3">
        <v>6.1834476334259515E-2</v>
      </c>
      <c r="F98" s="9">
        <f>F97+($F$100-$F$96)/4</f>
        <v>0.10974950345041731</v>
      </c>
      <c r="G98">
        <v>0.20227686742090409</v>
      </c>
      <c r="K98">
        <f t="shared" si="1"/>
        <v>1.4310264523071488</v>
      </c>
      <c r="M98">
        <f t="shared" si="2"/>
        <v>0.18550342900277855</v>
      </c>
      <c r="N98">
        <f t="shared" si="3"/>
        <v>0.21949900690083463</v>
      </c>
      <c r="O98">
        <f t="shared" si="7"/>
        <v>0.30341530113135612</v>
      </c>
      <c r="S98">
        <f t="shared" si="4"/>
        <v>2.1394441893421181</v>
      </c>
      <c r="T98" s="12">
        <f t="shared" si="8"/>
        <v>0.24418463783080524</v>
      </c>
      <c r="U98">
        <f t="shared" si="6"/>
        <v>2.8306439593949242</v>
      </c>
    </row>
    <row r="99" spans="1:39" x14ac:dyDescent="0.25">
      <c r="A99">
        <v>1690</v>
      </c>
      <c r="B99" s="9">
        <v>1.4053290075968072E-2</v>
      </c>
      <c r="C99" s="9">
        <f>C98+($C$100-$C$97)/3</f>
        <v>1.6328584659696239E-2</v>
      </c>
      <c r="E99" s="3">
        <v>6.2905203197190424E-2</v>
      </c>
      <c r="F99" s="9">
        <f>F98+($F$100-$F$96)/4</f>
        <v>0.11416625176000728</v>
      </c>
      <c r="G99">
        <v>0.18206537499167422</v>
      </c>
      <c r="K99">
        <f t="shared" si="1"/>
        <v>2.2766329923068276</v>
      </c>
      <c r="M99">
        <f t="shared" si="2"/>
        <v>0.18871560959157127</v>
      </c>
      <c r="N99">
        <f t="shared" si="3"/>
        <v>0.22833250352001455</v>
      </c>
      <c r="O99">
        <f t="shared" si="7"/>
        <v>0.27309806248751134</v>
      </c>
      <c r="S99">
        <f t="shared" si="4"/>
        <v>2.9667791679059246</v>
      </c>
      <c r="T99" s="12">
        <f t="shared" si="8"/>
        <v>0.24418463783080524</v>
      </c>
      <c r="U99">
        <f t="shared" si="6"/>
        <v>3.9252697370310785</v>
      </c>
    </row>
    <row r="100" spans="1:39" x14ac:dyDescent="0.25">
      <c r="A100">
        <v>1691</v>
      </c>
      <c r="B100">
        <v>1.9273083532756211E-2</v>
      </c>
      <c r="C100">
        <v>1.4990176081032612E-2</v>
      </c>
      <c r="E100" s="3">
        <v>7.6423129841693041E-2</v>
      </c>
      <c r="F100">
        <v>0.11858300006959725</v>
      </c>
      <c r="G100">
        <v>0.16185388256244435</v>
      </c>
      <c r="K100">
        <f t="shared" si="1"/>
        <v>3.122239532306506</v>
      </c>
      <c r="M100">
        <f t="shared" si="2"/>
        <v>0.22926938952507914</v>
      </c>
      <c r="N100">
        <f t="shared" si="3"/>
        <v>0.2371660001391945</v>
      </c>
      <c r="O100">
        <f t="shared" si="7"/>
        <v>0.2427808238436665</v>
      </c>
      <c r="S100">
        <f t="shared" si="4"/>
        <v>3.8314557458144463</v>
      </c>
      <c r="T100" s="12">
        <f t="shared" si="8"/>
        <v>0.24418463783080524</v>
      </c>
      <c r="U100">
        <f t="shared" si="6"/>
        <v>5.0693012309489776</v>
      </c>
    </row>
    <row r="101" spans="1:39" x14ac:dyDescent="0.25">
      <c r="A101">
        <v>1692</v>
      </c>
      <c r="B101" s="9">
        <v>1.4856335223166248E-2</v>
      </c>
      <c r="C101" s="9">
        <f>C100+($C$102-$C$100)/2</f>
        <v>1.4990176081032612E-2</v>
      </c>
      <c r="E101" s="3">
        <v>7.3612471826499423E-2</v>
      </c>
      <c r="F101" s="9">
        <f t="shared" ref="F101:F108" si="12">F100+($F$109-$F$100)/9</f>
        <v>0.11632257669229869</v>
      </c>
      <c r="G101">
        <v>0.16746166080087524</v>
      </c>
      <c r="K101">
        <f t="shared" si="1"/>
        <v>2.4067263061529323</v>
      </c>
      <c r="M101">
        <f t="shared" si="2"/>
        <v>0.22083741547949826</v>
      </c>
      <c r="N101">
        <f t="shared" si="3"/>
        <v>0.23264515338459738</v>
      </c>
      <c r="O101">
        <f t="shared" si="7"/>
        <v>0.25119249120131287</v>
      </c>
      <c r="S101">
        <f t="shared" si="4"/>
        <v>3.1114013662183408</v>
      </c>
      <c r="T101" s="12">
        <f t="shared" si="8"/>
        <v>0.24418463783080524</v>
      </c>
      <c r="U101">
        <f t="shared" si="6"/>
        <v>4.1166156735536568</v>
      </c>
    </row>
    <row r="102" spans="1:39" x14ac:dyDescent="0.25">
      <c r="A102">
        <v>1693</v>
      </c>
      <c r="B102">
        <v>1.0439586913576283E-2</v>
      </c>
      <c r="C102">
        <v>1.4990176081032612E-2</v>
      </c>
      <c r="E102" s="3">
        <v>7.2006381532103078E-2</v>
      </c>
      <c r="F102" s="9">
        <f t="shared" si="12"/>
        <v>0.11406215331500012</v>
      </c>
      <c r="G102">
        <v>0.17306943903930616</v>
      </c>
      <c r="K102">
        <f t="shared" si="1"/>
        <v>1.6912130799993579</v>
      </c>
      <c r="M102">
        <f t="shared" si="2"/>
        <v>0.21601914459630922</v>
      </c>
      <c r="N102">
        <f t="shared" si="3"/>
        <v>0.22812430663000025</v>
      </c>
      <c r="O102">
        <f t="shared" si="7"/>
        <v>0.25960415855895924</v>
      </c>
      <c r="S102">
        <f t="shared" si="4"/>
        <v>2.3949606897846265</v>
      </c>
      <c r="T102" s="12">
        <f t="shared" si="8"/>
        <v>0.24418463783080524</v>
      </c>
      <c r="U102">
        <f t="shared" si="6"/>
        <v>3.1687113145081818</v>
      </c>
    </row>
    <row r="103" spans="1:39" x14ac:dyDescent="0.25">
      <c r="A103">
        <v>1694</v>
      </c>
      <c r="B103" s="9">
        <v>1.2963443090484835E-2</v>
      </c>
      <c r="C103" s="9">
        <f>C102+($C$104-$C$102)/2</f>
        <v>1.5391698654631698E-2</v>
      </c>
      <c r="E103" s="3">
        <v>7.7493856704623942E-2</v>
      </c>
      <c r="F103" s="9">
        <f t="shared" si="12"/>
        <v>0.11180172993770156</v>
      </c>
      <c r="G103">
        <v>0.13796059231310545</v>
      </c>
      <c r="K103">
        <f t="shared" si="1"/>
        <v>2.1000777806585433</v>
      </c>
      <c r="M103">
        <f t="shared" si="2"/>
        <v>0.23248157011387183</v>
      </c>
      <c r="N103">
        <f t="shared" si="3"/>
        <v>0.22360345987540312</v>
      </c>
      <c r="O103">
        <f t="shared" si="7"/>
        <v>0.20694088846965819</v>
      </c>
      <c r="S103">
        <f t="shared" si="4"/>
        <v>2.7631036991174769</v>
      </c>
      <c r="T103" s="12">
        <f t="shared" si="8"/>
        <v>0.24418463783080524</v>
      </c>
      <c r="U103">
        <f t="shared" si="6"/>
        <v>3.6557919267310899</v>
      </c>
    </row>
    <row r="104" spans="1:39" x14ac:dyDescent="0.25">
      <c r="A104">
        <v>1695</v>
      </c>
      <c r="B104" s="9">
        <v>1.5487299267393386E-2</v>
      </c>
      <c r="C104">
        <v>1.5793221228230785E-2</v>
      </c>
      <c r="E104" s="3">
        <v>8.9807215628329301E-2</v>
      </c>
      <c r="F104" s="9">
        <f t="shared" si="12"/>
        <v>0.10954130656040299</v>
      </c>
      <c r="G104">
        <v>0.12258115619918274</v>
      </c>
      <c r="K104">
        <f t="shared" si="1"/>
        <v>2.5089424813177286</v>
      </c>
      <c r="M104">
        <f t="shared" si="2"/>
        <v>0.26942164688498793</v>
      </c>
      <c r="N104">
        <f t="shared" si="3"/>
        <v>0.21908261312080599</v>
      </c>
      <c r="O104">
        <f t="shared" si="7"/>
        <v>0.1838717342987741</v>
      </c>
      <c r="S104">
        <f t="shared" si="4"/>
        <v>3.1813184756222967</v>
      </c>
      <c r="T104" s="12">
        <f t="shared" si="8"/>
        <v>0.24418463783080524</v>
      </c>
      <c r="U104">
        <f t="shared" si="6"/>
        <v>4.2091212151230861</v>
      </c>
    </row>
    <row r="105" spans="1:39" x14ac:dyDescent="0.25">
      <c r="A105">
        <v>1696</v>
      </c>
      <c r="B105" s="9">
        <v>1.801115544430194E-2</v>
      </c>
      <c r="C105" s="9">
        <f>C104+($C$109-$C$104)/5</f>
        <v>1.9754910621075119E-2</v>
      </c>
      <c r="E105" s="8">
        <f>E104+($E$109-$E$104)/5</f>
        <v>9.8613944075935961E-2</v>
      </c>
      <c r="F105" s="9">
        <f t="shared" si="12"/>
        <v>0.10728088318310443</v>
      </c>
      <c r="G105">
        <v>0.15022387598485187</v>
      </c>
      <c r="K105">
        <f t="shared" si="1"/>
        <v>2.9178071819769142</v>
      </c>
      <c r="M105">
        <f t="shared" si="2"/>
        <v>0.29584183222780791</v>
      </c>
      <c r="N105">
        <f t="shared" si="3"/>
        <v>0.21456176636620886</v>
      </c>
      <c r="O105">
        <f t="shared" si="7"/>
        <v>0.22533581397727781</v>
      </c>
      <c r="S105">
        <f t="shared" si="4"/>
        <v>3.6535465945482088</v>
      </c>
      <c r="T105" s="12">
        <f t="shared" si="8"/>
        <v>0.24418463783080524</v>
      </c>
      <c r="U105">
        <f t="shared" si="6"/>
        <v>4.8339141772171814</v>
      </c>
    </row>
    <row r="106" spans="1:39" x14ac:dyDescent="0.25">
      <c r="A106">
        <v>1697</v>
      </c>
      <c r="B106" s="9">
        <v>2.0535011621210492E-2</v>
      </c>
      <c r="C106" s="9">
        <f>C105+($C$109-$C$104)/5</f>
        <v>2.3716600013919453E-2</v>
      </c>
      <c r="E106" s="8">
        <f>E105+($E$109-$E$104)/5</f>
        <v>0.10742067252354262</v>
      </c>
      <c r="F106" s="9">
        <f t="shared" si="12"/>
        <v>0.10502045980580586</v>
      </c>
      <c r="G106">
        <v>0.15007912713623386</v>
      </c>
      <c r="K106">
        <f t="shared" si="1"/>
        <v>3.3266718826360995</v>
      </c>
      <c r="M106">
        <f t="shared" si="2"/>
        <v>0.32226201757062789</v>
      </c>
      <c r="N106">
        <f t="shared" si="3"/>
        <v>0.21004091961161173</v>
      </c>
      <c r="O106">
        <f t="shared" si="7"/>
        <v>0.22511869070435081</v>
      </c>
      <c r="S106">
        <f t="shared" si="4"/>
        <v>4.0840935105226901</v>
      </c>
      <c r="T106" s="12">
        <f>$X$3+$AB$3+$AC$3</f>
        <v>0.24418463783080524</v>
      </c>
      <c r="U106">
        <f t="shared" si="6"/>
        <v>5.4035598043433737</v>
      </c>
    </row>
    <row r="107" spans="1:39" x14ac:dyDescent="0.25">
      <c r="A107">
        <v>1698</v>
      </c>
      <c r="B107" s="9">
        <v>2.3058867798119043E-2</v>
      </c>
      <c r="C107" s="9">
        <f>C106+($C$109-$C$104)/5</f>
        <v>2.7678289406763788E-2</v>
      </c>
      <c r="E107" s="8">
        <f>E106+($E$109-$E$104)/5</f>
        <v>0.11622740097114928</v>
      </c>
      <c r="F107" s="9">
        <f t="shared" si="12"/>
        <v>0.1027600364285073</v>
      </c>
      <c r="G107">
        <v>0.16694371948955788</v>
      </c>
      <c r="K107">
        <f t="shared" si="1"/>
        <v>3.7355365832952852</v>
      </c>
      <c r="M107">
        <f t="shared" si="2"/>
        <v>0.34868220291344787</v>
      </c>
      <c r="N107">
        <f t="shared" si="3"/>
        <v>0.2055200728570146</v>
      </c>
      <c r="O107">
        <f t="shared" si="7"/>
        <v>0.25041557923433683</v>
      </c>
      <c r="S107">
        <f t="shared" si="4"/>
        <v>4.5401544383000845</v>
      </c>
      <c r="T107" s="12">
        <f t="shared" si="8"/>
        <v>0.24418463783080524</v>
      </c>
      <c r="U107">
        <f t="shared" si="6"/>
        <v>6.0069623687851665</v>
      </c>
      <c r="AD107">
        <v>4.1444012839544708</v>
      </c>
      <c r="AE107">
        <f>U108/U109*L109</f>
        <v>0.44625935317641691</v>
      </c>
      <c r="AF107">
        <v>0.37510238825626785</v>
      </c>
      <c r="AG107">
        <v>0.20099922610241747</v>
      </c>
      <c r="AH107">
        <v>0.33057217237177355</v>
      </c>
      <c r="AI107">
        <f>U108/U109*P109</f>
        <v>0.31316445836941537</v>
      </c>
      <c r="AJ107">
        <f>U108/U294*Q294</f>
        <v>0.57328376652813606</v>
      </c>
      <c r="AL107">
        <f>SUM(AD107:AJ107)</f>
        <v>6.3837826487588982</v>
      </c>
      <c r="AM107">
        <f>SUM(AD107:AI107)/(1-T109)</f>
        <v>6.3618177446491391</v>
      </c>
    </row>
    <row r="108" spans="1:39" x14ac:dyDescent="0.25">
      <c r="A108">
        <v>1699</v>
      </c>
      <c r="B108" s="9">
        <v>2.5582723975027595E-2</v>
      </c>
      <c r="C108" s="9">
        <f>C107+($C$109-$C$104)/5</f>
        <v>3.1639978799608122E-2</v>
      </c>
      <c r="E108" s="8">
        <f>E107+($E$109-$E$104)/5</f>
        <v>0.12503412941875594</v>
      </c>
      <c r="F108" s="9">
        <f t="shared" si="12"/>
        <v>0.10049961305120873</v>
      </c>
      <c r="G108">
        <v>0.22038144824784903</v>
      </c>
      <c r="K108">
        <f t="shared" si="1"/>
        <v>4.1444012839544708</v>
      </c>
      <c r="M108">
        <f t="shared" si="2"/>
        <v>0.37510238825626785</v>
      </c>
      <c r="N108">
        <f t="shared" si="3"/>
        <v>0.20099922610241747</v>
      </c>
      <c r="O108">
        <f t="shared" si="7"/>
        <v>0.33057217237177355</v>
      </c>
      <c r="S108">
        <f t="shared" si="4"/>
        <v>5.0510750706849299</v>
      </c>
      <c r="T108" s="12">
        <f t="shared" si="8"/>
        <v>0.24418463783080524</v>
      </c>
      <c r="U108">
        <f t="shared" si="6"/>
        <v>6.6829484071193175</v>
      </c>
    </row>
    <row r="109" spans="1:39" x14ac:dyDescent="0.25">
      <c r="A109">
        <v>1700</v>
      </c>
      <c r="B109">
        <v>2.8106580151936147E-2</v>
      </c>
      <c r="C109">
        <v>3.5601668192452453E-2</v>
      </c>
      <c r="D109">
        <v>1.5257857796765334E-2</v>
      </c>
      <c r="E109" s="3">
        <v>0.1338408578663626</v>
      </c>
      <c r="F109">
        <v>9.8239189673910141E-2</v>
      </c>
      <c r="G109">
        <v>0.22036659976712647</v>
      </c>
      <c r="H109">
        <v>0.10707268629309007</v>
      </c>
      <c r="K109">
        <f t="shared" si="1"/>
        <v>4.5532659846136561</v>
      </c>
      <c r="L109">
        <f>D109*$L$3</f>
        <v>0.45773573390296002</v>
      </c>
      <c r="M109">
        <f t="shared" si="2"/>
        <v>0.40152257359908783</v>
      </c>
      <c r="N109">
        <f t="shared" si="3"/>
        <v>0.19647837934782028</v>
      </c>
      <c r="O109">
        <f t="shared" si="7"/>
        <v>0.3305498996506897</v>
      </c>
      <c r="P109">
        <f>H109*$P$3</f>
        <v>0.32121805887927019</v>
      </c>
      <c r="S109">
        <f>SUM(K109:Q109)</f>
        <v>6.2607706299934849</v>
      </c>
      <c r="T109" s="12">
        <f>$AC$3</f>
        <v>8.6660587358398516E-2</v>
      </c>
      <c r="U109">
        <f t="shared" si="6"/>
        <v>6.8548127271610904</v>
      </c>
      <c r="W109">
        <f>K109/U109</f>
        <v>0.66424367314544908</v>
      </c>
      <c r="X109">
        <f>L109/U109</f>
        <v>6.6775818993457831E-2</v>
      </c>
      <c r="Y109">
        <f>M109/U109</f>
        <v>5.857527981882267E-2</v>
      </c>
      <c r="Z109">
        <f>N109/U109</f>
        <v>2.8662836924677224E-2</v>
      </c>
      <c r="AA109">
        <f>O109/U109</f>
        <v>4.8221579904136405E-2</v>
      </c>
      <c r="AB109">
        <f>P109/U109</f>
        <v>4.6860223855058128E-2</v>
      </c>
    </row>
    <row r="110" spans="1:39" x14ac:dyDescent="0.25">
      <c r="A110">
        <v>1701</v>
      </c>
      <c r="B110">
        <v>1.3919449218101709E-2</v>
      </c>
      <c r="C110">
        <v>3.573550905031881E-2</v>
      </c>
      <c r="D110">
        <v>2.1414537258618017E-2</v>
      </c>
      <c r="E110" s="3">
        <v>0.16051980220105752</v>
      </c>
      <c r="F110">
        <v>9.9845279968306486E-2</v>
      </c>
      <c r="G110">
        <v>0.20347538459882222</v>
      </c>
      <c r="H110">
        <v>8.6996557613135683E-2</v>
      </c>
      <c r="K110">
        <f t="shared" ref="K110:K173" si="13">B110*$K$3</f>
        <v>2.2549507733324767</v>
      </c>
      <c r="L110">
        <f t="shared" ref="L110:L173" si="14">D110*$L$3</f>
        <v>0.64243611775854048</v>
      </c>
      <c r="M110">
        <f t="shared" ref="M110:M173" si="15">E110*$M$3</f>
        <v>0.48155940660317254</v>
      </c>
      <c r="N110">
        <f t="shared" ref="N110:N173" si="16">F110*$N$3</f>
        <v>0.19969055993661297</v>
      </c>
      <c r="O110">
        <f t="shared" ref="O110:O173" si="17">G110*$O$3</f>
        <v>0.30521307689823335</v>
      </c>
      <c r="P110">
        <f t="shared" ref="P110:P173" si="18">H110*$P$3</f>
        <v>0.26098967283940705</v>
      </c>
      <c r="S110">
        <f t="shared" si="4"/>
        <v>4.1448396073684428</v>
      </c>
      <c r="T110" s="12">
        <f t="shared" ref="T110:T172" si="19">$AC$3</f>
        <v>8.6660587358398516E-2</v>
      </c>
      <c r="U110">
        <f t="shared" si="6"/>
        <v>4.5381153490141752</v>
      </c>
      <c r="W110">
        <f t="shared" ref="W110:W173" si="20">K110/U110</f>
        <v>0.49689146262496936</v>
      </c>
      <c r="X110">
        <f t="shared" ref="X110:X173" si="21">L110/U110</f>
        <v>0.14156451926637306</v>
      </c>
      <c r="Y110">
        <f t="shared" ref="Y110:Y173" si="22">M110/U110</f>
        <v>0.10611440423341878</v>
      </c>
      <c r="Z110">
        <f t="shared" ref="Z110:Z173" si="23">N110/U110</f>
        <v>4.4002971405297617E-2</v>
      </c>
      <c r="AA110">
        <f t="shared" ref="AA110:AA173" si="24">O110/U110</f>
        <v>6.725546915957864E-2</v>
      </c>
      <c r="AB110">
        <f t="shared" ref="AB110:AB173" si="25">P110/U110</f>
        <v>5.7510585951964045E-2</v>
      </c>
    </row>
    <row r="111" spans="1:39" x14ac:dyDescent="0.25">
      <c r="A111">
        <v>1702</v>
      </c>
      <c r="B111">
        <v>1.4187130933834436E-2</v>
      </c>
      <c r="C111">
        <v>2.4091354415945267E-2</v>
      </c>
      <c r="D111">
        <v>1.5257857796765334E-2</v>
      </c>
      <c r="E111" s="3">
        <v>0.14008676456679284</v>
      </c>
      <c r="F111">
        <v>0.10118368854697012</v>
      </c>
      <c r="G111">
        <v>0.25865849065744051</v>
      </c>
      <c r="H111">
        <v>8.030451471981756E-2</v>
      </c>
      <c r="K111">
        <f t="shared" si="13"/>
        <v>2.2983152112811784</v>
      </c>
      <c r="L111">
        <f t="shared" si="14"/>
        <v>0.45773573390296002</v>
      </c>
      <c r="M111">
        <f t="shared" si="15"/>
        <v>0.42026029370037854</v>
      </c>
      <c r="N111">
        <f t="shared" si="16"/>
        <v>0.20236737709394023</v>
      </c>
      <c r="O111">
        <f t="shared" si="17"/>
        <v>0.38798773598616076</v>
      </c>
      <c r="P111">
        <f t="shared" si="18"/>
        <v>0.24091354415945268</v>
      </c>
      <c r="S111">
        <f t="shared" si="4"/>
        <v>4.0075798961240707</v>
      </c>
      <c r="T111" s="12">
        <f t="shared" si="19"/>
        <v>8.6660587358398516E-2</v>
      </c>
      <c r="U111">
        <f t="shared" si="6"/>
        <v>4.3878319939497272</v>
      </c>
      <c r="W111">
        <f t="shared" si="20"/>
        <v>0.52379289235555704</v>
      </c>
      <c r="X111">
        <f t="shared" si="21"/>
        <v>0.10431933914838136</v>
      </c>
      <c r="Y111">
        <f t="shared" si="22"/>
        <v>9.5778574539741965E-2</v>
      </c>
      <c r="Z111">
        <f t="shared" si="23"/>
        <v>4.6120128886652817E-2</v>
      </c>
      <c r="AA111">
        <f t="shared" si="24"/>
        <v>8.8423562370014946E-2</v>
      </c>
      <c r="AB111">
        <f t="shared" si="25"/>
        <v>5.4904915341253357E-2</v>
      </c>
    </row>
    <row r="112" spans="1:39" x14ac:dyDescent="0.25">
      <c r="A112">
        <v>1703</v>
      </c>
      <c r="B112">
        <v>1.4454812649567161E-2</v>
      </c>
      <c r="C112">
        <v>2.1414537258618017E-2</v>
      </c>
      <c r="D112">
        <v>1.7934674954092587E-2</v>
      </c>
      <c r="E112" s="3">
        <v>0.17479616037346954</v>
      </c>
      <c r="F112">
        <v>0.10278977884136646</v>
      </c>
      <c r="G112">
        <v>0.23666196771694545</v>
      </c>
      <c r="H112">
        <v>0.14722494365299885</v>
      </c>
      <c r="K112">
        <f t="shared" si="13"/>
        <v>2.3416796492298801</v>
      </c>
      <c r="L112">
        <f t="shared" si="14"/>
        <v>0.53804024862277766</v>
      </c>
      <c r="M112">
        <f t="shared" si="15"/>
        <v>0.52438848112040859</v>
      </c>
      <c r="N112">
        <f t="shared" si="16"/>
        <v>0.20557955768273292</v>
      </c>
      <c r="O112">
        <f t="shared" si="17"/>
        <v>0.35499295157541816</v>
      </c>
      <c r="P112">
        <f t="shared" si="18"/>
        <v>0.44167483095899651</v>
      </c>
      <c r="S112">
        <f t="shared" si="4"/>
        <v>4.4063557191902136</v>
      </c>
      <c r="T112" s="12">
        <f t="shared" si="19"/>
        <v>8.6660587358398516E-2</v>
      </c>
      <c r="U112">
        <f t="shared" si="6"/>
        <v>4.8244449524475819</v>
      </c>
      <c r="W112">
        <f t="shared" si="20"/>
        <v>0.48537804292737918</v>
      </c>
      <c r="X112">
        <f t="shared" si="21"/>
        <v>0.11152376157796434</v>
      </c>
      <c r="Y112">
        <f t="shared" si="22"/>
        <v>0.10869405419464284</v>
      </c>
      <c r="Z112">
        <f t="shared" si="23"/>
        <v>4.2612064125311745E-2</v>
      </c>
      <c r="AA112">
        <f t="shared" si="24"/>
        <v>7.358213329707905E-2</v>
      </c>
      <c r="AB112">
        <f t="shared" si="25"/>
        <v>9.1549356519224453E-2</v>
      </c>
    </row>
    <row r="113" spans="1:28" x14ac:dyDescent="0.25">
      <c r="A113">
        <v>1704</v>
      </c>
      <c r="B113">
        <v>1.2045677207972633E-2</v>
      </c>
      <c r="C113">
        <v>2.3555990984479816E-2</v>
      </c>
      <c r="D113">
        <v>1.5257857796765334E-2</v>
      </c>
      <c r="E113" s="3">
        <v>0.11242632060774457</v>
      </c>
      <c r="F113">
        <v>9.3688600506453806E-2</v>
      </c>
      <c r="G113">
        <v>0.22867403876378148</v>
      </c>
      <c r="H113">
        <v>9.8239189673910141E-2</v>
      </c>
      <c r="K113">
        <f t="shared" si="13"/>
        <v>1.9513997076915666</v>
      </c>
      <c r="L113">
        <f t="shared" si="14"/>
        <v>0.45773573390296002</v>
      </c>
      <c r="M113">
        <f t="shared" si="15"/>
        <v>0.33727896182323369</v>
      </c>
      <c r="N113">
        <f t="shared" si="16"/>
        <v>0.18737720101290761</v>
      </c>
      <c r="O113">
        <f t="shared" si="17"/>
        <v>0.34301105814567223</v>
      </c>
      <c r="P113">
        <f t="shared" si="18"/>
        <v>0.29471756902173041</v>
      </c>
      <c r="S113">
        <f t="shared" si="4"/>
        <v>3.571520231598071</v>
      </c>
      <c r="T113" s="12">
        <f t="shared" si="19"/>
        <v>8.6660587358398516E-2</v>
      </c>
      <c r="U113">
        <f t="shared" si="6"/>
        <v>3.9103975829405622</v>
      </c>
      <c r="W113">
        <f t="shared" si="20"/>
        <v>0.49902846610910145</v>
      </c>
      <c r="X113">
        <f t="shared" si="21"/>
        <v>0.11705605995151762</v>
      </c>
      <c r="Y113">
        <f t="shared" si="22"/>
        <v>8.6251833648486667E-2</v>
      </c>
      <c r="Z113">
        <f t="shared" si="23"/>
        <v>4.7917685360270371E-2</v>
      </c>
      <c r="AA113">
        <f t="shared" si="24"/>
        <v>8.7717693884142828E-2</v>
      </c>
      <c r="AB113">
        <f t="shared" si="25"/>
        <v>7.5367673688082393E-2</v>
      </c>
    </row>
    <row r="114" spans="1:28" x14ac:dyDescent="0.25">
      <c r="A114">
        <v>1705</v>
      </c>
      <c r="B114">
        <v>1.6596266375428961E-2</v>
      </c>
      <c r="C114">
        <v>2.1949900690083464E-2</v>
      </c>
      <c r="D114">
        <v>1.4722494365299887E-2</v>
      </c>
      <c r="E114" s="3">
        <v>0.10787573144028825</v>
      </c>
      <c r="F114">
        <v>0.12848722355170808</v>
      </c>
      <c r="G114">
        <v>0.22068610981061754</v>
      </c>
      <c r="H114">
        <v>9.7436144526711968E-2</v>
      </c>
      <c r="K114">
        <f t="shared" si="13"/>
        <v>2.6885951528194916</v>
      </c>
      <c r="L114">
        <f t="shared" si="14"/>
        <v>0.44167483095899662</v>
      </c>
      <c r="M114">
        <f t="shared" si="15"/>
        <v>0.32362719432086473</v>
      </c>
      <c r="N114">
        <f t="shared" si="16"/>
        <v>0.25697444710341616</v>
      </c>
      <c r="O114">
        <f t="shared" si="17"/>
        <v>0.33102916471592631</v>
      </c>
      <c r="P114">
        <f t="shared" si="18"/>
        <v>0.29230843358013592</v>
      </c>
      <c r="S114">
        <f t="shared" si="4"/>
        <v>4.3342092234988314</v>
      </c>
      <c r="T114" s="12">
        <f t="shared" si="19"/>
        <v>8.6660587358398516E-2</v>
      </c>
      <c r="U114">
        <f t="shared" si="6"/>
        <v>4.7454529647015189</v>
      </c>
      <c r="W114">
        <f t="shared" si="20"/>
        <v>0.56656238568125805</v>
      </c>
      <c r="X114">
        <f t="shared" si="21"/>
        <v>9.3073271243934289E-2</v>
      </c>
      <c r="Y114">
        <f t="shared" si="22"/>
        <v>6.8197324202373663E-2</v>
      </c>
      <c r="Z114">
        <f t="shared" si="23"/>
        <v>5.4151721451016308E-2</v>
      </c>
      <c r="AA114">
        <f t="shared" si="24"/>
        <v>6.9757126912488004E-2</v>
      </c>
      <c r="AB114">
        <f t="shared" si="25"/>
        <v>6.1597583150531057E-2</v>
      </c>
    </row>
    <row r="115" spans="1:28" x14ac:dyDescent="0.25">
      <c r="A115">
        <v>1706</v>
      </c>
      <c r="B115">
        <v>1.1777995492239908E-2</v>
      </c>
      <c r="C115">
        <v>1.3384085786636258E-2</v>
      </c>
      <c r="D115">
        <v>1.3384085786636258E-2</v>
      </c>
      <c r="E115" s="3">
        <v>8.030451471981756E-2</v>
      </c>
      <c r="F115">
        <v>0.1137647291864082</v>
      </c>
      <c r="G115">
        <v>0.21705663976022616</v>
      </c>
      <c r="H115">
        <v>7.3612471826499423E-2</v>
      </c>
      <c r="K115">
        <f t="shared" si="13"/>
        <v>1.9080352697428651</v>
      </c>
      <c r="L115">
        <f t="shared" si="14"/>
        <v>0.40152257359908777</v>
      </c>
      <c r="M115">
        <f t="shared" si="15"/>
        <v>0.24091354415945268</v>
      </c>
      <c r="N115">
        <f t="shared" si="16"/>
        <v>0.22752945837281641</v>
      </c>
      <c r="O115">
        <f t="shared" si="17"/>
        <v>0.32558495964033923</v>
      </c>
      <c r="P115">
        <f t="shared" si="18"/>
        <v>0.22083741547949826</v>
      </c>
      <c r="S115">
        <f t="shared" si="4"/>
        <v>3.3244232209940594</v>
      </c>
      <c r="T115" s="12">
        <f t="shared" si="19"/>
        <v>8.6660587358398516E-2</v>
      </c>
      <c r="U115">
        <f t="shared" si="6"/>
        <v>3.6398552115242815</v>
      </c>
      <c r="W115">
        <f t="shared" si="20"/>
        <v>0.52420636505039087</v>
      </c>
      <c r="X115">
        <f t="shared" si="21"/>
        <v>0.11031278725807889</v>
      </c>
      <c r="Y115">
        <f t="shared" si="22"/>
        <v>6.6187672354847335E-2</v>
      </c>
      <c r="Z115">
        <f t="shared" si="23"/>
        <v>6.2510579446244705E-2</v>
      </c>
      <c r="AA115">
        <f t="shared" si="24"/>
        <v>8.9449975540096358E-2</v>
      </c>
      <c r="AB115">
        <f t="shared" si="25"/>
        <v>6.0672032991943382E-2</v>
      </c>
    </row>
    <row r="116" spans="1:28" x14ac:dyDescent="0.25">
      <c r="A116">
        <v>1707</v>
      </c>
      <c r="B116">
        <v>1.2313358923705359E-2</v>
      </c>
      <c r="C116">
        <v>1.873772010129076E-2</v>
      </c>
      <c r="D116">
        <v>1.3116404070903533E-2</v>
      </c>
      <c r="E116" s="3">
        <v>9.9042234821108327E-2</v>
      </c>
      <c r="F116">
        <v>0.11764611406453271</v>
      </c>
      <c r="G116">
        <v>0.21526854426044562</v>
      </c>
      <c r="H116">
        <v>9.5830054232315609E-2</v>
      </c>
      <c r="K116">
        <f t="shared" si="13"/>
        <v>1.994764145640268</v>
      </c>
      <c r="L116">
        <f t="shared" si="14"/>
        <v>0.39349212212710599</v>
      </c>
      <c r="M116">
        <f t="shared" si="15"/>
        <v>0.29712670446332501</v>
      </c>
      <c r="N116">
        <f t="shared" si="16"/>
        <v>0.23529222812906542</v>
      </c>
      <c r="O116">
        <f t="shared" si="17"/>
        <v>0.32290281639066842</v>
      </c>
      <c r="P116">
        <f t="shared" si="18"/>
        <v>0.28749016269694683</v>
      </c>
      <c r="S116">
        <f t="shared" si="4"/>
        <v>3.5310681794473799</v>
      </c>
      <c r="T116" s="12">
        <f t="shared" si="19"/>
        <v>8.6660587358398516E-2</v>
      </c>
      <c r="U116">
        <f t="shared" si="6"/>
        <v>3.8661073096962553</v>
      </c>
      <c r="W116">
        <f t="shared" si="20"/>
        <v>0.51596191875930852</v>
      </c>
      <c r="X116">
        <f t="shared" si="21"/>
        <v>0.10177992761355119</v>
      </c>
      <c r="Y116">
        <f t="shared" si="22"/>
        <v>7.6854231055130506E-2</v>
      </c>
      <c r="Z116">
        <f t="shared" si="23"/>
        <v>6.0860242430143874E-2</v>
      </c>
      <c r="AA116">
        <f t="shared" si="24"/>
        <v>8.3521431384178946E-2</v>
      </c>
      <c r="AB116">
        <f t="shared" si="25"/>
        <v>7.4361661399288417E-2</v>
      </c>
    </row>
    <row r="117" spans="1:28" x14ac:dyDescent="0.25">
      <c r="A117">
        <v>1708</v>
      </c>
      <c r="B117">
        <v>1.4722494365299887E-2</v>
      </c>
      <c r="C117">
        <v>1.7666993238359862E-2</v>
      </c>
      <c r="D117">
        <v>1.2581040639438082E-2</v>
      </c>
      <c r="E117" s="3">
        <v>9.4491645653651979E-2</v>
      </c>
      <c r="F117">
        <v>0.16328584659696235</v>
      </c>
      <c r="G117">
        <v>0.21968051649042855</v>
      </c>
      <c r="H117">
        <v>9.5027009085117436E-2</v>
      </c>
      <c r="K117">
        <f t="shared" si="13"/>
        <v>2.3850440871785819</v>
      </c>
      <c r="L117">
        <f t="shared" si="14"/>
        <v>0.37743121918314249</v>
      </c>
      <c r="M117">
        <f t="shared" si="15"/>
        <v>0.28347493696095594</v>
      </c>
      <c r="N117">
        <f t="shared" si="16"/>
        <v>0.32657169319392471</v>
      </c>
      <c r="O117">
        <f t="shared" si="17"/>
        <v>0.32952077473564284</v>
      </c>
      <c r="P117">
        <f t="shared" si="18"/>
        <v>0.28508102725535234</v>
      </c>
      <c r="S117">
        <f t="shared" si="4"/>
        <v>3.9871237385076004</v>
      </c>
      <c r="T117" s="12">
        <f t="shared" si="19"/>
        <v>8.6660587358398516E-2</v>
      </c>
      <c r="U117">
        <f t="shared" si="6"/>
        <v>4.3654348901640638</v>
      </c>
      <c r="W117">
        <f t="shared" si="20"/>
        <v>0.54634741948675491</v>
      </c>
      <c r="X117">
        <f t="shared" si="21"/>
        <v>8.6459019245378715E-2</v>
      </c>
      <c r="Y117">
        <f t="shared" si="22"/>
        <v>6.4936242114082304E-2</v>
      </c>
      <c r="Z117">
        <f t="shared" si="23"/>
        <v>7.4808513105930521E-2</v>
      </c>
      <c r="AA117">
        <f t="shared" si="24"/>
        <v>7.5484065855179583E-2</v>
      </c>
      <c r="AB117">
        <f t="shared" si="25"/>
        <v>6.5304152834275417E-2</v>
      </c>
    </row>
    <row r="118" spans="1:28" x14ac:dyDescent="0.25">
      <c r="A118">
        <v>1709</v>
      </c>
      <c r="B118">
        <v>1.2581040639438082E-2</v>
      </c>
      <c r="C118">
        <v>1.5525539512498059E-2</v>
      </c>
      <c r="D118">
        <v>1.1777995492239908E-2</v>
      </c>
      <c r="E118" s="3">
        <v>9.0208738201928387E-2</v>
      </c>
      <c r="F118">
        <v>0.11349704747067549</v>
      </c>
      <c r="G118">
        <v>0.22063416806746836</v>
      </c>
      <c r="H118">
        <v>9.4223963937919264E-2</v>
      </c>
      <c r="K118">
        <f t="shared" si="13"/>
        <v>2.0381285835889695</v>
      </c>
      <c r="L118">
        <f t="shared" si="14"/>
        <v>0.35333986476719725</v>
      </c>
      <c r="M118">
        <f t="shared" si="15"/>
        <v>0.27062621460578518</v>
      </c>
      <c r="N118">
        <f t="shared" si="16"/>
        <v>0.22699409494135098</v>
      </c>
      <c r="O118">
        <f t="shared" si="17"/>
        <v>0.33095125210120252</v>
      </c>
      <c r="P118">
        <f t="shared" si="18"/>
        <v>0.28267189181375779</v>
      </c>
      <c r="S118">
        <f t="shared" si="4"/>
        <v>3.5027119018182633</v>
      </c>
      <c r="T118" s="12">
        <f t="shared" si="19"/>
        <v>8.6660587358398516E-2</v>
      </c>
      <c r="U118">
        <f t="shared" si="6"/>
        <v>3.8350604970473814</v>
      </c>
      <c r="W118">
        <f t="shared" si="20"/>
        <v>0.5314462666646661</v>
      </c>
      <c r="X118">
        <f t="shared" si="21"/>
        <v>9.2134104543913742E-2</v>
      </c>
      <c r="Y118">
        <f t="shared" si="22"/>
        <v>7.0566348252952119E-2</v>
      </c>
      <c r="Z118">
        <f t="shared" si="23"/>
        <v>5.9189182313059745E-2</v>
      </c>
      <c r="AA118">
        <f t="shared" si="24"/>
        <v>8.62962272318787E-2</v>
      </c>
      <c r="AB118">
        <f t="shared" si="25"/>
        <v>7.3707283635130988E-2</v>
      </c>
    </row>
    <row r="119" spans="1:28" x14ac:dyDescent="0.25">
      <c r="A119">
        <v>1710</v>
      </c>
      <c r="B119">
        <v>1.8202356669825313E-2</v>
      </c>
      <c r="C119">
        <v>1.3919449218101709E-2</v>
      </c>
      <c r="D119">
        <v>1.0974950345041732E-2</v>
      </c>
      <c r="E119" s="3">
        <v>8.5524308176605696E-2</v>
      </c>
      <c r="F119">
        <v>9.8774553105375584E-2</v>
      </c>
      <c r="G119">
        <v>0.19428955254112082</v>
      </c>
      <c r="H119">
        <v>9.3420918790721091E-2</v>
      </c>
      <c r="K119">
        <f t="shared" si="13"/>
        <v>2.9487817805117005</v>
      </c>
      <c r="L119">
        <f t="shared" si="14"/>
        <v>0.32924851035125197</v>
      </c>
      <c r="M119">
        <f t="shared" si="15"/>
        <v>0.25657292452981706</v>
      </c>
      <c r="N119">
        <f t="shared" si="16"/>
        <v>0.19754910621075117</v>
      </c>
      <c r="O119">
        <f t="shared" si="17"/>
        <v>0.29143432881168124</v>
      </c>
      <c r="P119">
        <f t="shared" si="18"/>
        <v>0.28026275637216325</v>
      </c>
      <c r="S119">
        <f t="shared" si="4"/>
        <v>4.303849406787366</v>
      </c>
      <c r="T119" s="12">
        <f t="shared" si="19"/>
        <v>8.6660587358398516E-2</v>
      </c>
      <c r="U119">
        <f t="shared" si="6"/>
        <v>4.7122125107243304</v>
      </c>
      <c r="W119">
        <f t="shared" si="20"/>
        <v>0.62577436263765474</v>
      </c>
      <c r="X119">
        <f t="shared" si="21"/>
        <v>6.9871320447014829E-2</v>
      </c>
      <c r="Y119">
        <f t="shared" si="22"/>
        <v>5.4448504592246913E-2</v>
      </c>
      <c r="Z119">
        <f t="shared" si="23"/>
        <v>4.1922792268208893E-2</v>
      </c>
      <c r="AA119">
        <f t="shared" si="24"/>
        <v>6.1846601389138937E-2</v>
      </c>
      <c r="AB119">
        <f t="shared" si="25"/>
        <v>5.9475831307337003E-2</v>
      </c>
    </row>
    <row r="120" spans="1:28" x14ac:dyDescent="0.25">
      <c r="A120">
        <v>1711</v>
      </c>
      <c r="B120">
        <v>2.3823672700212541E-2</v>
      </c>
      <c r="C120">
        <v>1.2313358923705359E-2</v>
      </c>
      <c r="D120">
        <v>1.0439586913576283E-2</v>
      </c>
      <c r="E120" s="3">
        <v>8.1107559867015719E-2</v>
      </c>
      <c r="F120">
        <v>0.11510313776507182</v>
      </c>
      <c r="G120">
        <v>0.23527882951829646</v>
      </c>
      <c r="H120">
        <v>9.2617873643522905E-2</v>
      </c>
      <c r="K120">
        <f t="shared" si="13"/>
        <v>3.8594349774344319</v>
      </c>
      <c r="L120">
        <f t="shared" si="14"/>
        <v>0.31318760740728852</v>
      </c>
      <c r="M120">
        <f t="shared" si="15"/>
        <v>0.24332267960104714</v>
      </c>
      <c r="N120">
        <f t="shared" si="16"/>
        <v>0.23020627553014364</v>
      </c>
      <c r="O120">
        <f t="shared" si="17"/>
        <v>0.35291824427744467</v>
      </c>
      <c r="P120">
        <f t="shared" si="18"/>
        <v>0.2778536209305687</v>
      </c>
      <c r="S120">
        <f t="shared" si="4"/>
        <v>5.2769234051809244</v>
      </c>
      <c r="T120" s="12">
        <f t="shared" si="19"/>
        <v>8.6660587358398516E-2</v>
      </c>
      <c r="U120">
        <f t="shared" si="6"/>
        <v>5.7776149065096929</v>
      </c>
      <c r="W120">
        <f t="shared" si="20"/>
        <v>0.66799796107663223</v>
      </c>
      <c r="X120">
        <f t="shared" si="21"/>
        <v>5.4207075493109984E-2</v>
      </c>
      <c r="Y120">
        <f t="shared" si="22"/>
        <v>4.2114727883108515E-2</v>
      </c>
      <c r="Z120">
        <f t="shared" si="23"/>
        <v>3.9844517029123568E-2</v>
      </c>
      <c r="AA120">
        <f t="shared" si="24"/>
        <v>6.108372572215022E-2</v>
      </c>
      <c r="AB120">
        <f t="shared" si="25"/>
        <v>4.8091405437477051E-2</v>
      </c>
    </row>
    <row r="121" spans="1:28" x14ac:dyDescent="0.25">
      <c r="A121">
        <v>1712</v>
      </c>
      <c r="B121">
        <v>3.1854124172194298E-2</v>
      </c>
      <c r="C121">
        <v>1.0707268629309008E-2</v>
      </c>
      <c r="D121">
        <v>9.6365417663781053E-3</v>
      </c>
      <c r="E121" s="3">
        <v>7.6556970699559398E-2</v>
      </c>
      <c r="F121">
        <v>0.11001718516615006</v>
      </c>
      <c r="G121">
        <v>0.23678092659297567</v>
      </c>
      <c r="H121">
        <v>9.1814828496324746E-2</v>
      </c>
      <c r="K121">
        <f t="shared" si="13"/>
        <v>5.1603681158954764</v>
      </c>
      <c r="L121">
        <f t="shared" si="14"/>
        <v>0.28909625299134317</v>
      </c>
      <c r="M121">
        <f t="shared" si="15"/>
        <v>0.22967091209867818</v>
      </c>
      <c r="N121">
        <f t="shared" si="16"/>
        <v>0.22003437033230011</v>
      </c>
      <c r="O121">
        <f t="shared" si="17"/>
        <v>0.35517138988946351</v>
      </c>
      <c r="P121">
        <f t="shared" si="18"/>
        <v>0.27544448548897427</v>
      </c>
      <c r="S121">
        <f t="shared" si="4"/>
        <v>6.5297855266962355</v>
      </c>
      <c r="T121" s="12">
        <f t="shared" si="19"/>
        <v>8.6660587358398516E-2</v>
      </c>
      <c r="U121">
        <f t="shared" si="6"/>
        <v>7.1493526243551617</v>
      </c>
      <c r="W121">
        <f t="shared" si="20"/>
        <v>0.72179515923106641</v>
      </c>
      <c r="X121">
        <f t="shared" si="21"/>
        <v>4.0436703598379066E-2</v>
      </c>
      <c r="Y121">
        <f t="shared" si="22"/>
        <v>3.212471452537892E-2</v>
      </c>
      <c r="Z121">
        <f t="shared" si="23"/>
        <v>3.0776824405432959E-2</v>
      </c>
      <c r="AA121">
        <f t="shared" si="24"/>
        <v>4.9678818286221865E-2</v>
      </c>
      <c r="AB121">
        <f t="shared" si="25"/>
        <v>3.8527192595122287E-2</v>
      </c>
    </row>
    <row r="122" spans="1:28" x14ac:dyDescent="0.25">
      <c r="A122">
        <v>1713</v>
      </c>
      <c r="B122">
        <v>2.3823672700212541E-2</v>
      </c>
      <c r="C122">
        <v>1.5927062086097149E-2</v>
      </c>
      <c r="D122">
        <v>9.1011783349126563E-3</v>
      </c>
      <c r="E122" s="3">
        <v>7.2006381532103078E-2</v>
      </c>
      <c r="F122">
        <v>0.12206286237412267</v>
      </c>
      <c r="G122">
        <v>0.27557499944114167</v>
      </c>
      <c r="H122">
        <v>9.101178334912656E-2</v>
      </c>
      <c r="K122">
        <f t="shared" si="13"/>
        <v>3.8594349774344319</v>
      </c>
      <c r="L122">
        <f t="shared" si="14"/>
        <v>0.27303535004737967</v>
      </c>
      <c r="M122">
        <f t="shared" si="15"/>
        <v>0.21601914459630922</v>
      </c>
      <c r="N122">
        <f t="shared" si="16"/>
        <v>0.24412572474824534</v>
      </c>
      <c r="O122">
        <f t="shared" si="17"/>
        <v>0.41336249916171253</v>
      </c>
      <c r="P122">
        <f t="shared" si="18"/>
        <v>0.27303535004737967</v>
      </c>
      <c r="S122">
        <f t="shared" si="4"/>
        <v>5.279013046035459</v>
      </c>
      <c r="T122" s="12">
        <f t="shared" si="19"/>
        <v>8.6660587358398516E-2</v>
      </c>
      <c r="U122">
        <f t="shared" si="6"/>
        <v>5.7799028192238628</v>
      </c>
      <c r="W122">
        <f t="shared" si="20"/>
        <v>0.66773354122806594</v>
      </c>
      <c r="X122">
        <f t="shared" si="21"/>
        <v>4.7238744073562711E-2</v>
      </c>
      <c r="Y122">
        <f t="shared" si="22"/>
        <v>3.7374182811142263E-2</v>
      </c>
      <c r="Z122">
        <f t="shared" si="23"/>
        <v>4.2236994701067836E-2</v>
      </c>
      <c r="AA122">
        <f t="shared" si="24"/>
        <v>7.15172057541998E-2</v>
      </c>
      <c r="AB122">
        <f t="shared" si="25"/>
        <v>4.7238744073562711E-2</v>
      </c>
    </row>
    <row r="123" spans="1:28" x14ac:dyDescent="0.25">
      <c r="A123">
        <v>1714</v>
      </c>
      <c r="B123">
        <v>8.2981331877144803E-3</v>
      </c>
      <c r="C123">
        <v>1.1777995492239908E-2</v>
      </c>
      <c r="D123">
        <v>8.2981331877144803E-3</v>
      </c>
      <c r="E123" s="3">
        <v>7.0266450379840362E-2</v>
      </c>
      <c r="F123">
        <v>0.10145137026270284</v>
      </c>
      <c r="G123">
        <v>0.25195110290197537</v>
      </c>
      <c r="H123">
        <v>9.3688600506453806E-2</v>
      </c>
      <c r="K123">
        <f t="shared" si="13"/>
        <v>1.3442975764097458</v>
      </c>
      <c r="L123">
        <f t="shared" si="14"/>
        <v>0.24894399563143441</v>
      </c>
      <c r="M123">
        <f t="shared" si="15"/>
        <v>0.21079935113952109</v>
      </c>
      <c r="N123">
        <f t="shared" si="16"/>
        <v>0.20290274052540569</v>
      </c>
      <c r="O123">
        <f t="shared" si="17"/>
        <v>0.37792665435296302</v>
      </c>
      <c r="P123">
        <f t="shared" si="18"/>
        <v>0.28106580151936145</v>
      </c>
      <c r="S123">
        <f t="shared" si="4"/>
        <v>2.6659361195784315</v>
      </c>
      <c r="T123" s="12">
        <f t="shared" si="19"/>
        <v>8.6660587358398516E-2</v>
      </c>
      <c r="U123">
        <f t="shared" si="6"/>
        <v>2.9188887314825172</v>
      </c>
      <c r="W123">
        <f t="shared" si="20"/>
        <v>0.46055115493455989</v>
      </c>
      <c r="X123">
        <f t="shared" si="21"/>
        <v>8.5287250913807386E-2</v>
      </c>
      <c r="Y123">
        <f t="shared" si="22"/>
        <v>7.2219043112498202E-2</v>
      </c>
      <c r="Z123">
        <f t="shared" si="23"/>
        <v>6.9513694830823661E-2</v>
      </c>
      <c r="AA123">
        <f t="shared" si="24"/>
        <v>0.12947621136658138</v>
      </c>
      <c r="AB123">
        <f t="shared" si="25"/>
        <v>9.6292057483330931E-2</v>
      </c>
    </row>
    <row r="124" spans="1:28" x14ac:dyDescent="0.25">
      <c r="A124">
        <v>1715</v>
      </c>
      <c r="B124">
        <v>1.4990176081032612E-2</v>
      </c>
      <c r="C124">
        <v>2.3823672700212541E-2</v>
      </c>
      <c r="D124">
        <v>1.5257857796765334E-2</v>
      </c>
      <c r="E124" s="3">
        <v>8.6996557613135683E-2</v>
      </c>
      <c r="F124">
        <v>0.11831531835386452</v>
      </c>
      <c r="G124">
        <v>0.23931615470663356</v>
      </c>
      <c r="H124">
        <v>6.69204289331813E-2</v>
      </c>
      <c r="K124">
        <f t="shared" si="13"/>
        <v>2.4284085251272831</v>
      </c>
      <c r="L124">
        <f t="shared" si="14"/>
        <v>0.45773573390296002</v>
      </c>
      <c r="M124">
        <f t="shared" si="15"/>
        <v>0.26098967283940705</v>
      </c>
      <c r="N124">
        <f t="shared" si="16"/>
        <v>0.23663063670772905</v>
      </c>
      <c r="O124">
        <f t="shared" si="17"/>
        <v>0.35897423205995033</v>
      </c>
      <c r="P124">
        <f t="shared" si="18"/>
        <v>0.20076128679954391</v>
      </c>
      <c r="S124">
        <f t="shared" si="4"/>
        <v>3.943500087436874</v>
      </c>
      <c r="T124" s="12">
        <f t="shared" si="19"/>
        <v>8.6660587358398516E-2</v>
      </c>
      <c r="U124">
        <f t="shared" si="6"/>
        <v>4.3176720864714522</v>
      </c>
      <c r="W124">
        <f t="shared" si="20"/>
        <v>0.56243468158135668</v>
      </c>
      <c r="X124">
        <f t="shared" si="21"/>
        <v>0.10601447371077158</v>
      </c>
      <c r="Y124">
        <f t="shared" si="22"/>
        <v>6.0446849045615376E-2</v>
      </c>
      <c r="Z124">
        <f t="shared" si="23"/>
        <v>5.4805143134691273E-2</v>
      </c>
      <c r="AA124">
        <f t="shared" si="24"/>
        <v>8.3140688980231525E-2</v>
      </c>
      <c r="AB124">
        <f t="shared" si="25"/>
        <v>4.6497576188934915E-2</v>
      </c>
    </row>
    <row r="125" spans="1:28" x14ac:dyDescent="0.25">
      <c r="A125">
        <v>1716</v>
      </c>
      <c r="B125">
        <v>1.4990176081032612E-2</v>
      </c>
      <c r="C125">
        <v>2.3823672700212541E-2</v>
      </c>
      <c r="D125">
        <v>1.5257857796765334E-2</v>
      </c>
      <c r="E125" s="3">
        <v>0.10707268629309007</v>
      </c>
      <c r="F125">
        <v>0.11028486688188277</v>
      </c>
      <c r="G125">
        <v>0.21161985473342457</v>
      </c>
      <c r="H125">
        <v>6.69204289331813E-2</v>
      </c>
      <c r="K125">
        <f t="shared" si="13"/>
        <v>2.4284085251272831</v>
      </c>
      <c r="L125">
        <f t="shared" si="14"/>
        <v>0.45773573390296002</v>
      </c>
      <c r="M125">
        <f t="shared" si="15"/>
        <v>0.32121805887927019</v>
      </c>
      <c r="N125">
        <f t="shared" si="16"/>
        <v>0.22056973376376554</v>
      </c>
      <c r="O125">
        <f t="shared" si="17"/>
        <v>0.31742978210013684</v>
      </c>
      <c r="P125">
        <f t="shared" si="18"/>
        <v>0.20076128679954391</v>
      </c>
      <c r="S125">
        <f t="shared" si="4"/>
        <v>3.9461231205729601</v>
      </c>
      <c r="T125" s="12">
        <f t="shared" si="19"/>
        <v>8.6660587358398516E-2</v>
      </c>
      <c r="U125">
        <f t="shared" si="6"/>
        <v>4.3205440014460832</v>
      </c>
      <c r="W125">
        <f t="shared" si="20"/>
        <v>0.56206082482078568</v>
      </c>
      <c r="X125">
        <f t="shared" si="21"/>
        <v>0.10594400467852108</v>
      </c>
      <c r="Y125">
        <f t="shared" si="22"/>
        <v>7.434666994983935E-2</v>
      </c>
      <c r="Z125">
        <f t="shared" si="23"/>
        <v>5.1051380032223023E-2</v>
      </c>
      <c r="AA125">
        <f t="shared" si="24"/>
        <v>7.3469864441582655E-2</v>
      </c>
      <c r="AB125">
        <f t="shared" si="25"/>
        <v>4.6466668718649608E-2</v>
      </c>
    </row>
    <row r="126" spans="1:28" x14ac:dyDescent="0.25">
      <c r="A126">
        <v>1717</v>
      </c>
      <c r="B126">
        <v>1.2848722355170808E-2</v>
      </c>
      <c r="C126">
        <v>2.3823672700212541E-2</v>
      </c>
      <c r="D126">
        <v>2.1414537258618017E-2</v>
      </c>
      <c r="E126" s="3">
        <v>0.103726664846431</v>
      </c>
      <c r="F126">
        <v>9.8506871389642869E-2</v>
      </c>
      <c r="G126">
        <v>0.22854818112985795</v>
      </c>
      <c r="H126">
        <v>0.1137647291864082</v>
      </c>
      <c r="K126">
        <f t="shared" si="13"/>
        <v>2.0814930215376708</v>
      </c>
      <c r="L126">
        <f t="shared" si="14"/>
        <v>0.64243611775854048</v>
      </c>
      <c r="M126">
        <f t="shared" si="15"/>
        <v>0.31117999453929301</v>
      </c>
      <c r="N126">
        <f t="shared" si="16"/>
        <v>0.19701374277928574</v>
      </c>
      <c r="O126">
        <f t="shared" si="17"/>
        <v>0.34282227169478691</v>
      </c>
      <c r="P126">
        <f t="shared" si="18"/>
        <v>0.34129418755922458</v>
      </c>
      <c r="S126">
        <f t="shared" si="4"/>
        <v>3.9162393358688012</v>
      </c>
      <c r="T126" s="12">
        <f>$AC$3</f>
        <v>8.6660587358398516E-2</v>
      </c>
      <c r="U126">
        <f t="shared" si="6"/>
        <v>4.2878247469274067</v>
      </c>
      <c r="W126">
        <f t="shared" si="20"/>
        <v>0.48544265318428387</v>
      </c>
      <c r="X126">
        <f t="shared" si="21"/>
        <v>0.14982797937786541</v>
      </c>
      <c r="Y126">
        <f t="shared" si="22"/>
        <v>7.2572927511153559E-2</v>
      </c>
      <c r="Z126">
        <f t="shared" si="23"/>
        <v>4.5947247009212058E-2</v>
      </c>
      <c r="AA126">
        <f t="shared" si="24"/>
        <v>7.9952491514595686E-2</v>
      </c>
      <c r="AB126">
        <f t="shared" si="25"/>
        <v>7.959611404449099E-2</v>
      </c>
    </row>
    <row r="127" spans="1:28" x14ac:dyDescent="0.25">
      <c r="A127">
        <v>1718</v>
      </c>
      <c r="B127">
        <v>1.7399311522627137E-2</v>
      </c>
      <c r="C127">
        <v>3.0515715593530668E-2</v>
      </c>
      <c r="D127">
        <v>2.3823672700212541E-2</v>
      </c>
      <c r="E127" s="3">
        <v>0.11711075063306726</v>
      </c>
      <c r="F127">
        <v>0.12554272467864813</v>
      </c>
      <c r="G127">
        <v>0.21023359153635635</v>
      </c>
      <c r="H127">
        <v>0.16060902943963512</v>
      </c>
      <c r="K127">
        <f t="shared" si="13"/>
        <v>2.8186884666655962</v>
      </c>
      <c r="L127">
        <f t="shared" si="14"/>
        <v>0.71471018100637629</v>
      </c>
      <c r="M127">
        <f t="shared" si="15"/>
        <v>0.35133225189920181</v>
      </c>
      <c r="N127">
        <f t="shared" si="16"/>
        <v>0.25108544935729626</v>
      </c>
      <c r="O127">
        <f t="shared" si="17"/>
        <v>0.31535038730453452</v>
      </c>
      <c r="P127">
        <f t="shared" si="18"/>
        <v>0.48182708831890536</v>
      </c>
      <c r="S127">
        <f t="shared" si="4"/>
        <v>4.93299382455191</v>
      </c>
      <c r="T127" s="12">
        <f t="shared" si="19"/>
        <v>8.6660587358398516E-2</v>
      </c>
      <c r="U127">
        <f t="shared" si="6"/>
        <v>5.4010521787124928</v>
      </c>
      <c r="W127">
        <f t="shared" si="20"/>
        <v>0.52187765890784588</v>
      </c>
      <c r="X127">
        <f t="shared" si="21"/>
        <v>0.13232795339828571</v>
      </c>
      <c r="Y127">
        <f t="shared" si="22"/>
        <v>6.5048853496348313E-2</v>
      </c>
      <c r="Z127">
        <f t="shared" si="23"/>
        <v>4.6488247298723605E-2</v>
      </c>
      <c r="AA127">
        <f t="shared" si="24"/>
        <v>5.8386843316834608E-2</v>
      </c>
      <c r="AB127">
        <f t="shared" si="25"/>
        <v>8.9209856223563408E-2</v>
      </c>
    </row>
    <row r="128" spans="1:28" x14ac:dyDescent="0.25">
      <c r="A128">
        <v>1719</v>
      </c>
      <c r="B128">
        <v>1.4722494365299887E-2</v>
      </c>
      <c r="C128">
        <v>4.8718072263355984E-2</v>
      </c>
      <c r="D128">
        <v>2.6768171573272517E-2</v>
      </c>
      <c r="E128" s="3">
        <v>0.1137647291864082</v>
      </c>
      <c r="F128">
        <v>0.12714881497304445</v>
      </c>
      <c r="G128">
        <v>0.20417715583942561</v>
      </c>
      <c r="H128">
        <v>0.12045677207972633</v>
      </c>
      <c r="K128">
        <f t="shared" si="13"/>
        <v>2.3850440871785819</v>
      </c>
      <c r="L128">
        <f t="shared" si="14"/>
        <v>0.80304514719817555</v>
      </c>
      <c r="M128">
        <f t="shared" si="15"/>
        <v>0.34129418755922458</v>
      </c>
      <c r="N128">
        <f t="shared" si="16"/>
        <v>0.2542976299460889</v>
      </c>
      <c r="O128">
        <f t="shared" si="17"/>
        <v>0.3062657337591384</v>
      </c>
      <c r="P128">
        <f t="shared" si="18"/>
        <v>0.36137031623917898</v>
      </c>
      <c r="S128">
        <f t="shared" si="4"/>
        <v>4.4513171018803881</v>
      </c>
      <c r="T128" s="12">
        <f t="shared" si="19"/>
        <v>8.6660587358398516E-2</v>
      </c>
      <c r="U128">
        <f t="shared" si="6"/>
        <v>4.8736724160474889</v>
      </c>
      <c r="W128">
        <f t="shared" si="20"/>
        <v>0.4893730812365174</v>
      </c>
      <c r="X128">
        <f t="shared" si="21"/>
        <v>0.16477208122441661</v>
      </c>
      <c r="Y128">
        <f t="shared" si="22"/>
        <v>7.0028134520377053E-2</v>
      </c>
      <c r="Z128">
        <f t="shared" si="23"/>
        <v>5.2177825721065253E-2</v>
      </c>
      <c r="AA128">
        <f t="shared" si="24"/>
        <v>6.2840853388237694E-2</v>
      </c>
      <c r="AB128">
        <f t="shared" si="25"/>
        <v>7.4147436550987461E-2</v>
      </c>
    </row>
    <row r="129" spans="1:28" x14ac:dyDescent="0.25">
      <c r="A129">
        <v>1720</v>
      </c>
      <c r="B129">
        <v>1.3384085786636258E-2</v>
      </c>
      <c r="C129">
        <v>3.5601668192452453E-2</v>
      </c>
      <c r="D129">
        <v>2.6768171573272517E-2</v>
      </c>
      <c r="E129" s="3">
        <v>0.10707268629309007</v>
      </c>
      <c r="F129">
        <v>0.1338408578663626</v>
      </c>
      <c r="G129">
        <v>0.21318714555765594</v>
      </c>
      <c r="H129">
        <v>0.10038064339977194</v>
      </c>
      <c r="K129">
        <f t="shared" si="13"/>
        <v>2.1682218974350738</v>
      </c>
      <c r="L129">
        <f t="shared" si="14"/>
        <v>0.80304514719817555</v>
      </c>
      <c r="M129">
        <f t="shared" si="15"/>
        <v>0.32121805887927019</v>
      </c>
      <c r="N129">
        <f t="shared" si="16"/>
        <v>0.2676817157327252</v>
      </c>
      <c r="O129">
        <f t="shared" si="17"/>
        <v>0.31978071833648392</v>
      </c>
      <c r="P129">
        <f t="shared" si="18"/>
        <v>0.30114193019931584</v>
      </c>
      <c r="S129">
        <f t="shared" si="4"/>
        <v>4.1810894677810442</v>
      </c>
      <c r="T129" s="12">
        <f t="shared" si="19"/>
        <v>8.6660587358398516E-2</v>
      </c>
      <c r="U129">
        <f t="shared" si="6"/>
        <v>4.5778047130237249</v>
      </c>
      <c r="W129">
        <f t="shared" si="20"/>
        <v>0.47363791890609569</v>
      </c>
      <c r="X129">
        <f t="shared" si="21"/>
        <v>0.17542145144670213</v>
      </c>
      <c r="Y129">
        <f t="shared" si="22"/>
        <v>7.0168580578680848E-2</v>
      </c>
      <c r="Z129">
        <f t="shared" si="23"/>
        <v>5.8473817148900716E-2</v>
      </c>
      <c r="AA129">
        <f t="shared" si="24"/>
        <v>6.9854600268708891E-2</v>
      </c>
      <c r="AB129">
        <f t="shared" si="25"/>
        <v>6.5783044292513304E-2</v>
      </c>
    </row>
    <row r="130" spans="1:28" x14ac:dyDescent="0.25">
      <c r="A130">
        <v>1721</v>
      </c>
      <c r="B130">
        <v>1.873772010129076E-2</v>
      </c>
      <c r="C130">
        <v>4.2829074517236033E-2</v>
      </c>
      <c r="D130">
        <v>2.6768171573272517E-2</v>
      </c>
      <c r="E130" s="3">
        <v>0.1137647291864082</v>
      </c>
      <c r="F130">
        <v>0.12366895266851903</v>
      </c>
      <c r="G130">
        <v>0.18647177658942363</v>
      </c>
      <c r="H130">
        <v>0.10038064339977194</v>
      </c>
      <c r="K130">
        <f t="shared" si="13"/>
        <v>3.035510656409103</v>
      </c>
      <c r="L130">
        <f t="shared" si="14"/>
        <v>0.80304514719817555</v>
      </c>
      <c r="M130">
        <f t="shared" si="15"/>
        <v>0.34129418755922458</v>
      </c>
      <c r="N130">
        <f t="shared" si="16"/>
        <v>0.24733790533703806</v>
      </c>
      <c r="O130">
        <f t="shared" si="17"/>
        <v>0.27970766488413545</v>
      </c>
      <c r="P130">
        <f t="shared" si="18"/>
        <v>0.30114193019931584</v>
      </c>
      <c r="S130">
        <f t="shared" si="4"/>
        <v>5.0080374915869923</v>
      </c>
      <c r="T130" s="12">
        <f t="shared" si="19"/>
        <v>8.6660587358398516E-2</v>
      </c>
      <c r="U130">
        <f t="shared" si="6"/>
        <v>5.4832162307575452</v>
      </c>
      <c r="W130">
        <f t="shared" si="20"/>
        <v>0.55360039229927027</v>
      </c>
      <c r="X130">
        <f t="shared" si="21"/>
        <v>0.14645513023790221</v>
      </c>
      <c r="Y130">
        <f t="shared" si="22"/>
        <v>6.2243430351108436E-2</v>
      </c>
      <c r="Z130">
        <f t="shared" si="23"/>
        <v>4.5108180113273881E-2</v>
      </c>
      <c r="AA130">
        <f t="shared" si="24"/>
        <v>5.1011605800833401E-2</v>
      </c>
      <c r="AB130">
        <f t="shared" si="25"/>
        <v>5.4920673839213334E-2</v>
      </c>
    </row>
    <row r="131" spans="1:28" x14ac:dyDescent="0.25">
      <c r="A131">
        <v>1722</v>
      </c>
      <c r="B131">
        <v>1.7934674954092587E-2</v>
      </c>
      <c r="C131">
        <v>4.2829074517236033E-2</v>
      </c>
      <c r="D131">
        <v>2.6768171573272517E-2</v>
      </c>
      <c r="E131" s="3">
        <v>0.11711075063306726</v>
      </c>
      <c r="F131">
        <v>9.3688600506453806E-2</v>
      </c>
      <c r="G131">
        <v>0.17609451380631524</v>
      </c>
      <c r="H131">
        <v>9.3688600506453806E-2</v>
      </c>
      <c r="K131">
        <f t="shared" si="13"/>
        <v>2.9054173425629992</v>
      </c>
      <c r="L131">
        <f t="shared" si="14"/>
        <v>0.80304514719817555</v>
      </c>
      <c r="M131">
        <f t="shared" si="15"/>
        <v>0.35133225189920181</v>
      </c>
      <c r="N131">
        <f t="shared" si="16"/>
        <v>0.18737720101290761</v>
      </c>
      <c r="O131">
        <f t="shared" si="17"/>
        <v>0.26414177070947287</v>
      </c>
      <c r="P131">
        <f t="shared" si="18"/>
        <v>0.28106580151936145</v>
      </c>
      <c r="S131">
        <f t="shared" si="4"/>
        <v>4.7923795149021178</v>
      </c>
      <c r="T131" s="12">
        <f t="shared" si="19"/>
        <v>8.6660587358398516E-2</v>
      </c>
      <c r="U131">
        <f t="shared" ref="U131:U194" si="26">S131/(1-T131)</f>
        <v>5.2470959301333355</v>
      </c>
      <c r="W131">
        <f t="shared" si="20"/>
        <v>0.55371912029997306</v>
      </c>
      <c r="X131">
        <f t="shared" si="21"/>
        <v>0.15304563855720646</v>
      </c>
      <c r="Y131">
        <f t="shared" si="22"/>
        <v>6.6957466868777835E-2</v>
      </c>
      <c r="Z131">
        <f t="shared" si="23"/>
        <v>3.5710648996681506E-2</v>
      </c>
      <c r="AA131">
        <f t="shared" si="24"/>
        <v>5.0340564423940443E-2</v>
      </c>
      <c r="AB131">
        <f t="shared" si="25"/>
        <v>5.3565973495022262E-2</v>
      </c>
    </row>
    <row r="132" spans="1:28" x14ac:dyDescent="0.25">
      <c r="A132">
        <v>1723</v>
      </c>
      <c r="B132">
        <v>1.5525539512498059E-2</v>
      </c>
      <c r="C132">
        <v>4.2829074517236033E-2</v>
      </c>
      <c r="D132">
        <v>2.1414537258618017E-2</v>
      </c>
      <c r="E132" s="3">
        <v>0.11711075063306726</v>
      </c>
      <c r="F132">
        <v>8.5122785603006609E-2</v>
      </c>
      <c r="G132">
        <v>0.18531930377495801</v>
      </c>
      <c r="H132">
        <v>8.030451471981756E-2</v>
      </c>
      <c r="K132">
        <f t="shared" si="13"/>
        <v>2.5151374010246856</v>
      </c>
      <c r="L132">
        <f t="shared" si="14"/>
        <v>0.64243611775854048</v>
      </c>
      <c r="M132">
        <f t="shared" si="15"/>
        <v>0.35133225189920181</v>
      </c>
      <c r="N132">
        <f t="shared" si="16"/>
        <v>0.17024557120601322</v>
      </c>
      <c r="O132">
        <f t="shared" si="17"/>
        <v>0.27797895566243702</v>
      </c>
      <c r="P132">
        <f t="shared" si="18"/>
        <v>0.24091354415945268</v>
      </c>
      <c r="S132">
        <f t="shared" ref="S132:S195" si="27">SUM(K132:Q132)</f>
        <v>4.198043841710331</v>
      </c>
      <c r="T132" s="12">
        <f t="shared" si="19"/>
        <v>8.6660587358398516E-2</v>
      </c>
      <c r="U132">
        <f t="shared" si="26"/>
        <v>4.5963677725989722</v>
      </c>
      <c r="W132">
        <f t="shared" si="20"/>
        <v>0.54720107821192154</v>
      </c>
      <c r="X132">
        <f t="shared" si="21"/>
        <v>0.1397703903478727</v>
      </c>
      <c r="Y132">
        <f t="shared" si="22"/>
        <v>7.6436932221492879E-2</v>
      </c>
      <c r="Z132">
        <f t="shared" si="23"/>
        <v>3.7039153442186258E-2</v>
      </c>
      <c r="AA132">
        <f t="shared" si="24"/>
        <v>6.0477962037675782E-2</v>
      </c>
      <c r="AB132">
        <f t="shared" si="25"/>
        <v>5.2413896380452261E-2</v>
      </c>
    </row>
    <row r="133" spans="1:28" x14ac:dyDescent="0.25">
      <c r="A133">
        <v>1724</v>
      </c>
      <c r="B133">
        <v>1.4187130933834436E-2</v>
      </c>
      <c r="C133">
        <v>3.881384878124515E-2</v>
      </c>
      <c r="D133">
        <v>1.9540765248488936E-2</v>
      </c>
      <c r="E133" s="3">
        <v>0.11711075063306726</v>
      </c>
      <c r="F133">
        <v>0.10038064339977194</v>
      </c>
      <c r="G133">
        <v>0.17915433082820922</v>
      </c>
      <c r="H133">
        <v>8.030451471981756E-2</v>
      </c>
      <c r="K133">
        <f t="shared" si="13"/>
        <v>2.2983152112811784</v>
      </c>
      <c r="L133">
        <f t="shared" si="14"/>
        <v>0.58622295745466813</v>
      </c>
      <c r="M133">
        <f t="shared" si="15"/>
        <v>0.35133225189920181</v>
      </c>
      <c r="N133">
        <f t="shared" si="16"/>
        <v>0.20076128679954389</v>
      </c>
      <c r="O133">
        <f t="shared" si="17"/>
        <v>0.26873149624231385</v>
      </c>
      <c r="P133">
        <f t="shared" si="18"/>
        <v>0.24091354415945268</v>
      </c>
      <c r="S133">
        <f t="shared" si="27"/>
        <v>3.9462767478363587</v>
      </c>
      <c r="T133" s="12">
        <f t="shared" si="19"/>
        <v>8.6660587358398516E-2</v>
      </c>
      <c r="U133">
        <f t="shared" si="26"/>
        <v>4.3207122053594063</v>
      </c>
      <c r="W133">
        <f t="shared" si="20"/>
        <v>0.5319297148350568</v>
      </c>
      <c r="X133">
        <f t="shared" si="21"/>
        <v>0.13567739057637718</v>
      </c>
      <c r="Y133">
        <f t="shared" si="22"/>
        <v>8.1313504626253447E-2</v>
      </c>
      <c r="Z133">
        <f t="shared" si="23"/>
        <v>4.6464859786430543E-2</v>
      </c>
      <c r="AA133">
        <f t="shared" si="24"/>
        <v>6.2196111073766873E-2</v>
      </c>
      <c r="AB133">
        <f t="shared" si="25"/>
        <v>5.5757831743716652E-2</v>
      </c>
    </row>
    <row r="134" spans="1:28" x14ac:dyDescent="0.25">
      <c r="A134">
        <v>1725</v>
      </c>
      <c r="B134">
        <v>1.2045677207972633E-2</v>
      </c>
      <c r="C134">
        <v>4.7647345400425083E-2</v>
      </c>
      <c r="D134">
        <v>2.3288309268747091E-2</v>
      </c>
      <c r="E134" s="3">
        <v>0.11818147749599817</v>
      </c>
      <c r="F134">
        <v>0.10707268629309007</v>
      </c>
      <c r="G134">
        <v>0.17637502181035655</v>
      </c>
      <c r="H134">
        <v>0.1137647291864082</v>
      </c>
      <c r="K134">
        <f t="shared" si="13"/>
        <v>1.9513997076915666</v>
      </c>
      <c r="L134">
        <f t="shared" si="14"/>
        <v>0.69864927806241273</v>
      </c>
      <c r="M134">
        <f t="shared" si="15"/>
        <v>0.3545444324879945</v>
      </c>
      <c r="N134">
        <f t="shared" si="16"/>
        <v>0.21414537258618013</v>
      </c>
      <c r="O134">
        <f t="shared" si="17"/>
        <v>0.26456253271553481</v>
      </c>
      <c r="P134">
        <f t="shared" si="18"/>
        <v>0.34129418755922458</v>
      </c>
      <c r="S134">
        <f t="shared" si="27"/>
        <v>3.8245955111029133</v>
      </c>
      <c r="T134" s="12">
        <f t="shared" si="19"/>
        <v>8.6660587358398516E-2</v>
      </c>
      <c r="U134">
        <f t="shared" si="26"/>
        <v>4.1874854606802145</v>
      </c>
      <c r="W134">
        <f t="shared" si="20"/>
        <v>0.4660075183579459</v>
      </c>
      <c r="X134">
        <f t="shared" si="21"/>
        <v>0.1668421979306226</v>
      </c>
      <c r="Y134">
        <f t="shared" si="22"/>
        <v>8.4667621133758475E-2</v>
      </c>
      <c r="Z134">
        <f t="shared" si="23"/>
        <v>5.1139371013217652E-2</v>
      </c>
      <c r="AA134">
        <f t="shared" si="24"/>
        <v>6.3179331653741275E-2</v>
      </c>
      <c r="AB134">
        <f t="shared" si="25"/>
        <v>8.1503372552315628E-2</v>
      </c>
    </row>
    <row r="135" spans="1:28" x14ac:dyDescent="0.25">
      <c r="A135">
        <v>1726</v>
      </c>
      <c r="B135">
        <v>1.5793221228230785E-2</v>
      </c>
      <c r="C135">
        <v>4.8718072263355984E-2</v>
      </c>
      <c r="D135">
        <v>2.1414537258618017E-2</v>
      </c>
      <c r="E135" s="3">
        <v>0.12045677207972633</v>
      </c>
      <c r="F135">
        <v>0.12045677207972633</v>
      </c>
      <c r="G135">
        <v>0.16642970630256562</v>
      </c>
      <c r="H135">
        <v>0.17399311522627137</v>
      </c>
      <c r="K135">
        <f t="shared" si="13"/>
        <v>2.5585018389733869</v>
      </c>
      <c r="L135">
        <f t="shared" si="14"/>
        <v>0.64243611775854048</v>
      </c>
      <c r="M135">
        <f t="shared" si="15"/>
        <v>0.36137031623917898</v>
      </c>
      <c r="N135">
        <f t="shared" si="16"/>
        <v>0.24091354415945265</v>
      </c>
      <c r="O135">
        <f t="shared" si="17"/>
        <v>0.24964455945384845</v>
      </c>
      <c r="P135">
        <f t="shared" si="18"/>
        <v>0.5219793456788141</v>
      </c>
      <c r="S135">
        <f t="shared" si="27"/>
        <v>4.5748457222632215</v>
      </c>
      <c r="T135" s="12">
        <f t="shared" si="19"/>
        <v>8.6660587358398516E-2</v>
      </c>
      <c r="U135">
        <f t="shared" si="26"/>
        <v>5.0089218300912322</v>
      </c>
      <c r="W135">
        <f t="shared" si="20"/>
        <v>0.51078893337945874</v>
      </c>
      <c r="X135">
        <f t="shared" si="21"/>
        <v>0.12825836368599092</v>
      </c>
      <c r="Y135">
        <f t="shared" si="22"/>
        <v>7.2145329573369887E-2</v>
      </c>
      <c r="Z135">
        <f t="shared" si="23"/>
        <v>4.8096886382246587E-2</v>
      </c>
      <c r="AA135">
        <f t="shared" si="24"/>
        <v>4.983997912566774E-2</v>
      </c>
      <c r="AB135">
        <f t="shared" si="25"/>
        <v>0.10420992049486762</v>
      </c>
    </row>
    <row r="136" spans="1:28" x14ac:dyDescent="0.25">
      <c r="A136">
        <v>1727</v>
      </c>
      <c r="B136">
        <v>2.4091354415945267E-2</v>
      </c>
      <c r="C136">
        <v>4.7111981968959632E-2</v>
      </c>
      <c r="D136">
        <v>2.4626717847410717E-2</v>
      </c>
      <c r="E136" s="3">
        <v>0.11831531835386452</v>
      </c>
      <c r="F136">
        <v>0.10707268629309007</v>
      </c>
      <c r="G136">
        <v>0.16988976543983325</v>
      </c>
      <c r="H136">
        <v>0.17399311522627137</v>
      </c>
      <c r="K136">
        <f t="shared" si="13"/>
        <v>3.9027994153831331</v>
      </c>
      <c r="L136">
        <f t="shared" si="14"/>
        <v>0.73880153542232152</v>
      </c>
      <c r="M136">
        <f t="shared" si="15"/>
        <v>0.35494595506159354</v>
      </c>
      <c r="N136">
        <f t="shared" si="16"/>
        <v>0.21414537258618013</v>
      </c>
      <c r="O136">
        <f t="shared" si="17"/>
        <v>0.25483464815974988</v>
      </c>
      <c r="P136">
        <f t="shared" si="18"/>
        <v>0.5219793456788141</v>
      </c>
      <c r="S136">
        <f t="shared" si="27"/>
        <v>5.9875062722917916</v>
      </c>
      <c r="T136" s="12">
        <f t="shared" si="19"/>
        <v>8.6660587358398516E-2</v>
      </c>
      <c r="U136">
        <f t="shared" si="26"/>
        <v>6.5556201664115816</v>
      </c>
      <c r="W136">
        <f t="shared" si="20"/>
        <v>0.59533641613032151</v>
      </c>
      <c r="X136">
        <f t="shared" si="21"/>
        <v>0.1126974285678798</v>
      </c>
      <c r="Y136">
        <f t="shared" si="22"/>
        <v>5.4143764594568329E-2</v>
      </c>
      <c r="Z136">
        <f t="shared" si="23"/>
        <v>3.2665921324023128E-2</v>
      </c>
      <c r="AA136">
        <f t="shared" si="24"/>
        <v>3.8872698797502388E-2</v>
      </c>
      <c r="AB136">
        <f t="shared" si="25"/>
        <v>7.9623183227306382E-2</v>
      </c>
    </row>
    <row r="137" spans="1:28" x14ac:dyDescent="0.25">
      <c r="A137">
        <v>1728</v>
      </c>
      <c r="B137">
        <v>2.3555990984479816E-2</v>
      </c>
      <c r="C137">
        <v>5.9425340892664998E-2</v>
      </c>
      <c r="D137">
        <v>3.5601668192452453E-2</v>
      </c>
      <c r="E137" s="3">
        <v>0.1137647291864082</v>
      </c>
      <c r="F137">
        <v>0.14080058247541344</v>
      </c>
      <c r="G137">
        <v>0.19235076919989666</v>
      </c>
      <c r="H137">
        <v>0.17399311522627137</v>
      </c>
      <c r="K137">
        <f t="shared" si="13"/>
        <v>3.8160705394857302</v>
      </c>
      <c r="L137">
        <f t="shared" si="14"/>
        <v>1.0680500457735735</v>
      </c>
      <c r="M137">
        <f t="shared" si="15"/>
        <v>0.34129418755922458</v>
      </c>
      <c r="N137">
        <f t="shared" si="16"/>
        <v>0.28160116495082688</v>
      </c>
      <c r="O137">
        <f t="shared" si="17"/>
        <v>0.28852615379984498</v>
      </c>
      <c r="P137">
        <f t="shared" si="18"/>
        <v>0.5219793456788141</v>
      </c>
      <c r="S137">
        <f t="shared" si="27"/>
        <v>6.317521437248014</v>
      </c>
      <c r="T137" s="12">
        <f t="shared" si="19"/>
        <v>8.6660587358398516E-2</v>
      </c>
      <c r="U137">
        <f t="shared" si="26"/>
        <v>6.9169482339278376</v>
      </c>
      <c r="W137">
        <f t="shared" si="20"/>
        <v>0.55169858302073016</v>
      </c>
      <c r="X137">
        <f t="shared" si="21"/>
        <v>0.15441058826127341</v>
      </c>
      <c r="Y137">
        <f t="shared" si="22"/>
        <v>4.9341729331609914E-2</v>
      </c>
      <c r="Z137">
        <f t="shared" si="23"/>
        <v>4.0711764123022458E-2</v>
      </c>
      <c r="AA137">
        <f t="shared" si="24"/>
        <v>4.1712926574268054E-2</v>
      </c>
      <c r="AB137">
        <f t="shared" si="25"/>
        <v>7.5463821330697525E-2</v>
      </c>
    </row>
    <row r="138" spans="1:28" x14ac:dyDescent="0.25">
      <c r="A138">
        <v>1729</v>
      </c>
      <c r="B138">
        <v>2.3823672700212541E-2</v>
      </c>
      <c r="C138">
        <v>5.3536343146545033E-2</v>
      </c>
      <c r="D138">
        <v>2.6768171573272517E-2</v>
      </c>
      <c r="E138" s="3">
        <v>0.10707268629309007</v>
      </c>
      <c r="F138">
        <v>0.14240667276980981</v>
      </c>
      <c r="G138">
        <v>0.21198851325092649</v>
      </c>
      <c r="H138">
        <v>0.17399311522627137</v>
      </c>
      <c r="K138">
        <f t="shared" si="13"/>
        <v>3.8594349774344319</v>
      </c>
      <c r="L138">
        <f t="shared" si="14"/>
        <v>0.80304514719817555</v>
      </c>
      <c r="M138">
        <f t="shared" si="15"/>
        <v>0.32121805887927019</v>
      </c>
      <c r="N138">
        <f t="shared" si="16"/>
        <v>0.28481334553961962</v>
      </c>
      <c r="O138">
        <f t="shared" si="17"/>
        <v>0.31798276987638974</v>
      </c>
      <c r="P138">
        <f t="shared" si="18"/>
        <v>0.5219793456788141</v>
      </c>
      <c r="S138">
        <f t="shared" si="27"/>
        <v>6.1084736446067023</v>
      </c>
      <c r="T138" s="12">
        <f t="shared" si="19"/>
        <v>8.6660587358398516E-2</v>
      </c>
      <c r="U138">
        <f t="shared" si="26"/>
        <v>6.6880653129152714</v>
      </c>
      <c r="W138">
        <f t="shared" si="20"/>
        <v>0.57706299159212859</v>
      </c>
      <c r="X138">
        <f t="shared" si="21"/>
        <v>0.12007136737247784</v>
      </c>
      <c r="Y138">
        <f t="shared" si="22"/>
        <v>4.8028546948991134E-2</v>
      </c>
      <c r="Z138">
        <f t="shared" si="23"/>
        <v>4.2585311628105478E-2</v>
      </c>
      <c r="AA138">
        <f t="shared" si="24"/>
        <v>4.7544806307787645E-2</v>
      </c>
      <c r="AB138">
        <f t="shared" si="25"/>
        <v>7.8046388792110594E-2</v>
      </c>
    </row>
    <row r="139" spans="1:28" x14ac:dyDescent="0.25">
      <c r="A139">
        <v>1730</v>
      </c>
      <c r="B139">
        <v>1.4187130933834436E-2</v>
      </c>
      <c r="C139">
        <v>4.6308936821761452E-2</v>
      </c>
      <c r="D139">
        <v>2.6768171573272517E-2</v>
      </c>
      <c r="E139" s="3">
        <v>0.1137647291864082</v>
      </c>
      <c r="F139">
        <v>0.14374508134847341</v>
      </c>
      <c r="G139">
        <v>0.23146463049199348</v>
      </c>
      <c r="H139">
        <v>0.17078093463747865</v>
      </c>
      <c r="K139">
        <f t="shared" si="13"/>
        <v>2.2983152112811784</v>
      </c>
      <c r="L139">
        <f t="shared" si="14"/>
        <v>0.80304514719817555</v>
      </c>
      <c r="M139">
        <f t="shared" si="15"/>
        <v>0.34129418755922458</v>
      </c>
      <c r="N139">
        <f t="shared" si="16"/>
        <v>0.28749016269694683</v>
      </c>
      <c r="O139">
        <f t="shared" si="17"/>
        <v>0.3471969457379902</v>
      </c>
      <c r="P139">
        <f t="shared" si="18"/>
        <v>0.51234280391243592</v>
      </c>
      <c r="S139">
        <f t="shared" si="27"/>
        <v>4.5896844583859515</v>
      </c>
      <c r="T139" s="12">
        <f t="shared" si="19"/>
        <v>8.6660587358398516E-2</v>
      </c>
      <c r="U139">
        <f t="shared" si="26"/>
        <v>5.0251685133256858</v>
      </c>
      <c r="W139">
        <f t="shared" si="20"/>
        <v>0.45736082385825105</v>
      </c>
      <c r="X139">
        <f t="shared" si="21"/>
        <v>0.15980462049554545</v>
      </c>
      <c r="Y139">
        <f t="shared" si="22"/>
        <v>6.7916963710606806E-2</v>
      </c>
      <c r="Z139">
        <f t="shared" si="23"/>
        <v>5.7210054137405264E-2</v>
      </c>
      <c r="AA139">
        <f t="shared" si="24"/>
        <v>6.9091602563634877E-2</v>
      </c>
      <c r="AB139">
        <f t="shared" si="25"/>
        <v>0.10195534787615798</v>
      </c>
    </row>
    <row r="140" spans="1:28" x14ac:dyDescent="0.25">
      <c r="A140">
        <v>1731</v>
      </c>
      <c r="B140">
        <v>2.4626717847410717E-2</v>
      </c>
      <c r="C140">
        <v>4.6041255106028731E-2</v>
      </c>
      <c r="D140">
        <v>2.7571216720470693E-2</v>
      </c>
      <c r="E140" s="3">
        <v>0.12045677207972633</v>
      </c>
      <c r="F140">
        <v>0.13250244928769897</v>
      </c>
      <c r="G140">
        <v>0.22633860192276356</v>
      </c>
      <c r="H140">
        <v>0.16730107233295324</v>
      </c>
      <c r="K140">
        <f t="shared" si="13"/>
        <v>3.9895282912805361</v>
      </c>
      <c r="L140">
        <f t="shared" si="14"/>
        <v>0.82713650161412078</v>
      </c>
      <c r="M140">
        <f t="shared" si="15"/>
        <v>0.36137031623917898</v>
      </c>
      <c r="N140">
        <f t="shared" si="16"/>
        <v>0.26500489857539794</v>
      </c>
      <c r="O140">
        <f t="shared" si="17"/>
        <v>0.33950790288414534</v>
      </c>
      <c r="P140">
        <f t="shared" si="18"/>
        <v>0.50190321699885976</v>
      </c>
      <c r="S140">
        <f t="shared" si="27"/>
        <v>6.2844511275922397</v>
      </c>
      <c r="T140" s="12">
        <f t="shared" si="19"/>
        <v>8.6660587358398516E-2</v>
      </c>
      <c r="U140">
        <f t="shared" si="26"/>
        <v>6.8807401066992897</v>
      </c>
      <c r="W140">
        <f t="shared" si="20"/>
        <v>0.57981092577471638</v>
      </c>
      <c r="X140">
        <f t="shared" si="21"/>
        <v>0.1202103972520044</v>
      </c>
      <c r="Y140">
        <f t="shared" si="22"/>
        <v>5.2519105595535902E-2</v>
      </c>
      <c r="Z140">
        <f t="shared" si="23"/>
        <v>3.8514010770059663E-2</v>
      </c>
      <c r="AA140">
        <f t="shared" si="24"/>
        <v>4.9341771033262906E-2</v>
      </c>
      <c r="AB140">
        <f t="shared" si="25"/>
        <v>7.2943202216022102E-2</v>
      </c>
    </row>
    <row r="141" spans="1:28" x14ac:dyDescent="0.25">
      <c r="A141">
        <v>1732</v>
      </c>
      <c r="B141">
        <v>2.4894399563143443E-2</v>
      </c>
      <c r="C141">
        <v>3.5601668192452453E-2</v>
      </c>
      <c r="D141">
        <v>2.3823672700212541E-2</v>
      </c>
      <c r="E141" s="3">
        <v>0.1338408578663626</v>
      </c>
      <c r="F141">
        <v>0.1413359459068789</v>
      </c>
      <c r="G141">
        <v>0.19513400143823675</v>
      </c>
      <c r="H141">
        <v>0.16060902943963512</v>
      </c>
      <c r="K141">
        <f t="shared" si="13"/>
        <v>4.0328927292292374</v>
      </c>
      <c r="L141">
        <f t="shared" si="14"/>
        <v>0.71471018100637629</v>
      </c>
      <c r="M141">
        <f t="shared" si="15"/>
        <v>0.40152257359908783</v>
      </c>
      <c r="N141">
        <f t="shared" si="16"/>
        <v>0.28267189181375779</v>
      </c>
      <c r="O141">
        <f t="shared" si="17"/>
        <v>0.29270100215735512</v>
      </c>
      <c r="P141">
        <f t="shared" si="18"/>
        <v>0.48182708831890536</v>
      </c>
      <c r="S141">
        <f t="shared" si="27"/>
        <v>6.2063254661247198</v>
      </c>
      <c r="T141" s="12">
        <f t="shared" si="19"/>
        <v>8.6660587358398516E-2</v>
      </c>
      <c r="U141">
        <f t="shared" si="26"/>
        <v>6.7952016306561278</v>
      </c>
      <c r="W141">
        <f t="shared" si="20"/>
        <v>0.59349125286218052</v>
      </c>
      <c r="X141">
        <f t="shared" si="21"/>
        <v>0.10517865691902444</v>
      </c>
      <c r="Y141">
        <f t="shared" si="22"/>
        <v>5.9089133100575529E-2</v>
      </c>
      <c r="Z141">
        <f t="shared" si="23"/>
        <v>4.1598749702805166E-2</v>
      </c>
      <c r="AA141">
        <f t="shared" si="24"/>
        <v>4.3074660336325094E-2</v>
      </c>
      <c r="AB141">
        <f t="shared" si="25"/>
        <v>7.0906959720690638E-2</v>
      </c>
    </row>
    <row r="142" spans="1:28" x14ac:dyDescent="0.25">
      <c r="A142">
        <v>1733</v>
      </c>
      <c r="B142">
        <v>2.9444988730599773E-2</v>
      </c>
      <c r="C142">
        <v>3.5601668192452453E-2</v>
      </c>
      <c r="D142">
        <v>2.3823672700212541E-2</v>
      </c>
      <c r="E142" s="3">
        <v>0.13718687931302165</v>
      </c>
      <c r="F142">
        <v>0.13250244928769897</v>
      </c>
      <c r="G142">
        <v>0.15666347967712715</v>
      </c>
      <c r="H142">
        <v>0.16060902943963512</v>
      </c>
      <c r="K142">
        <f t="shared" si="13"/>
        <v>4.7700881743571637</v>
      </c>
      <c r="L142">
        <f t="shared" si="14"/>
        <v>0.71471018100637629</v>
      </c>
      <c r="M142">
        <f t="shared" si="15"/>
        <v>0.41156063793906494</v>
      </c>
      <c r="N142">
        <f t="shared" si="16"/>
        <v>0.26500489857539794</v>
      </c>
      <c r="O142">
        <f t="shared" si="17"/>
        <v>0.23499521951569075</v>
      </c>
      <c r="P142">
        <f t="shared" si="18"/>
        <v>0.48182708831890536</v>
      </c>
      <c r="S142">
        <f t="shared" si="27"/>
        <v>6.8781861997125988</v>
      </c>
      <c r="T142" s="12">
        <f t="shared" si="19"/>
        <v>8.6660587358398516E-2</v>
      </c>
      <c r="U142">
        <f t="shared" si="26"/>
        <v>7.5308106761967037</v>
      </c>
      <c r="W142">
        <f t="shared" si="20"/>
        <v>0.63340965262005611</v>
      </c>
      <c r="X142">
        <f t="shared" si="21"/>
        <v>9.4904813271355193E-2</v>
      </c>
      <c r="Y142">
        <f t="shared" si="22"/>
        <v>5.4650243597269131E-2</v>
      </c>
      <c r="Z142">
        <f t="shared" si="23"/>
        <v>3.5189425145558666E-2</v>
      </c>
      <c r="AA142">
        <f t="shared" si="24"/>
        <v>3.1204505015437558E-2</v>
      </c>
      <c r="AB142">
        <f t="shared" si="25"/>
        <v>6.3980772991924853E-2</v>
      </c>
    </row>
    <row r="143" spans="1:28" x14ac:dyDescent="0.25">
      <c r="A143">
        <v>1734</v>
      </c>
      <c r="B143">
        <v>2.5162081278876165E-2</v>
      </c>
      <c r="C143">
        <v>5.3536343146545033E-2</v>
      </c>
      <c r="D143">
        <v>3.5601668192452453E-2</v>
      </c>
      <c r="E143" s="3">
        <v>0.14053290075968072</v>
      </c>
      <c r="F143">
        <v>0.1434773996327407</v>
      </c>
      <c r="G143">
        <v>0.16887528752106529</v>
      </c>
      <c r="H143">
        <v>0.16730107233295324</v>
      </c>
      <c r="K143">
        <f t="shared" si="13"/>
        <v>4.0762571671779391</v>
      </c>
      <c r="L143">
        <f t="shared" si="14"/>
        <v>1.0680500457735735</v>
      </c>
      <c r="M143">
        <f t="shared" si="15"/>
        <v>0.42159870227904217</v>
      </c>
      <c r="N143">
        <f t="shared" si="16"/>
        <v>0.2869547992654814</v>
      </c>
      <c r="O143">
        <f t="shared" si="17"/>
        <v>0.25331293128159793</v>
      </c>
      <c r="P143">
        <f t="shared" si="18"/>
        <v>0.50190321699885976</v>
      </c>
      <c r="S143">
        <f t="shared" si="27"/>
        <v>6.6080768627764943</v>
      </c>
      <c r="T143" s="12">
        <f t="shared" si="19"/>
        <v>8.6660587358398516E-2</v>
      </c>
      <c r="U143">
        <f t="shared" si="26"/>
        <v>7.2350724947523251</v>
      </c>
      <c r="W143">
        <f t="shared" si="20"/>
        <v>0.56340239439680695</v>
      </c>
      <c r="X143">
        <f t="shared" si="21"/>
        <v>0.14762119474936036</v>
      </c>
      <c r="Y143">
        <f t="shared" si="22"/>
        <v>5.8271524243168567E-2</v>
      </c>
      <c r="Z143">
        <f t="shared" si="23"/>
        <v>3.9661634278524892E-2</v>
      </c>
      <c r="AA143">
        <f t="shared" si="24"/>
        <v>3.5011802779492326E-2</v>
      </c>
      <c r="AB143">
        <f t="shared" si="25"/>
        <v>6.9370862194248289E-2</v>
      </c>
    </row>
    <row r="144" spans="1:28" x14ac:dyDescent="0.25">
      <c r="A144">
        <v>1735</v>
      </c>
      <c r="B144">
        <v>2.7303535004737967E-2</v>
      </c>
      <c r="C144">
        <v>5.3536343146545033E-2</v>
      </c>
      <c r="D144">
        <v>3.5601668192452453E-2</v>
      </c>
      <c r="E144" s="3">
        <v>0.14053290075968072</v>
      </c>
      <c r="F144">
        <v>0.13250244928769897</v>
      </c>
      <c r="G144">
        <v>0.16212443895202042</v>
      </c>
      <c r="H144">
        <v>0.16730107233295324</v>
      </c>
      <c r="K144">
        <f t="shared" si="13"/>
        <v>4.4231726707675509</v>
      </c>
      <c r="L144">
        <f t="shared" si="14"/>
        <v>1.0680500457735735</v>
      </c>
      <c r="M144">
        <f t="shared" si="15"/>
        <v>0.42159870227904217</v>
      </c>
      <c r="N144">
        <f t="shared" si="16"/>
        <v>0.26500489857539794</v>
      </c>
      <c r="O144">
        <f t="shared" si="17"/>
        <v>0.24318665842803061</v>
      </c>
      <c r="P144">
        <f t="shared" si="18"/>
        <v>0.50190321699885976</v>
      </c>
      <c r="S144">
        <f t="shared" si="27"/>
        <v>6.9229161928224556</v>
      </c>
      <c r="T144" s="12">
        <f t="shared" si="19"/>
        <v>8.6660587358398516E-2</v>
      </c>
      <c r="U144">
        <f t="shared" si="26"/>
        <v>7.579784795227094</v>
      </c>
      <c r="W144">
        <f t="shared" si="20"/>
        <v>0.58354858221737027</v>
      </c>
      <c r="X144">
        <f t="shared" si="21"/>
        <v>0.14090770049911083</v>
      </c>
      <c r="Y144">
        <f t="shared" si="22"/>
        <v>5.5621460723333224E-2</v>
      </c>
      <c r="Z144">
        <f t="shared" si="23"/>
        <v>3.496206102609517E-2</v>
      </c>
      <c r="AA144">
        <f t="shared" si="24"/>
        <v>3.2083583505057099E-2</v>
      </c>
      <c r="AB144">
        <f t="shared" si="25"/>
        <v>6.6216024670634796E-2</v>
      </c>
    </row>
    <row r="145" spans="1:28" x14ac:dyDescent="0.25">
      <c r="A145">
        <v>1736</v>
      </c>
      <c r="B145">
        <v>3.8278485349779699E-2</v>
      </c>
      <c r="C145">
        <v>5.3536343146545033E-2</v>
      </c>
      <c r="D145">
        <v>3.5601668192452453E-2</v>
      </c>
      <c r="E145" s="3">
        <v>0.1338408578663626</v>
      </c>
      <c r="F145">
        <v>0.13116404070903534</v>
      </c>
      <c r="G145">
        <v>0.18259034804473417</v>
      </c>
      <c r="H145">
        <v>0.1338408578663626</v>
      </c>
      <c r="K145">
        <f t="shared" si="13"/>
        <v>6.2011146266643111</v>
      </c>
      <c r="L145">
        <f t="shared" si="14"/>
        <v>1.0680500457735735</v>
      </c>
      <c r="M145">
        <f t="shared" si="15"/>
        <v>0.40152257359908783</v>
      </c>
      <c r="N145">
        <f t="shared" si="16"/>
        <v>0.26232808141807068</v>
      </c>
      <c r="O145">
        <f t="shared" si="17"/>
        <v>0.27388552206710126</v>
      </c>
      <c r="P145">
        <f t="shared" si="18"/>
        <v>0.40152257359908783</v>
      </c>
      <c r="S145">
        <f t="shared" si="27"/>
        <v>8.6084234231212324</v>
      </c>
      <c r="T145" s="12">
        <f t="shared" si="19"/>
        <v>8.6660587358398516E-2</v>
      </c>
      <c r="U145">
        <f t="shared" si="26"/>
        <v>9.4252183842845039</v>
      </c>
      <c r="W145">
        <f t="shared" si="20"/>
        <v>0.65792795178135877</v>
      </c>
      <c r="X145">
        <f t="shared" si="21"/>
        <v>0.11331833409339644</v>
      </c>
      <c r="Y145">
        <f t="shared" si="22"/>
        <v>4.2600877478720468E-2</v>
      </c>
      <c r="Z145">
        <f t="shared" si="23"/>
        <v>2.7832573286097367E-2</v>
      </c>
      <c r="AA145">
        <f t="shared" si="24"/>
        <v>2.9058798523307925E-2</v>
      </c>
      <c r="AB145">
        <f t="shared" si="25"/>
        <v>4.2600877478720468E-2</v>
      </c>
    </row>
    <row r="146" spans="1:28" x14ac:dyDescent="0.25">
      <c r="A146">
        <v>1737</v>
      </c>
      <c r="B146">
        <v>2.3020627553014365E-2</v>
      </c>
      <c r="C146">
        <v>3.801080363404697E-2</v>
      </c>
      <c r="D146">
        <v>3.6137031623917903E-2</v>
      </c>
      <c r="E146" s="3">
        <v>0.13624999330795712</v>
      </c>
      <c r="F146">
        <v>7.0132609521974004E-2</v>
      </c>
      <c r="G146">
        <v>0.15778396021420324</v>
      </c>
      <c r="H146">
        <v>0.13062867727756988</v>
      </c>
      <c r="K146">
        <f t="shared" si="13"/>
        <v>3.7293416635883272</v>
      </c>
      <c r="L146">
        <f t="shared" si="14"/>
        <v>1.0841109487175371</v>
      </c>
      <c r="M146">
        <f t="shared" si="15"/>
        <v>0.40874997992387135</v>
      </c>
      <c r="N146">
        <f t="shared" si="16"/>
        <v>0.14026521904394801</v>
      </c>
      <c r="O146">
        <f t="shared" si="17"/>
        <v>0.23667594032130485</v>
      </c>
      <c r="P146">
        <f t="shared" si="18"/>
        <v>0.39188603183270965</v>
      </c>
      <c r="S146">
        <f t="shared" si="27"/>
        <v>5.991029783427698</v>
      </c>
      <c r="T146" s="12">
        <f t="shared" si="19"/>
        <v>8.6660587358398516E-2</v>
      </c>
      <c r="U146">
        <f t="shared" si="26"/>
        <v>6.5594779996410875</v>
      </c>
      <c r="W146">
        <f t="shared" si="20"/>
        <v>0.5685424455714897</v>
      </c>
      <c r="X146">
        <f t="shared" si="21"/>
        <v>0.1652739667358982</v>
      </c>
      <c r="Y146">
        <f t="shared" si="22"/>
        <v>6.2314406717460864E-2</v>
      </c>
      <c r="Z146">
        <f t="shared" si="23"/>
        <v>2.1383594708545839E-2</v>
      </c>
      <c r="AA146">
        <f t="shared" si="24"/>
        <v>3.608152056219336E-2</v>
      </c>
      <c r="AB146">
        <f t="shared" si="25"/>
        <v>5.9743478346013561E-2</v>
      </c>
    </row>
    <row r="147" spans="1:28" x14ac:dyDescent="0.25">
      <c r="A147">
        <v>1738</v>
      </c>
      <c r="B147">
        <v>2.6768171573272517E-2</v>
      </c>
      <c r="C147">
        <v>4.0419939075641502E-2</v>
      </c>
      <c r="D147">
        <v>3.7207758486848798E-2</v>
      </c>
      <c r="E147" s="3">
        <v>0.13999753732821529</v>
      </c>
      <c r="F147">
        <v>0.17399311522627137</v>
      </c>
      <c r="G147">
        <v>0.18840693504359832</v>
      </c>
      <c r="H147">
        <v>0.12902258698317354</v>
      </c>
      <c r="K147">
        <f t="shared" si="13"/>
        <v>4.3364437948701475</v>
      </c>
      <c r="L147">
        <f t="shared" si="14"/>
        <v>1.116232754605464</v>
      </c>
      <c r="M147">
        <f t="shared" si="15"/>
        <v>0.41999261198464588</v>
      </c>
      <c r="N147">
        <f t="shared" si="16"/>
        <v>0.34798623045254273</v>
      </c>
      <c r="O147">
        <f t="shared" si="17"/>
        <v>0.28261040256539749</v>
      </c>
      <c r="P147">
        <f t="shared" si="18"/>
        <v>0.38706776094952061</v>
      </c>
      <c r="S147">
        <f t="shared" si="27"/>
        <v>6.8903335554277181</v>
      </c>
      <c r="T147" s="12">
        <f t="shared" si="19"/>
        <v>8.6660587358398516E-2</v>
      </c>
      <c r="U147">
        <f t="shared" si="26"/>
        <v>7.5441106121755812</v>
      </c>
      <c r="W147">
        <f t="shared" si="20"/>
        <v>0.57481179926915171</v>
      </c>
      <c r="X147">
        <f t="shared" si="21"/>
        <v>0.14796081499705943</v>
      </c>
      <c r="Y147">
        <f t="shared" si="22"/>
        <v>5.5671587225512305E-2</v>
      </c>
      <c r="Z147">
        <f t="shared" si="23"/>
        <v>4.6126872780857857E-2</v>
      </c>
      <c r="AA147">
        <f t="shared" si="24"/>
        <v>3.746106295277369E-2</v>
      </c>
      <c r="AB147">
        <f t="shared" si="25"/>
        <v>5.1307275416246509E-2</v>
      </c>
    </row>
    <row r="148" spans="1:28" x14ac:dyDescent="0.25">
      <c r="A148">
        <v>1739</v>
      </c>
      <c r="B148">
        <v>2.1414537258618017E-2</v>
      </c>
      <c r="C148">
        <v>5.3536343146545033E-2</v>
      </c>
      <c r="D148">
        <v>3.8278485349779699E-2</v>
      </c>
      <c r="E148" s="3">
        <v>0.14387892220633977</v>
      </c>
      <c r="F148">
        <v>0.1788113861094604</v>
      </c>
      <c r="G148">
        <v>0.18532600622317477</v>
      </c>
      <c r="H148">
        <v>0.12714881497304445</v>
      </c>
      <c r="K148">
        <f t="shared" si="13"/>
        <v>3.4691550358961187</v>
      </c>
      <c r="L148">
        <f t="shared" si="14"/>
        <v>1.1483545604933909</v>
      </c>
      <c r="M148">
        <f t="shared" si="15"/>
        <v>0.43163676661901929</v>
      </c>
      <c r="N148">
        <f t="shared" si="16"/>
        <v>0.3576227722189208</v>
      </c>
      <c r="O148">
        <f t="shared" si="17"/>
        <v>0.27798900933476217</v>
      </c>
      <c r="P148">
        <f t="shared" si="18"/>
        <v>0.38144644491913338</v>
      </c>
      <c r="S148">
        <f t="shared" si="27"/>
        <v>6.0662045894813446</v>
      </c>
      <c r="T148" s="12">
        <f t="shared" si="19"/>
        <v>8.6660587358398516E-2</v>
      </c>
      <c r="U148">
        <f t="shared" si="26"/>
        <v>6.6417856335974745</v>
      </c>
      <c r="W148">
        <f t="shared" si="20"/>
        <v>0.52232264443275567</v>
      </c>
      <c r="X148">
        <f t="shared" si="21"/>
        <v>0.17289846794880567</v>
      </c>
      <c r="Y148">
        <f t="shared" si="22"/>
        <v>6.4988060505232897E-2</v>
      </c>
      <c r="Z148">
        <f t="shared" si="23"/>
        <v>5.3844371370537152E-2</v>
      </c>
      <c r="AA148">
        <f t="shared" si="24"/>
        <v>4.1854559100576012E-2</v>
      </c>
      <c r="AB148">
        <f t="shared" si="25"/>
        <v>5.7431309283694193E-2</v>
      </c>
    </row>
    <row r="149" spans="1:28" x14ac:dyDescent="0.25">
      <c r="A149">
        <v>1740</v>
      </c>
      <c r="B149">
        <v>1.7131629806894411E-2</v>
      </c>
      <c r="C149">
        <v>4.8718072263355984E-2</v>
      </c>
      <c r="D149">
        <v>3.5601668192452453E-2</v>
      </c>
      <c r="E149" s="3">
        <v>0.14387892220633977</v>
      </c>
      <c r="F149">
        <v>0.21923132518510191</v>
      </c>
      <c r="G149">
        <v>0.19775081019621524</v>
      </c>
      <c r="H149">
        <v>0.12714881497304445</v>
      </c>
      <c r="K149">
        <f t="shared" si="13"/>
        <v>2.7753240287168945</v>
      </c>
      <c r="L149">
        <f t="shared" si="14"/>
        <v>1.0680500457735735</v>
      </c>
      <c r="M149">
        <f t="shared" si="15"/>
        <v>0.43163676661901929</v>
      </c>
      <c r="N149">
        <f t="shared" si="16"/>
        <v>0.43846265037020382</v>
      </c>
      <c r="O149">
        <f t="shared" si="17"/>
        <v>0.29662621529432287</v>
      </c>
      <c r="P149">
        <f t="shared" si="18"/>
        <v>0.38144644491913338</v>
      </c>
      <c r="S149">
        <f t="shared" si="27"/>
        <v>5.3915461516931469</v>
      </c>
      <c r="T149" s="12">
        <f t="shared" si="19"/>
        <v>8.6660587358398516E-2</v>
      </c>
      <c r="U149">
        <f t="shared" si="26"/>
        <v>5.9031134286644589</v>
      </c>
      <c r="W149">
        <f t="shared" si="20"/>
        <v>0.47014580733624722</v>
      </c>
      <c r="X149">
        <f t="shared" si="21"/>
        <v>0.18092995479085905</v>
      </c>
      <c r="Y149">
        <f t="shared" si="22"/>
        <v>7.3120188496305805E-2</v>
      </c>
      <c r="Z149">
        <f t="shared" si="23"/>
        <v>7.427650775624739E-2</v>
      </c>
      <c r="AA149">
        <f t="shared" si="24"/>
        <v>5.0249113265206667E-2</v>
      </c>
      <c r="AB149">
        <f t="shared" si="25"/>
        <v>6.4617840996735371E-2</v>
      </c>
    </row>
    <row r="150" spans="1:28" x14ac:dyDescent="0.25">
      <c r="A150">
        <v>1741</v>
      </c>
      <c r="B150">
        <v>1.9005401817023485E-2</v>
      </c>
      <c r="C150">
        <v>4.1222984222839681E-2</v>
      </c>
      <c r="D150">
        <v>3.9616893928443329E-2</v>
      </c>
      <c r="E150" s="3">
        <v>0.14053290075968072</v>
      </c>
      <c r="F150">
        <v>0.14454812649567161</v>
      </c>
      <c r="G150">
        <v>0.18643850273548693</v>
      </c>
      <c r="H150">
        <v>0.12045677207972633</v>
      </c>
      <c r="K150">
        <f t="shared" si="13"/>
        <v>3.0788750943578047</v>
      </c>
      <c r="L150">
        <f t="shared" si="14"/>
        <v>1.1885068178532998</v>
      </c>
      <c r="M150">
        <f t="shared" si="15"/>
        <v>0.42159870227904217</v>
      </c>
      <c r="N150">
        <f t="shared" si="16"/>
        <v>0.28909625299134323</v>
      </c>
      <c r="O150">
        <f t="shared" si="17"/>
        <v>0.2796577541032304</v>
      </c>
      <c r="P150">
        <f t="shared" si="18"/>
        <v>0.36137031623917898</v>
      </c>
      <c r="S150">
        <f t="shared" si="27"/>
        <v>5.6191049378238995</v>
      </c>
      <c r="T150" s="12">
        <f t="shared" si="19"/>
        <v>8.6660587358398516E-2</v>
      </c>
      <c r="U150">
        <f t="shared" si="26"/>
        <v>6.1522637258936088</v>
      </c>
      <c r="W150">
        <f t="shared" si="20"/>
        <v>0.50044588976240645</v>
      </c>
      <c r="X150">
        <f t="shared" si="21"/>
        <v>0.19318203360677141</v>
      </c>
      <c r="Y150">
        <f t="shared" si="22"/>
        <v>6.8527410569969582E-2</v>
      </c>
      <c r="Z150">
        <f t="shared" si="23"/>
        <v>4.6990224390836291E-2</v>
      </c>
      <c r="AA150">
        <f t="shared" si="24"/>
        <v>4.5456073823072408E-2</v>
      </c>
      <c r="AB150">
        <f t="shared" si="25"/>
        <v>5.873778048854536E-2</v>
      </c>
    </row>
    <row r="151" spans="1:28" x14ac:dyDescent="0.25">
      <c r="A151">
        <v>1742</v>
      </c>
      <c r="B151">
        <v>2.3823672700212541E-2</v>
      </c>
      <c r="C151">
        <v>5.3536343146545033E-2</v>
      </c>
      <c r="D151">
        <v>4.47028465273651E-2</v>
      </c>
      <c r="E151" s="3">
        <v>0.15391698654631697</v>
      </c>
      <c r="F151">
        <v>0.21682218974350739</v>
      </c>
      <c r="G151">
        <v>0.19315811637030936</v>
      </c>
      <c r="H151">
        <v>0.12714881497304445</v>
      </c>
      <c r="K151">
        <f t="shared" si="13"/>
        <v>3.8594349774344319</v>
      </c>
      <c r="L151">
        <f t="shared" si="14"/>
        <v>1.341085395820953</v>
      </c>
      <c r="M151">
        <f t="shared" si="15"/>
        <v>0.46175095963895091</v>
      </c>
      <c r="N151">
        <f t="shared" si="16"/>
        <v>0.43364437948701479</v>
      </c>
      <c r="O151">
        <f t="shared" si="17"/>
        <v>0.28973717455546405</v>
      </c>
      <c r="P151">
        <f t="shared" si="18"/>
        <v>0.38144644491913338</v>
      </c>
      <c r="S151">
        <f t="shared" si="27"/>
        <v>6.7670993318559471</v>
      </c>
      <c r="T151" s="12">
        <f t="shared" si="19"/>
        <v>8.6660587358398516E-2</v>
      </c>
      <c r="U151">
        <f t="shared" si="26"/>
        <v>7.4091835282612379</v>
      </c>
      <c r="W151">
        <f t="shared" si="20"/>
        <v>0.52089882275330157</v>
      </c>
      <c r="X151">
        <f t="shared" si="21"/>
        <v>0.18100312817270359</v>
      </c>
      <c r="Y151">
        <f t="shared" si="22"/>
        <v>6.2321436346888963E-2</v>
      </c>
      <c r="Z151">
        <f t="shared" si="23"/>
        <v>5.8527957612730504E-2</v>
      </c>
      <c r="AA151">
        <f t="shared" si="24"/>
        <v>3.9105142078112158E-2</v>
      </c>
      <c r="AB151">
        <f t="shared" si="25"/>
        <v>5.1482925677864798E-2</v>
      </c>
    </row>
    <row r="152" spans="1:28" x14ac:dyDescent="0.25">
      <c r="A152">
        <v>1743</v>
      </c>
      <c r="B152">
        <v>2.5162081278876165E-2</v>
      </c>
      <c r="C152">
        <v>6.1031431187061336E-2</v>
      </c>
      <c r="D152">
        <v>5.1930252852148681E-2</v>
      </c>
      <c r="E152" s="3">
        <v>0.18563726986064491</v>
      </c>
      <c r="F152">
        <v>0.17934674954092589</v>
      </c>
      <c r="G152">
        <v>0.21584046165445073</v>
      </c>
      <c r="H152">
        <v>0.15043712424179156</v>
      </c>
      <c r="K152">
        <f t="shared" si="13"/>
        <v>4.0762571671779391</v>
      </c>
      <c r="L152">
        <f t="shared" si="14"/>
        <v>1.5579075855644604</v>
      </c>
      <c r="M152">
        <f t="shared" si="15"/>
        <v>0.55691180958193476</v>
      </c>
      <c r="N152">
        <f t="shared" si="16"/>
        <v>0.35869349908185177</v>
      </c>
      <c r="O152">
        <f t="shared" si="17"/>
        <v>0.3237606924816761</v>
      </c>
      <c r="P152">
        <f t="shared" si="18"/>
        <v>0.45131137272537469</v>
      </c>
      <c r="S152">
        <f t="shared" si="27"/>
        <v>7.3248421266132366</v>
      </c>
      <c r="T152" s="12">
        <f t="shared" si="19"/>
        <v>8.6660587358398516E-2</v>
      </c>
      <c r="U152">
        <f t="shared" si="26"/>
        <v>8.0198467571086169</v>
      </c>
      <c r="W152">
        <f t="shared" si="20"/>
        <v>0.50827120400584136</v>
      </c>
      <c r="X152">
        <f t="shared" si="21"/>
        <v>0.19425652792973447</v>
      </c>
      <c r="Y152">
        <f t="shared" si="22"/>
        <v>6.9441702123335503E-2</v>
      </c>
      <c r="Z152">
        <f t="shared" si="23"/>
        <v>4.4725729798255023E-2</v>
      </c>
      <c r="AA152">
        <f t="shared" si="24"/>
        <v>4.0369935023347132E-2</v>
      </c>
      <c r="AB152">
        <f t="shared" si="25"/>
        <v>5.6274313761088032E-2</v>
      </c>
    </row>
    <row r="153" spans="1:28" x14ac:dyDescent="0.25">
      <c r="A153">
        <v>1744</v>
      </c>
      <c r="B153">
        <v>4.0955302507106953E-2</v>
      </c>
      <c r="C153">
        <v>7.6556970699559398E-2</v>
      </c>
      <c r="D153">
        <v>6.69204289331813E-2</v>
      </c>
      <c r="E153" s="3">
        <v>0.21749139403283921</v>
      </c>
      <c r="F153">
        <v>0.20852405655579292</v>
      </c>
      <c r="G153">
        <v>0.24584762977757293</v>
      </c>
      <c r="H153">
        <v>0.17399311522627137</v>
      </c>
      <c r="K153">
        <f t="shared" si="13"/>
        <v>6.6347590061513264</v>
      </c>
      <c r="L153">
        <f t="shared" si="14"/>
        <v>2.007612867995439</v>
      </c>
      <c r="M153">
        <f t="shared" si="15"/>
        <v>0.6524741820985176</v>
      </c>
      <c r="N153">
        <f t="shared" si="16"/>
        <v>0.41704811311158585</v>
      </c>
      <c r="O153">
        <f t="shared" si="17"/>
        <v>0.36877144466635942</v>
      </c>
      <c r="P153">
        <f t="shared" si="18"/>
        <v>0.5219793456788141</v>
      </c>
      <c r="S153">
        <f t="shared" si="27"/>
        <v>10.60264495970204</v>
      </c>
      <c r="T153" s="12">
        <f t="shared" si="19"/>
        <v>8.6660587358398516E-2</v>
      </c>
      <c r="U153">
        <f t="shared" si="26"/>
        <v>11.608658088055778</v>
      </c>
      <c r="W153">
        <f t="shared" si="20"/>
        <v>0.57153539675510578</v>
      </c>
      <c r="X153">
        <f t="shared" si="21"/>
        <v>0.17294099393461201</v>
      </c>
      <c r="Y153">
        <f t="shared" si="22"/>
        <v>5.6205823028748901E-2</v>
      </c>
      <c r="Z153">
        <f t="shared" si="23"/>
        <v>3.5925609140016732E-2</v>
      </c>
      <c r="AA153">
        <f t="shared" si="24"/>
        <v>3.1766931360119106E-2</v>
      </c>
      <c r="AB153">
        <f t="shared" si="25"/>
        <v>4.4964658422999119E-2</v>
      </c>
    </row>
    <row r="154" spans="1:28" x14ac:dyDescent="0.25">
      <c r="A154">
        <v>1745</v>
      </c>
      <c r="B154">
        <v>4.6308936821761452E-2</v>
      </c>
      <c r="C154">
        <v>7.1471018100637621E-2</v>
      </c>
      <c r="D154">
        <v>5.3536343146545033E-2</v>
      </c>
      <c r="E154" s="3">
        <v>0.20076128679954389</v>
      </c>
      <c r="F154">
        <v>0.18443270213984764</v>
      </c>
      <c r="G154">
        <v>0.23692721370800318</v>
      </c>
      <c r="H154">
        <v>0.22752945837281641</v>
      </c>
      <c r="K154">
        <f t="shared" si="13"/>
        <v>7.5020477651253552</v>
      </c>
      <c r="L154">
        <f t="shared" si="14"/>
        <v>1.6060902943963511</v>
      </c>
      <c r="M154">
        <f t="shared" si="15"/>
        <v>0.60228386039863169</v>
      </c>
      <c r="N154">
        <f t="shared" si="16"/>
        <v>0.36886540427969527</v>
      </c>
      <c r="O154">
        <f t="shared" si="17"/>
        <v>0.35539082056200477</v>
      </c>
      <c r="P154">
        <f t="shared" si="18"/>
        <v>0.68258837511844916</v>
      </c>
      <c r="S154">
        <f t="shared" si="27"/>
        <v>11.117266519880488</v>
      </c>
      <c r="T154" s="12">
        <f t="shared" si="19"/>
        <v>8.6660587358398516E-2</v>
      </c>
      <c r="U154">
        <f t="shared" si="26"/>
        <v>12.172108600598575</v>
      </c>
      <c r="W154">
        <f t="shared" si="20"/>
        <v>0.6163309917195805</v>
      </c>
      <c r="X154">
        <f t="shared" si="21"/>
        <v>0.13194840327972182</v>
      </c>
      <c r="Y154">
        <f t="shared" si="22"/>
        <v>4.9480651229895679E-2</v>
      </c>
      <c r="Z154">
        <f t="shared" si="23"/>
        <v>3.0304149953242775E-2</v>
      </c>
      <c r="AA154">
        <f t="shared" si="24"/>
        <v>2.9197145065278835E-2</v>
      </c>
      <c r="AB154">
        <f t="shared" si="25"/>
        <v>5.6078071393881768E-2</v>
      </c>
    </row>
    <row r="155" spans="1:28" x14ac:dyDescent="0.25">
      <c r="A155">
        <v>1746</v>
      </c>
      <c r="B155">
        <v>2.8909625299134323E-2</v>
      </c>
      <c r="C155">
        <v>4.8718072263355984E-2</v>
      </c>
      <c r="D155">
        <v>2.4894399563143443E-2</v>
      </c>
      <c r="E155" s="3">
        <v>0.18737720101290761</v>
      </c>
      <c r="F155">
        <v>0.16810411748015142</v>
      </c>
      <c r="G155">
        <v>0.22926214662571856</v>
      </c>
      <c r="H155">
        <v>0.1338408578663626</v>
      </c>
      <c r="K155">
        <f t="shared" si="13"/>
        <v>4.6833592984597603</v>
      </c>
      <c r="L155">
        <f t="shared" si="14"/>
        <v>0.7468319868943033</v>
      </c>
      <c r="M155">
        <f t="shared" si="15"/>
        <v>0.56213160303872289</v>
      </c>
      <c r="N155">
        <f t="shared" si="16"/>
        <v>0.33620823496030283</v>
      </c>
      <c r="O155">
        <f t="shared" si="17"/>
        <v>0.34389321993857785</v>
      </c>
      <c r="P155">
        <f t="shared" si="18"/>
        <v>0.40152257359908783</v>
      </c>
      <c r="S155">
        <f t="shared" si="27"/>
        <v>7.0739469168907556</v>
      </c>
      <c r="T155" s="12">
        <f t="shared" si="19"/>
        <v>8.6660587358398516E-2</v>
      </c>
      <c r="U155">
        <f t="shared" si="26"/>
        <v>7.7451458011991043</v>
      </c>
      <c r="W155">
        <f t="shared" si="20"/>
        <v>0.60468316784103437</v>
      </c>
      <c r="X155">
        <f t="shared" si="21"/>
        <v>9.6425813801811019E-2</v>
      </c>
      <c r="Y155">
        <f t="shared" si="22"/>
        <v>7.257856952824486E-2</v>
      </c>
      <c r="Z155">
        <f t="shared" si="23"/>
        <v>4.3408896822607401E-2</v>
      </c>
      <c r="AA155">
        <f t="shared" si="24"/>
        <v>4.4401129270586003E-2</v>
      </c>
      <c r="AB155">
        <f t="shared" si="25"/>
        <v>5.1841835377317756E-2</v>
      </c>
    </row>
    <row r="156" spans="1:28" x14ac:dyDescent="0.25">
      <c r="A156">
        <v>1747</v>
      </c>
      <c r="B156">
        <v>2.8909625299134323E-2</v>
      </c>
      <c r="C156">
        <v>4.2829074517236033E-2</v>
      </c>
      <c r="D156">
        <v>2.6768171573272517E-2</v>
      </c>
      <c r="E156" s="3">
        <v>0.14387892220633977</v>
      </c>
      <c r="F156">
        <v>0.16971020777454776</v>
      </c>
      <c r="G156">
        <v>0.22817061842325673</v>
      </c>
      <c r="H156">
        <v>0.15391698654631697</v>
      </c>
      <c r="K156">
        <f t="shared" si="13"/>
        <v>4.6833592984597603</v>
      </c>
      <c r="L156">
        <f t="shared" si="14"/>
        <v>0.80304514719817555</v>
      </c>
      <c r="M156">
        <f t="shared" si="15"/>
        <v>0.43163676661901929</v>
      </c>
      <c r="N156">
        <f t="shared" si="16"/>
        <v>0.33942041554909552</v>
      </c>
      <c r="O156">
        <f t="shared" si="17"/>
        <v>0.3422559276348851</v>
      </c>
      <c r="P156">
        <f t="shared" si="18"/>
        <v>0.46175095963895091</v>
      </c>
      <c r="S156">
        <f t="shared" si="27"/>
        <v>7.0614685150998859</v>
      </c>
      <c r="T156" s="12">
        <f t="shared" si="19"/>
        <v>8.6660587358398516E-2</v>
      </c>
      <c r="U156">
        <f t="shared" si="26"/>
        <v>7.7314834084257766</v>
      </c>
      <c r="W156">
        <f t="shared" si="20"/>
        <v>0.60575171038404241</v>
      </c>
      <c r="X156">
        <f t="shared" si="21"/>
        <v>0.10386689135528847</v>
      </c>
      <c r="Y156">
        <f t="shared" si="22"/>
        <v>5.5828454103467547E-2</v>
      </c>
      <c r="Z156">
        <f t="shared" si="23"/>
        <v>4.3901072746168592E-2</v>
      </c>
      <c r="AA156">
        <f t="shared" si="24"/>
        <v>4.4267821523343673E-2</v>
      </c>
      <c r="AB156">
        <f t="shared" si="25"/>
        <v>5.9723462529290866E-2</v>
      </c>
    </row>
    <row r="157" spans="1:28" x14ac:dyDescent="0.25">
      <c r="A157">
        <v>1748</v>
      </c>
      <c r="B157">
        <v>3.0515715593530668E-2</v>
      </c>
      <c r="C157">
        <v>3.0515715593530668E-2</v>
      </c>
      <c r="D157">
        <v>2.6768171573272517E-2</v>
      </c>
      <c r="E157" s="3">
        <v>0.16060902943963512</v>
      </c>
      <c r="F157">
        <v>0.22752945837281641</v>
      </c>
      <c r="G157">
        <v>0.2822275500458063</v>
      </c>
      <c r="H157">
        <v>0.1137647291864082</v>
      </c>
      <c r="K157">
        <f t="shared" si="13"/>
        <v>4.9435459261519679</v>
      </c>
      <c r="L157">
        <f t="shared" si="14"/>
        <v>0.80304514719817555</v>
      </c>
      <c r="M157">
        <f t="shared" si="15"/>
        <v>0.48182708831890536</v>
      </c>
      <c r="N157">
        <f t="shared" si="16"/>
        <v>0.45505891674563281</v>
      </c>
      <c r="O157">
        <f t="shared" si="17"/>
        <v>0.42334132506870947</v>
      </c>
      <c r="P157">
        <f t="shared" si="18"/>
        <v>0.34129418755922458</v>
      </c>
      <c r="S157">
        <f t="shared" si="27"/>
        <v>7.4481125910426149</v>
      </c>
      <c r="T157" s="12">
        <f t="shared" si="19"/>
        <v>8.6660587358398516E-2</v>
      </c>
      <c r="U157">
        <f t="shared" si="26"/>
        <v>8.1548135205299506</v>
      </c>
      <c r="W157">
        <f t="shared" si="20"/>
        <v>0.60621201376419764</v>
      </c>
      <c r="X157">
        <f t="shared" si="21"/>
        <v>9.8474985991585093E-2</v>
      </c>
      <c r="Y157">
        <f t="shared" si="22"/>
        <v>5.9084991594951057E-2</v>
      </c>
      <c r="Z157">
        <f t="shared" si="23"/>
        <v>5.5802492061898218E-2</v>
      </c>
      <c r="AA157">
        <f t="shared" si="24"/>
        <v>5.1913060182545795E-2</v>
      </c>
      <c r="AB157">
        <f t="shared" si="25"/>
        <v>4.1851869046423656E-2</v>
      </c>
    </row>
    <row r="158" spans="1:28" x14ac:dyDescent="0.25">
      <c r="A158">
        <v>1749</v>
      </c>
      <c r="B158">
        <v>2.0611492111419841E-2</v>
      </c>
      <c r="C158">
        <v>3.2924851035125199E-2</v>
      </c>
      <c r="D158">
        <v>2.3555990984479816E-2</v>
      </c>
      <c r="E158" s="3">
        <v>0.17399311522627137</v>
      </c>
      <c r="F158">
        <v>0.22752945837281641</v>
      </c>
      <c r="G158">
        <v>0.26816428838218154</v>
      </c>
      <c r="H158">
        <v>0.12045677207972633</v>
      </c>
      <c r="K158">
        <f t="shared" si="13"/>
        <v>3.3390617220500141</v>
      </c>
      <c r="L158">
        <f t="shared" si="14"/>
        <v>0.70667972953439451</v>
      </c>
      <c r="M158">
        <f t="shared" si="15"/>
        <v>0.5219793456788141</v>
      </c>
      <c r="N158">
        <f t="shared" si="16"/>
        <v>0.45505891674563281</v>
      </c>
      <c r="O158">
        <f t="shared" si="17"/>
        <v>0.40224643257327231</v>
      </c>
      <c r="P158">
        <f t="shared" si="18"/>
        <v>0.36137031623917898</v>
      </c>
      <c r="S158">
        <f t="shared" si="27"/>
        <v>5.7863964628213065</v>
      </c>
      <c r="T158" s="12">
        <f t="shared" si="19"/>
        <v>8.6660587358398516E-2</v>
      </c>
      <c r="U158">
        <f t="shared" si="26"/>
        <v>6.3354284099988956</v>
      </c>
      <c r="W158">
        <f t="shared" si="20"/>
        <v>0.52704592427879648</v>
      </c>
      <c r="X158">
        <f t="shared" si="21"/>
        <v>0.11154411095847545</v>
      </c>
      <c r="Y158">
        <f t="shared" si="22"/>
        <v>8.2390536503419362E-2</v>
      </c>
      <c r="Z158">
        <f t="shared" si="23"/>
        <v>7.1827647208109191E-2</v>
      </c>
      <c r="AA158">
        <f t="shared" si="24"/>
        <v>6.3491591498126082E-2</v>
      </c>
      <c r="AB158">
        <f t="shared" si="25"/>
        <v>5.7039602194674945E-2</v>
      </c>
    </row>
    <row r="159" spans="1:28" x14ac:dyDescent="0.25">
      <c r="A159">
        <v>1750</v>
      </c>
      <c r="B159">
        <v>1.7131629806894411E-2</v>
      </c>
      <c r="C159">
        <v>3.8278485349779699E-2</v>
      </c>
      <c r="D159">
        <v>1.6596266375428961E-2</v>
      </c>
      <c r="E159" s="3">
        <v>0.20076128679954389</v>
      </c>
      <c r="F159">
        <v>0.17426079694200408</v>
      </c>
      <c r="G159">
        <v>0.35033044107013739</v>
      </c>
      <c r="H159">
        <v>0.12714881497304445</v>
      </c>
      <c r="K159">
        <f t="shared" si="13"/>
        <v>2.7753240287168945</v>
      </c>
      <c r="L159">
        <f t="shared" si="14"/>
        <v>0.49788799126286881</v>
      </c>
      <c r="M159">
        <f t="shared" si="15"/>
        <v>0.60228386039863169</v>
      </c>
      <c r="N159">
        <f t="shared" si="16"/>
        <v>0.34852159388400816</v>
      </c>
      <c r="O159">
        <f t="shared" si="17"/>
        <v>0.52549566160520611</v>
      </c>
      <c r="P159">
        <f t="shared" si="18"/>
        <v>0.38144644491913338</v>
      </c>
      <c r="S159">
        <f t="shared" si="27"/>
        <v>5.130959580786743</v>
      </c>
      <c r="T159" s="12">
        <f t="shared" si="19"/>
        <v>8.6660587358398516E-2</v>
      </c>
      <c r="U159">
        <f t="shared" si="26"/>
        <v>5.6178015639845764</v>
      </c>
      <c r="W159">
        <f t="shared" si="20"/>
        <v>0.49402315071243308</v>
      </c>
      <c r="X159">
        <f t="shared" si="21"/>
        <v>8.8626838380123987E-2</v>
      </c>
      <c r="Y159">
        <f t="shared" si="22"/>
        <v>0.10720988513724677</v>
      </c>
      <c r="Z159">
        <f t="shared" si="23"/>
        <v>6.2038786866086791E-2</v>
      </c>
      <c r="AA159">
        <f t="shared" si="24"/>
        <v>9.3541157625454507E-2</v>
      </c>
      <c r="AB159">
        <f t="shared" si="25"/>
        <v>6.7899593920256282E-2</v>
      </c>
    </row>
    <row r="160" spans="1:28" x14ac:dyDescent="0.25">
      <c r="A160">
        <v>1751</v>
      </c>
      <c r="B160">
        <v>3.1586442456461569E-2</v>
      </c>
      <c r="C160">
        <v>2.6768171573272517E-2</v>
      </c>
      <c r="D160">
        <v>1.5257857796765334E-2</v>
      </c>
      <c r="E160" s="3">
        <v>0.22083741547949828</v>
      </c>
      <c r="F160">
        <v>0.17559920552066771</v>
      </c>
      <c r="G160">
        <v>0.32701322721209297</v>
      </c>
      <c r="H160">
        <v>0.2542976299460889</v>
      </c>
      <c r="K160">
        <f t="shared" si="13"/>
        <v>5.1170036779467738</v>
      </c>
      <c r="L160">
        <f t="shared" si="14"/>
        <v>0.45773573390296002</v>
      </c>
      <c r="M160">
        <f t="shared" si="15"/>
        <v>0.66251224643849482</v>
      </c>
      <c r="N160">
        <f t="shared" si="16"/>
        <v>0.35119841104133542</v>
      </c>
      <c r="O160">
        <f t="shared" si="17"/>
        <v>0.49051984081813949</v>
      </c>
      <c r="P160">
        <f t="shared" si="18"/>
        <v>0.76289288983826675</v>
      </c>
      <c r="S160">
        <f t="shared" si="27"/>
        <v>7.8418627999859707</v>
      </c>
      <c r="T160" s="12">
        <f t="shared" si="19"/>
        <v>8.6660587358398516E-2</v>
      </c>
      <c r="U160">
        <f t="shared" si="26"/>
        <v>8.5859240184384262</v>
      </c>
      <c r="W160">
        <f t="shared" si="20"/>
        <v>0.59597588645763888</v>
      </c>
      <c r="X160">
        <f t="shared" si="21"/>
        <v>5.3312343892161669E-2</v>
      </c>
      <c r="Y160">
        <f t="shared" si="22"/>
        <v>7.7162603001812949E-2</v>
      </c>
      <c r="Z160">
        <f t="shared" si="23"/>
        <v>4.0903973793284275E-2</v>
      </c>
      <c r="AA160">
        <f t="shared" si="24"/>
        <v>5.7130699009767534E-2</v>
      </c>
      <c r="AB160">
        <f t="shared" si="25"/>
        <v>8.8853906486936127E-2</v>
      </c>
    </row>
    <row r="161" spans="1:28" x14ac:dyDescent="0.25">
      <c r="A161">
        <v>1752</v>
      </c>
      <c r="B161">
        <v>4.2026029370037854E-2</v>
      </c>
      <c r="C161">
        <v>7.6556970699559398E-2</v>
      </c>
      <c r="D161">
        <v>5.3536343146545033E-2</v>
      </c>
      <c r="E161" s="3">
        <v>0.20076128679954389</v>
      </c>
      <c r="F161">
        <v>0.20798869312432744</v>
      </c>
      <c r="G161">
        <v>0.28773091597531386</v>
      </c>
      <c r="H161">
        <v>0.21414537258618013</v>
      </c>
      <c r="K161">
        <f t="shared" si="13"/>
        <v>6.8082167579461323</v>
      </c>
      <c r="L161">
        <f t="shared" si="14"/>
        <v>1.6060902943963511</v>
      </c>
      <c r="M161">
        <f t="shared" si="15"/>
        <v>0.60228386039863169</v>
      </c>
      <c r="N161">
        <f t="shared" si="16"/>
        <v>0.41597738624865488</v>
      </c>
      <c r="O161">
        <f t="shared" si="17"/>
        <v>0.43159637396297079</v>
      </c>
      <c r="P161">
        <f t="shared" si="18"/>
        <v>0.64243611775854037</v>
      </c>
      <c r="S161">
        <f t="shared" si="27"/>
        <v>10.506600790711282</v>
      </c>
      <c r="T161" s="12">
        <f t="shared" si="19"/>
        <v>8.6660587358398516E-2</v>
      </c>
      <c r="U161">
        <f t="shared" si="26"/>
        <v>11.503500938740416</v>
      </c>
      <c r="W161">
        <f t="shared" si="20"/>
        <v>0.59183867539125035</v>
      </c>
      <c r="X161">
        <f t="shared" si="21"/>
        <v>0.13961752191348203</v>
      </c>
      <c r="Y161">
        <f t="shared" si="22"/>
        <v>5.2356570717555763E-2</v>
      </c>
      <c r="Z161">
        <f t="shared" si="23"/>
        <v>3.6160938175591843E-2</v>
      </c>
      <c r="AA161">
        <f t="shared" si="24"/>
        <v>3.7518697678328591E-2</v>
      </c>
      <c r="AB161">
        <f t="shared" si="25"/>
        <v>5.5847008765392808E-2</v>
      </c>
    </row>
    <row r="162" spans="1:28" x14ac:dyDescent="0.25">
      <c r="A162">
        <v>1753</v>
      </c>
      <c r="B162">
        <v>3.2389487603659749E-2</v>
      </c>
      <c r="C162">
        <v>5.3536343146545033E-2</v>
      </c>
      <c r="D162">
        <v>4.2829074517236033E-2</v>
      </c>
      <c r="E162" s="3">
        <v>0.21079935113952109</v>
      </c>
      <c r="F162">
        <v>0.1788113861094604</v>
      </c>
      <c r="G162">
        <v>0.26744498371118941</v>
      </c>
      <c r="H162">
        <v>0.24091354415945265</v>
      </c>
      <c r="K162">
        <f t="shared" si="13"/>
        <v>5.2470969917928789</v>
      </c>
      <c r="L162">
        <f t="shared" si="14"/>
        <v>1.284872235517081</v>
      </c>
      <c r="M162">
        <f t="shared" si="15"/>
        <v>0.63239805341856326</v>
      </c>
      <c r="N162">
        <f t="shared" si="16"/>
        <v>0.3576227722189208</v>
      </c>
      <c r="O162">
        <f t="shared" si="17"/>
        <v>0.40116747556678412</v>
      </c>
      <c r="P162">
        <f t="shared" si="18"/>
        <v>0.72274063247835796</v>
      </c>
      <c r="S162">
        <f t="shared" si="27"/>
        <v>8.6458981609925853</v>
      </c>
      <c r="T162" s="12">
        <f t="shared" si="19"/>
        <v>8.6660587358398516E-2</v>
      </c>
      <c r="U162">
        <f t="shared" si="26"/>
        <v>9.4662488460741319</v>
      </c>
      <c r="W162">
        <f t="shared" si="20"/>
        <v>0.55429527335624285</v>
      </c>
      <c r="X162">
        <f t="shared" si="21"/>
        <v>0.13573193103305611</v>
      </c>
      <c r="Y162">
        <f t="shared" si="22"/>
        <v>6.6805559805332301E-2</v>
      </c>
      <c r="Z162">
        <f t="shared" si="23"/>
        <v>3.7778720804200611E-2</v>
      </c>
      <c r="AA162">
        <f t="shared" si="24"/>
        <v>4.2378716436675692E-2</v>
      </c>
      <c r="AB162">
        <f t="shared" si="25"/>
        <v>7.6349211206094045E-2</v>
      </c>
    </row>
    <row r="163" spans="1:28" x14ac:dyDescent="0.25">
      <c r="A163">
        <v>1754</v>
      </c>
      <c r="B163">
        <v>3.8546167065512421E-2</v>
      </c>
      <c r="C163">
        <v>6.69204289331813E-2</v>
      </c>
      <c r="D163">
        <v>4.6576618537494181E-2</v>
      </c>
      <c r="E163" s="3">
        <v>0.22012359757087765</v>
      </c>
      <c r="F163">
        <v>0.18041747640385677</v>
      </c>
      <c r="G163">
        <v>0.27600958099094325</v>
      </c>
      <c r="H163">
        <v>0.12018909036399361</v>
      </c>
      <c r="K163">
        <f t="shared" si="13"/>
        <v>6.2444790646130119</v>
      </c>
      <c r="L163">
        <f t="shared" si="14"/>
        <v>1.3972985561248255</v>
      </c>
      <c r="M163">
        <f t="shared" si="15"/>
        <v>0.66037079271263299</v>
      </c>
      <c r="N163">
        <f t="shared" si="16"/>
        <v>0.36083495280771355</v>
      </c>
      <c r="O163">
        <f t="shared" si="17"/>
        <v>0.41401437148641484</v>
      </c>
      <c r="P163">
        <f t="shared" si="18"/>
        <v>0.36056727109198083</v>
      </c>
      <c r="S163">
        <f t="shared" si="27"/>
        <v>9.4375650088365806</v>
      </c>
      <c r="T163" s="12">
        <f t="shared" si="19"/>
        <v>8.6660587358398516E-2</v>
      </c>
      <c r="U163">
        <f t="shared" si="26"/>
        <v>10.333031596152004</v>
      </c>
      <c r="W163">
        <f t="shared" si="20"/>
        <v>0.60432207203725585</v>
      </c>
      <c r="X163">
        <f t="shared" si="21"/>
        <v>0.13522638957623781</v>
      </c>
      <c r="Y163">
        <f t="shared" si="22"/>
        <v>6.3908717066011242E-2</v>
      </c>
      <c r="Z163">
        <f t="shared" si="23"/>
        <v>3.4920531254553369E-2</v>
      </c>
      <c r="AA163">
        <f t="shared" si="24"/>
        <v>4.0067076891605824E-2</v>
      </c>
      <c r="AB163">
        <f t="shared" si="25"/>
        <v>3.4894625815937233E-2</v>
      </c>
    </row>
    <row r="164" spans="1:28" x14ac:dyDescent="0.25">
      <c r="A164">
        <v>1755</v>
      </c>
      <c r="B164">
        <v>3.3192532750857921E-2</v>
      </c>
      <c r="C164">
        <v>5.6480842019605008E-2</v>
      </c>
      <c r="D164">
        <v>3.5601668192452453E-2</v>
      </c>
      <c r="E164" s="3">
        <v>0.23350768335751393</v>
      </c>
      <c r="F164">
        <v>0.18389733870838221</v>
      </c>
      <c r="G164">
        <v>0.29054392296543247</v>
      </c>
      <c r="H164">
        <v>0.13825760617595256</v>
      </c>
      <c r="K164">
        <f t="shared" si="13"/>
        <v>5.3771903056389831</v>
      </c>
      <c r="L164">
        <f t="shared" si="14"/>
        <v>1.0680500457735735</v>
      </c>
      <c r="M164">
        <f t="shared" si="15"/>
        <v>0.70052305007254179</v>
      </c>
      <c r="N164">
        <f t="shared" si="16"/>
        <v>0.36779467741676442</v>
      </c>
      <c r="O164">
        <f t="shared" si="17"/>
        <v>0.43581588444814867</v>
      </c>
      <c r="P164">
        <f t="shared" si="18"/>
        <v>0.41477281852785769</v>
      </c>
      <c r="S164">
        <f t="shared" si="27"/>
        <v>8.364146781877869</v>
      </c>
      <c r="T164" s="12">
        <f t="shared" si="19"/>
        <v>8.6660587358398516E-2</v>
      </c>
      <c r="U164">
        <f t="shared" si="26"/>
        <v>9.1577639879644597</v>
      </c>
      <c r="W164">
        <f t="shared" si="20"/>
        <v>0.58717284183190632</v>
      </c>
      <c r="X164">
        <f t="shared" si="21"/>
        <v>0.11662781953949156</v>
      </c>
      <c r="Y164">
        <f t="shared" si="22"/>
        <v>7.6494988404724157E-2</v>
      </c>
      <c r="Z164">
        <f t="shared" si="23"/>
        <v>4.0162061164727168E-2</v>
      </c>
      <c r="AA164">
        <f t="shared" si="24"/>
        <v>4.7589770278085052E-2</v>
      </c>
      <c r="AB164">
        <f t="shared" si="25"/>
        <v>4.5291931422667207E-2</v>
      </c>
    </row>
    <row r="165" spans="1:28" x14ac:dyDescent="0.25">
      <c r="A165">
        <v>1756</v>
      </c>
      <c r="B165">
        <v>3.346021446659065E-2</v>
      </c>
      <c r="C165">
        <v>3.1586442456461569E-2</v>
      </c>
      <c r="D165">
        <v>1.8202356669825313E-2</v>
      </c>
      <c r="E165" s="3">
        <v>0.22904632142863521</v>
      </c>
      <c r="F165">
        <v>0.18336197527691675</v>
      </c>
      <c r="G165">
        <v>0.22055666490891779</v>
      </c>
      <c r="H165">
        <v>0.10961566259255096</v>
      </c>
      <c r="K165">
        <f t="shared" si="13"/>
        <v>5.4205547435876857</v>
      </c>
      <c r="L165">
        <f t="shared" si="14"/>
        <v>0.54607070009475933</v>
      </c>
      <c r="M165">
        <f t="shared" si="15"/>
        <v>0.6871389642859056</v>
      </c>
      <c r="N165">
        <f t="shared" si="16"/>
        <v>0.3667239505538335</v>
      </c>
      <c r="O165">
        <f t="shared" si="17"/>
        <v>0.33083499736337668</v>
      </c>
      <c r="P165">
        <f t="shared" si="18"/>
        <v>0.32884698777765287</v>
      </c>
      <c r="S165">
        <f t="shared" si="27"/>
        <v>7.6801703436632138</v>
      </c>
      <c r="T165" s="12">
        <f t="shared" si="19"/>
        <v>8.6660587358398516E-2</v>
      </c>
      <c r="U165">
        <f t="shared" si="26"/>
        <v>8.4088896606906278</v>
      </c>
      <c r="W165">
        <f t="shared" si="20"/>
        <v>0.64462193729659334</v>
      </c>
      <c r="X165">
        <f t="shared" si="21"/>
        <v>6.4939691460990129E-2</v>
      </c>
      <c r="Y165">
        <f t="shared" si="22"/>
        <v>8.1715778421745919E-2</v>
      </c>
      <c r="Z165">
        <f t="shared" si="23"/>
        <v>4.3611459461547292E-2</v>
      </c>
      <c r="AA165">
        <f t="shared" si="24"/>
        <v>3.9343481804731517E-2</v>
      </c>
      <c r="AB165">
        <f t="shared" si="25"/>
        <v>3.9107064195993323E-2</v>
      </c>
    </row>
    <row r="166" spans="1:28" x14ac:dyDescent="0.25">
      <c r="A166">
        <v>1757</v>
      </c>
      <c r="B166">
        <v>2.6768171573272517E-2</v>
      </c>
      <c r="C166">
        <v>5.9425340892664998E-2</v>
      </c>
      <c r="D166">
        <v>2.542976299460889E-2</v>
      </c>
      <c r="E166" s="3">
        <v>0.22913554866721275</v>
      </c>
      <c r="F166">
        <v>0.20424114910406932</v>
      </c>
      <c r="G166">
        <v>0.24583010711059491</v>
      </c>
      <c r="H166">
        <v>0.13825760617595256</v>
      </c>
      <c r="K166">
        <f t="shared" si="13"/>
        <v>4.3364437948701475</v>
      </c>
      <c r="L166">
        <f t="shared" si="14"/>
        <v>0.76289288983826675</v>
      </c>
      <c r="M166">
        <f t="shared" si="15"/>
        <v>0.68740664600163826</v>
      </c>
      <c r="N166">
        <f t="shared" si="16"/>
        <v>0.40848229820813864</v>
      </c>
      <c r="O166">
        <f t="shared" si="17"/>
        <v>0.36874516066589236</v>
      </c>
      <c r="P166">
        <f t="shared" si="18"/>
        <v>0.41477281852785769</v>
      </c>
      <c r="S166">
        <f t="shared" si="27"/>
        <v>6.9787436081119418</v>
      </c>
      <c r="T166" s="12">
        <f t="shared" si="19"/>
        <v>8.6660587358398516E-2</v>
      </c>
      <c r="U166">
        <f t="shared" si="26"/>
        <v>7.6409092956228664</v>
      </c>
      <c r="W166">
        <f t="shared" si="20"/>
        <v>0.56752980922758778</v>
      </c>
      <c r="X166">
        <f t="shared" si="21"/>
        <v>9.9843207178927487E-2</v>
      </c>
      <c r="Y166">
        <f t="shared" si="22"/>
        <v>8.9963984573854669E-2</v>
      </c>
      <c r="Z166">
        <f t="shared" si="23"/>
        <v>5.3459906721067846E-2</v>
      </c>
      <c r="AA166">
        <f t="shared" si="24"/>
        <v>4.8259329668673058E-2</v>
      </c>
      <c r="AB166">
        <f t="shared" si="25"/>
        <v>5.4283175271490583E-2</v>
      </c>
    </row>
    <row r="167" spans="1:28" x14ac:dyDescent="0.25">
      <c r="A167">
        <v>1758</v>
      </c>
      <c r="B167">
        <v>3.801080363404697E-2</v>
      </c>
      <c r="C167">
        <v>4.6576618537494181E-2</v>
      </c>
      <c r="D167">
        <v>3.8278485349779699E-2</v>
      </c>
      <c r="E167" s="3">
        <v>0.27508757653466392</v>
      </c>
      <c r="F167">
        <v>0.17372543351053865</v>
      </c>
      <c r="G167">
        <v>0.33770964937092091</v>
      </c>
      <c r="H167">
        <v>0.15271241882551972</v>
      </c>
      <c r="K167">
        <f t="shared" si="13"/>
        <v>6.1577501887156094</v>
      </c>
      <c r="L167">
        <f t="shared" si="14"/>
        <v>1.1483545604933909</v>
      </c>
      <c r="M167">
        <f t="shared" si="15"/>
        <v>0.82526272960399183</v>
      </c>
      <c r="N167">
        <f t="shared" si="16"/>
        <v>0.3474508670210773</v>
      </c>
      <c r="O167">
        <f t="shared" si="17"/>
        <v>0.50656447405638139</v>
      </c>
      <c r="P167">
        <f t="shared" si="18"/>
        <v>0.45813725647655917</v>
      </c>
      <c r="S167">
        <f t="shared" si="27"/>
        <v>9.44352007636701</v>
      </c>
      <c r="T167" s="12">
        <f t="shared" si="19"/>
        <v>8.6660587358398516E-2</v>
      </c>
      <c r="U167">
        <f t="shared" si="26"/>
        <v>10.339551699684169</v>
      </c>
      <c r="W167">
        <f t="shared" si="20"/>
        <v>0.5955529183053172</v>
      </c>
      <c r="X167">
        <f t="shared" si="21"/>
        <v>0.11106425054467967</v>
      </c>
      <c r="Y167">
        <f t="shared" si="22"/>
        <v>7.9816103596561175E-2</v>
      </c>
      <c r="Z167">
        <f t="shared" si="23"/>
        <v>3.3604055293005648E-2</v>
      </c>
      <c r="AA167">
        <f t="shared" si="24"/>
        <v>4.8992885646275637E-2</v>
      </c>
      <c r="AB167">
        <f t="shared" si="25"/>
        <v>4.4309199255762065E-2</v>
      </c>
    </row>
    <row r="168" spans="1:28" x14ac:dyDescent="0.25">
      <c r="A168">
        <v>1759</v>
      </c>
      <c r="B168">
        <v>4.2829074517236033E-2</v>
      </c>
      <c r="C168">
        <v>4.47028465273651E-2</v>
      </c>
      <c r="D168">
        <v>3.2924851035125199E-2</v>
      </c>
      <c r="E168" s="3">
        <v>0.25135313107302898</v>
      </c>
      <c r="F168">
        <v>0.18791256444437307</v>
      </c>
      <c r="G168">
        <v>0.30240598102358363</v>
      </c>
      <c r="H168">
        <v>0.15137401024685609</v>
      </c>
      <c r="K168">
        <f t="shared" si="13"/>
        <v>6.9383100717922375</v>
      </c>
      <c r="L168">
        <f t="shared" si="14"/>
        <v>0.98774553105375595</v>
      </c>
      <c r="M168">
        <f t="shared" si="15"/>
        <v>0.75405939321908688</v>
      </c>
      <c r="N168">
        <f t="shared" si="16"/>
        <v>0.37582512888874614</v>
      </c>
      <c r="O168">
        <f t="shared" si="17"/>
        <v>0.45360897153537544</v>
      </c>
      <c r="P168">
        <f t="shared" si="18"/>
        <v>0.45412203074056828</v>
      </c>
      <c r="S168">
        <f t="shared" si="27"/>
        <v>9.9636711272297713</v>
      </c>
      <c r="T168" s="12">
        <f t="shared" si="19"/>
        <v>8.6660587358398516E-2</v>
      </c>
      <c r="U168">
        <f t="shared" si="26"/>
        <v>10.90905635881013</v>
      </c>
      <c r="W168">
        <f t="shared" si="20"/>
        <v>0.63601377090593847</v>
      </c>
      <c r="X168">
        <f t="shared" si="21"/>
        <v>9.054362710813707E-2</v>
      </c>
      <c r="Y168">
        <f t="shared" si="22"/>
        <v>6.9122329963041226E-2</v>
      </c>
      <c r="Z168">
        <f t="shared" si="23"/>
        <v>3.4450745924071664E-2</v>
      </c>
      <c r="AA168">
        <f t="shared" si="24"/>
        <v>4.1580954082159623E-2</v>
      </c>
      <c r="AB168">
        <f t="shared" si="25"/>
        <v>4.1627984658253264E-2</v>
      </c>
    </row>
    <row r="169" spans="1:28" x14ac:dyDescent="0.25">
      <c r="A169">
        <v>1760</v>
      </c>
      <c r="B169">
        <v>2.3823672700212541E-2</v>
      </c>
      <c r="C169">
        <v>4.2026029370037854E-2</v>
      </c>
      <c r="D169">
        <v>3.2389487603659749E-2</v>
      </c>
      <c r="E169" s="3">
        <v>0.22824327628143704</v>
      </c>
      <c r="F169">
        <v>0.18951865473876942</v>
      </c>
      <c r="G169">
        <v>0.30417706297758446</v>
      </c>
      <c r="H169">
        <v>0.13290397186129804</v>
      </c>
      <c r="K169">
        <f t="shared" si="13"/>
        <v>3.8594349774344319</v>
      </c>
      <c r="L169">
        <f t="shared" si="14"/>
        <v>0.9716846281097925</v>
      </c>
      <c r="M169">
        <f t="shared" si="15"/>
        <v>0.68472982884431111</v>
      </c>
      <c r="N169">
        <f t="shared" si="16"/>
        <v>0.37903730947753883</v>
      </c>
      <c r="O169">
        <f t="shared" si="17"/>
        <v>0.45626559446637671</v>
      </c>
      <c r="P169">
        <f t="shared" si="18"/>
        <v>0.39871191558389413</v>
      </c>
      <c r="S169">
        <f t="shared" si="27"/>
        <v>6.7498642539163463</v>
      </c>
      <c r="T169" s="12">
        <f t="shared" si="19"/>
        <v>8.6660587358398516E-2</v>
      </c>
      <c r="U169">
        <f t="shared" si="26"/>
        <v>7.3903131305744099</v>
      </c>
      <c r="W169">
        <f t="shared" si="20"/>
        <v>0.52222888384358057</v>
      </c>
      <c r="X169">
        <f t="shared" si="21"/>
        <v>0.1314808467438062</v>
      </c>
      <c r="Y169">
        <f t="shared" si="22"/>
        <v>9.2652343242605018E-2</v>
      </c>
      <c r="Z169">
        <f t="shared" si="23"/>
        <v>5.1288396415765714E-2</v>
      </c>
      <c r="AA169">
        <f t="shared" si="24"/>
        <v>6.1738330488158029E-2</v>
      </c>
      <c r="AB169">
        <f t="shared" si="25"/>
        <v>5.3950611907685755E-2</v>
      </c>
    </row>
    <row r="170" spans="1:28" x14ac:dyDescent="0.25">
      <c r="A170">
        <v>1761</v>
      </c>
      <c r="B170">
        <v>5.9157659176932262E-2</v>
      </c>
      <c r="C170">
        <v>4.3899801380166928E-2</v>
      </c>
      <c r="D170">
        <v>3.1586442456461569E-2</v>
      </c>
      <c r="E170" s="3">
        <v>0.22726177665708369</v>
      </c>
      <c r="F170">
        <v>0.19085706331743305</v>
      </c>
      <c r="G170">
        <v>0.29959880175926878</v>
      </c>
      <c r="H170">
        <v>0.14602037593220157</v>
      </c>
      <c r="K170">
        <f t="shared" si="13"/>
        <v>9.5835407866630256</v>
      </c>
      <c r="L170">
        <f t="shared" si="14"/>
        <v>0.94759327369384705</v>
      </c>
      <c r="M170">
        <f t="shared" si="15"/>
        <v>0.68178532997125108</v>
      </c>
      <c r="N170">
        <f t="shared" si="16"/>
        <v>0.38171412663486609</v>
      </c>
      <c r="O170">
        <f t="shared" si="17"/>
        <v>0.44939820263890318</v>
      </c>
      <c r="P170">
        <f t="shared" si="18"/>
        <v>0.43806112779660472</v>
      </c>
      <c r="S170">
        <f t="shared" si="27"/>
        <v>12.4820928473985</v>
      </c>
      <c r="T170" s="12">
        <f t="shared" si="19"/>
        <v>8.6660587358398516E-2</v>
      </c>
      <c r="U170">
        <f t="shared" si="26"/>
        <v>13.666434049196702</v>
      </c>
      <c r="W170">
        <f t="shared" si="20"/>
        <v>0.70124662747897537</v>
      </c>
      <c r="X170">
        <f t="shared" si="21"/>
        <v>6.9337273372313643E-2</v>
      </c>
      <c r="Y170">
        <f t="shared" si="22"/>
        <v>4.9887580587368044E-2</v>
      </c>
      <c r="Z170">
        <f t="shared" si="23"/>
        <v>2.7930777352802052E-2</v>
      </c>
      <c r="AA170">
        <f t="shared" si="24"/>
        <v>3.2883355015737865E-2</v>
      </c>
      <c r="AB170">
        <f t="shared" si="25"/>
        <v>3.2053798834404318E-2</v>
      </c>
    </row>
    <row r="171" spans="1:28" x14ac:dyDescent="0.25">
      <c r="A171">
        <v>1762</v>
      </c>
      <c r="B171">
        <v>5.0591844273485058E-2</v>
      </c>
      <c r="C171">
        <v>1.8470038385558035E-2</v>
      </c>
      <c r="D171">
        <v>3.0515715593530668E-2</v>
      </c>
      <c r="E171" s="3">
        <v>0.24608872399695203</v>
      </c>
      <c r="F171">
        <v>0.22752945837281641</v>
      </c>
      <c r="G171">
        <v>0.3051007850731145</v>
      </c>
      <c r="H171">
        <v>0.15632612198791151</v>
      </c>
      <c r="K171">
        <f t="shared" si="13"/>
        <v>8.1958787723045798</v>
      </c>
      <c r="L171">
        <f t="shared" si="14"/>
        <v>0.91547146780592004</v>
      </c>
      <c r="M171">
        <f t="shared" si="15"/>
        <v>0.73826617199085609</v>
      </c>
      <c r="N171">
        <f t="shared" si="16"/>
        <v>0.45505891674563281</v>
      </c>
      <c r="O171">
        <f t="shared" si="17"/>
        <v>0.45765117760967178</v>
      </c>
      <c r="P171">
        <f t="shared" si="18"/>
        <v>0.46897836596373454</v>
      </c>
      <c r="S171">
        <f t="shared" si="27"/>
        <v>11.231304872420395</v>
      </c>
      <c r="T171" s="12">
        <f t="shared" si="19"/>
        <v>8.6660587358398516E-2</v>
      </c>
      <c r="U171">
        <f t="shared" si="26"/>
        <v>12.296967279597306</v>
      </c>
      <c r="W171">
        <f t="shared" si="20"/>
        <v>0.6664959404993207</v>
      </c>
      <c r="X171">
        <f t="shared" si="21"/>
        <v>7.4446930449659568E-2</v>
      </c>
      <c r="Y171">
        <f t="shared" si="22"/>
        <v>6.0036442742737166E-2</v>
      </c>
      <c r="Z171">
        <f t="shared" si="23"/>
        <v>3.7005784141643648E-2</v>
      </c>
      <c r="AA171">
        <f t="shared" si="24"/>
        <v>3.7216589034028774E-2</v>
      </c>
      <c r="AB171">
        <f t="shared" si="25"/>
        <v>3.8137725774211574E-2</v>
      </c>
    </row>
    <row r="172" spans="1:28" x14ac:dyDescent="0.25">
      <c r="A172">
        <v>1763</v>
      </c>
      <c r="B172">
        <v>4.5238209958830551E-2</v>
      </c>
      <c r="C172">
        <v>5.3536343146545033E-2</v>
      </c>
      <c r="D172">
        <v>3.5601668192452453E-2</v>
      </c>
      <c r="E172" s="3">
        <v>0.28356416419953351</v>
      </c>
      <c r="F172">
        <v>0.20076128679954389</v>
      </c>
      <c r="G172">
        <v>0.36290146992551636</v>
      </c>
      <c r="H172">
        <v>0.1695763669166814</v>
      </c>
      <c r="K172">
        <f t="shared" si="13"/>
        <v>7.3285900133305493</v>
      </c>
      <c r="L172">
        <f t="shared" si="14"/>
        <v>1.0680500457735735</v>
      </c>
      <c r="M172">
        <f t="shared" si="15"/>
        <v>0.85069249259860058</v>
      </c>
      <c r="N172">
        <f t="shared" si="16"/>
        <v>0.40152257359908777</v>
      </c>
      <c r="O172">
        <f t="shared" si="17"/>
        <v>0.54435220488827452</v>
      </c>
      <c r="P172">
        <f t="shared" si="18"/>
        <v>0.50872910075004418</v>
      </c>
      <c r="S172">
        <f t="shared" si="27"/>
        <v>10.70193643094013</v>
      </c>
      <c r="T172" s="12">
        <f t="shared" si="19"/>
        <v>8.6660587358398516E-2</v>
      </c>
      <c r="U172">
        <f t="shared" si="26"/>
        <v>11.717370654122444</v>
      </c>
      <c r="W172">
        <f t="shared" si="20"/>
        <v>0.62544663215481544</v>
      </c>
      <c r="X172">
        <f t="shared" si="21"/>
        <v>9.1150999426463361E-2</v>
      </c>
      <c r="Y172">
        <f t="shared" si="22"/>
        <v>7.2600971473007647E-2</v>
      </c>
      <c r="Z172">
        <f t="shared" si="23"/>
        <v>3.4267293017467428E-2</v>
      </c>
      <c r="AA172">
        <f t="shared" si="24"/>
        <v>4.6456856316716304E-2</v>
      </c>
      <c r="AB172">
        <f t="shared" si="25"/>
        <v>4.3416660253131227E-2</v>
      </c>
    </row>
    <row r="173" spans="1:28" x14ac:dyDescent="0.25">
      <c r="A173">
        <v>1764</v>
      </c>
      <c r="B173">
        <v>4.4435164811632379E-2</v>
      </c>
      <c r="C173">
        <v>4.1222984222839681E-2</v>
      </c>
      <c r="D173">
        <v>3.346021446659065E-2</v>
      </c>
      <c r="E173" s="3">
        <v>0.27490912205750878</v>
      </c>
      <c r="F173">
        <v>0.20076128679954389</v>
      </c>
      <c r="G173">
        <v>0.28834661825865887</v>
      </c>
      <c r="H173">
        <v>0.19406924390622576</v>
      </c>
      <c r="K173">
        <f t="shared" si="13"/>
        <v>7.198496699484445</v>
      </c>
      <c r="L173">
        <f t="shared" si="14"/>
        <v>1.0038064339977195</v>
      </c>
      <c r="M173">
        <f t="shared" si="15"/>
        <v>0.82472736617252629</v>
      </c>
      <c r="N173">
        <f t="shared" si="16"/>
        <v>0.40152257359908777</v>
      </c>
      <c r="O173">
        <f t="shared" si="17"/>
        <v>0.43251992738798828</v>
      </c>
      <c r="P173">
        <f t="shared" si="18"/>
        <v>0.58220773171867735</v>
      </c>
      <c r="S173">
        <f t="shared" si="27"/>
        <v>10.443280732360444</v>
      </c>
      <c r="T173" s="12">
        <f t="shared" ref="T173:T221" si="28">$AC$3</f>
        <v>8.6660587358398516E-2</v>
      </c>
      <c r="U173">
        <f t="shared" si="26"/>
        <v>11.43417286915925</v>
      </c>
      <c r="W173">
        <f t="shared" si="20"/>
        <v>0.62955989749818675</v>
      </c>
      <c r="X173">
        <f t="shared" si="21"/>
        <v>8.7790034791692728E-2</v>
      </c>
      <c r="Y173">
        <f t="shared" si="22"/>
        <v>7.2128292584854731E-2</v>
      </c>
      <c r="Z173">
        <f t="shared" si="23"/>
        <v>3.5116013916677083E-2</v>
      </c>
      <c r="AA173">
        <f t="shared" si="24"/>
        <v>3.7826953671008412E-2</v>
      </c>
      <c r="AB173">
        <f t="shared" si="25"/>
        <v>5.0918220179181781E-2</v>
      </c>
    </row>
    <row r="174" spans="1:28" x14ac:dyDescent="0.25">
      <c r="A174">
        <v>1765</v>
      </c>
      <c r="B174">
        <v>5.085952598921778E-2</v>
      </c>
      <c r="C174">
        <v>4.9788799126286885E-2</v>
      </c>
      <c r="D174">
        <v>3.5333986476719724E-2</v>
      </c>
      <c r="E174" s="3">
        <v>0.29739438617905772</v>
      </c>
      <c r="F174">
        <v>0.19406924390622576</v>
      </c>
      <c r="G174">
        <v>0.33289761737762757</v>
      </c>
      <c r="H174">
        <v>0.21976668861656737</v>
      </c>
      <c r="K174">
        <f t="shared" ref="K174:K237" si="29">B174*$K$3</f>
        <v>8.2392432102532798</v>
      </c>
      <c r="L174">
        <f t="shared" ref="L174:L222" si="30">D174*$L$3</f>
        <v>1.0600195943015918</v>
      </c>
      <c r="M174">
        <f t="shared" ref="M174:M222" si="31">E174*$M$3</f>
        <v>0.89218315853717312</v>
      </c>
      <c r="N174">
        <f t="shared" ref="N174:N237" si="32">F174*$N$3</f>
        <v>0.38813848781245153</v>
      </c>
      <c r="O174">
        <f t="shared" ref="O174:O237" si="33">G174*$O$3</f>
        <v>0.49934642606644136</v>
      </c>
      <c r="P174">
        <f t="shared" ref="P174:P222" si="34">H174*$P$3</f>
        <v>0.65930006584970213</v>
      </c>
      <c r="S174">
        <f t="shared" si="27"/>
        <v>11.738230942820641</v>
      </c>
      <c r="T174" s="12">
        <f t="shared" si="28"/>
        <v>8.6660587358398516E-2</v>
      </c>
      <c r="U174">
        <f t="shared" si="26"/>
        <v>12.851992129487547</v>
      </c>
      <c r="W174">
        <f t="shared" ref="W174:W222" si="35">K174/U174</f>
        <v>0.64108685464794213</v>
      </c>
      <c r="X174">
        <f t="shared" ref="X174:X222" si="36">L174/U174</f>
        <v>8.2479010539501352E-2</v>
      </c>
      <c r="Y174">
        <f t="shared" ref="Y174:Y222" si="37">M174/U174</f>
        <v>6.9419833870746975E-2</v>
      </c>
      <c r="Z174">
        <f t="shared" ref="Z174:Z222" si="38">N174/U174</f>
        <v>3.0200647798554785E-2</v>
      </c>
      <c r="AA174">
        <f t="shared" ref="AA174:AA222" si="39">O174/U174</f>
        <v>3.8853620593241996E-2</v>
      </c>
      <c r="AB174">
        <f t="shared" ref="AB174:AB222" si="40">P174/U174</f>
        <v>5.1299445191614092E-2</v>
      </c>
    </row>
    <row r="175" spans="1:28" x14ac:dyDescent="0.25">
      <c r="A175">
        <v>1766</v>
      </c>
      <c r="B175">
        <v>5.7016205451070459E-2</v>
      </c>
      <c r="C175">
        <v>6.69204289331813E-2</v>
      </c>
      <c r="D175">
        <v>3.747544020258152E-2</v>
      </c>
      <c r="E175" s="3">
        <v>0.30274802049371219</v>
      </c>
      <c r="F175">
        <v>0.21253928229178382</v>
      </c>
      <c r="G175">
        <v>0.33543473052671285</v>
      </c>
      <c r="H175">
        <v>0.21026398770805566</v>
      </c>
      <c r="K175">
        <f t="shared" si="29"/>
        <v>9.2366252830734137</v>
      </c>
      <c r="L175">
        <f t="shared" si="30"/>
        <v>1.1242632060774456</v>
      </c>
      <c r="M175">
        <f t="shared" si="31"/>
        <v>0.90824406148113657</v>
      </c>
      <c r="N175">
        <f t="shared" si="32"/>
        <v>0.42507856458356763</v>
      </c>
      <c r="O175">
        <f t="shared" si="33"/>
        <v>0.50315209579006925</v>
      </c>
      <c r="P175">
        <f t="shared" si="34"/>
        <v>0.63079196312416697</v>
      </c>
      <c r="S175">
        <f t="shared" si="27"/>
        <v>12.828155174129801</v>
      </c>
      <c r="T175" s="12">
        <f t="shared" si="28"/>
        <v>8.6660587358398516E-2</v>
      </c>
      <c r="U175">
        <f t="shared" si="26"/>
        <v>14.045331884920669</v>
      </c>
      <c r="W175">
        <f t="shared" si="35"/>
        <v>0.65762954971466547</v>
      </c>
      <c r="X175">
        <f t="shared" si="36"/>
        <v>8.0045328603767313E-2</v>
      </c>
      <c r="Y175">
        <f t="shared" si="37"/>
        <v>6.4665190464900615E-2</v>
      </c>
      <c r="Z175">
        <f t="shared" si="38"/>
        <v>3.0264757576852985E-2</v>
      </c>
      <c r="AA175">
        <f t="shared" si="39"/>
        <v>3.5823439411229771E-2</v>
      </c>
      <c r="AB175">
        <f t="shared" si="40"/>
        <v>4.4911146870185173E-2</v>
      </c>
    </row>
    <row r="176" spans="1:28" x14ac:dyDescent="0.25">
      <c r="A176">
        <v>1767</v>
      </c>
      <c r="B176">
        <v>4.7379663684692354E-2</v>
      </c>
      <c r="C176">
        <v>7.0667972953439448E-2</v>
      </c>
      <c r="D176">
        <v>4.8718072263355984E-2</v>
      </c>
      <c r="E176" s="3">
        <v>0.33040846445276045</v>
      </c>
      <c r="F176">
        <v>0.2307416389616091</v>
      </c>
      <c r="G176">
        <v>0.28391618671300095</v>
      </c>
      <c r="H176">
        <v>0.21749139403283924</v>
      </c>
      <c r="K176">
        <f t="shared" si="29"/>
        <v>7.6755055169201611</v>
      </c>
      <c r="L176">
        <f t="shared" si="30"/>
        <v>1.4615421679006795</v>
      </c>
      <c r="M176">
        <f t="shared" si="31"/>
        <v>0.9912253933582813</v>
      </c>
      <c r="N176">
        <f t="shared" si="32"/>
        <v>0.46148327792321819</v>
      </c>
      <c r="O176">
        <f t="shared" si="33"/>
        <v>0.42587428006950145</v>
      </c>
      <c r="P176">
        <f t="shared" si="34"/>
        <v>0.65247418209851771</v>
      </c>
      <c r="S176">
        <f t="shared" si="27"/>
        <v>11.66810481827036</v>
      </c>
      <c r="T176" s="12">
        <f t="shared" si="28"/>
        <v>8.6660587358398516E-2</v>
      </c>
      <c r="U176">
        <f t="shared" si="26"/>
        <v>12.775212212208537</v>
      </c>
      <c r="W176">
        <f t="shared" si="35"/>
        <v>0.60081236925247483</v>
      </c>
      <c r="X176">
        <f t="shared" si="36"/>
        <v>0.11440453149607703</v>
      </c>
      <c r="Y176">
        <f t="shared" si="37"/>
        <v>7.7589739950544551E-2</v>
      </c>
      <c r="Z176">
        <f t="shared" si="38"/>
        <v>3.6123335585940802E-2</v>
      </c>
      <c r="AA176">
        <f t="shared" si="39"/>
        <v>3.3335984795815593E-2</v>
      </c>
      <c r="AB176">
        <f t="shared" si="40"/>
        <v>5.1073451560748682E-2</v>
      </c>
    </row>
    <row r="177" spans="1:28" x14ac:dyDescent="0.25">
      <c r="A177">
        <v>1768</v>
      </c>
      <c r="B177">
        <v>5.1662571136415959E-2</v>
      </c>
      <c r="C177">
        <v>7.6556970699559398E-2</v>
      </c>
      <c r="D177">
        <v>5.9960704324130448E-2</v>
      </c>
      <c r="E177" s="3">
        <v>0.35155531999564577</v>
      </c>
      <c r="F177">
        <v>0.23208004754027273</v>
      </c>
      <c r="G177">
        <v>0.22816061614966177</v>
      </c>
      <c r="H177">
        <v>0.22578952722055368</v>
      </c>
      <c r="K177">
        <f t="shared" si="29"/>
        <v>8.3693365240993849</v>
      </c>
      <c r="L177">
        <f t="shared" si="30"/>
        <v>1.7988211297239134</v>
      </c>
      <c r="M177">
        <f t="shared" si="31"/>
        <v>1.0546659599869372</v>
      </c>
      <c r="N177">
        <f t="shared" si="32"/>
        <v>0.46416009508054545</v>
      </c>
      <c r="O177">
        <f t="shared" si="33"/>
        <v>0.34224092422449265</v>
      </c>
      <c r="P177">
        <f t="shared" si="34"/>
        <v>0.67736858166166103</v>
      </c>
      <c r="S177">
        <f t="shared" si="27"/>
        <v>12.706593214776936</v>
      </c>
      <c r="T177" s="12">
        <f t="shared" si="28"/>
        <v>8.6660587358398516E-2</v>
      </c>
      <c r="U177">
        <f t="shared" si="26"/>
        <v>13.912235735044383</v>
      </c>
      <c r="W177">
        <f t="shared" si="35"/>
        <v>0.60158098838257534</v>
      </c>
      <c r="X177">
        <f t="shared" si="36"/>
        <v>0.12929777528084524</v>
      </c>
      <c r="Y177">
        <f t="shared" si="37"/>
        <v>7.5808517054543181E-2</v>
      </c>
      <c r="Z177">
        <f t="shared" si="38"/>
        <v>3.3363443800146671E-2</v>
      </c>
      <c r="AA177">
        <f t="shared" si="39"/>
        <v>2.4599994619297672E-2</v>
      </c>
      <c r="AB177">
        <f t="shared" si="40"/>
        <v>4.8688693504193276E-2</v>
      </c>
    </row>
    <row r="178" spans="1:28" x14ac:dyDescent="0.25">
      <c r="A178">
        <v>1769</v>
      </c>
      <c r="B178">
        <v>6.6385065501715843E-2</v>
      </c>
      <c r="C178">
        <v>8.2445968445679363E-2</v>
      </c>
      <c r="D178">
        <v>7.1471018100637621E-2</v>
      </c>
      <c r="E178" s="3">
        <v>0.36181645243206689</v>
      </c>
      <c r="F178">
        <v>0.20584723939846566</v>
      </c>
      <c r="G178">
        <v>0.25051661063667136</v>
      </c>
      <c r="H178">
        <v>0.2437242021746463</v>
      </c>
      <c r="K178">
        <f t="shared" si="29"/>
        <v>10.754380611277966</v>
      </c>
      <c r="L178">
        <f t="shared" si="30"/>
        <v>2.1441305430191284</v>
      </c>
      <c r="M178">
        <f t="shared" si="31"/>
        <v>1.0854493572962007</v>
      </c>
      <c r="N178">
        <f t="shared" si="32"/>
        <v>0.41169447879693133</v>
      </c>
      <c r="O178">
        <f t="shared" si="33"/>
        <v>0.37577491595500701</v>
      </c>
      <c r="P178">
        <f t="shared" si="34"/>
        <v>0.73117260652393889</v>
      </c>
      <c r="S178">
        <f t="shared" si="27"/>
        <v>15.502602512869174</v>
      </c>
      <c r="T178" s="12">
        <f t="shared" si="28"/>
        <v>8.6660587358398516E-2</v>
      </c>
      <c r="U178">
        <f t="shared" si="26"/>
        <v>16.973539407471584</v>
      </c>
      <c r="W178">
        <f t="shared" si="35"/>
        <v>0.63359682109342463</v>
      </c>
      <c r="X178">
        <f t="shared" si="36"/>
        <v>0.12632194685778403</v>
      </c>
      <c r="Y178">
        <f t="shared" si="37"/>
        <v>6.3949499938616025E-2</v>
      </c>
      <c r="Z178">
        <f t="shared" si="38"/>
        <v>2.4255075439110093E-2</v>
      </c>
      <c r="AA178">
        <f t="shared" si="39"/>
        <v>2.2138866086444799E-2</v>
      </c>
      <c r="AB178">
        <f t="shared" si="40"/>
        <v>4.3077203226221862E-2</v>
      </c>
    </row>
    <row r="179" spans="1:28" x14ac:dyDescent="0.25">
      <c r="A179">
        <v>1770</v>
      </c>
      <c r="B179">
        <v>0.10225441540990102</v>
      </c>
      <c r="C179">
        <v>0.25188849450449441</v>
      </c>
      <c r="D179">
        <v>7.0132609521974004E-2</v>
      </c>
      <c r="E179" s="3">
        <v>0.28044121084931845</v>
      </c>
      <c r="F179">
        <v>0.21066551028165473</v>
      </c>
      <c r="G179">
        <v>0.29384113793168132</v>
      </c>
      <c r="H179">
        <v>0.26380033085460064</v>
      </c>
      <c r="K179">
        <f t="shared" si="29"/>
        <v>16.565215296403967</v>
      </c>
      <c r="L179">
        <f t="shared" si="30"/>
        <v>2.10397828565922</v>
      </c>
      <c r="M179">
        <f t="shared" si="31"/>
        <v>0.84132363254795539</v>
      </c>
      <c r="N179">
        <f t="shared" si="32"/>
        <v>0.42133102056330946</v>
      </c>
      <c r="O179">
        <f t="shared" si="33"/>
        <v>0.44076170689752198</v>
      </c>
      <c r="P179">
        <f t="shared" si="34"/>
        <v>0.79140099256380192</v>
      </c>
      <c r="S179">
        <f t="shared" si="27"/>
        <v>21.164010934635773</v>
      </c>
      <c r="T179" s="12">
        <f t="shared" si="28"/>
        <v>8.6660587358398516E-2</v>
      </c>
      <c r="U179">
        <f t="shared" si="26"/>
        <v>23.172120508217493</v>
      </c>
      <c r="W179">
        <f t="shared" si="35"/>
        <v>0.71487696995747407</v>
      </c>
      <c r="X179">
        <f t="shared" si="36"/>
        <v>9.0797831165822282E-2</v>
      </c>
      <c r="Y179">
        <f t="shared" si="37"/>
        <v>3.6307580579412149E-2</v>
      </c>
      <c r="Z179">
        <f t="shared" si="38"/>
        <v>1.8182670006998001E-2</v>
      </c>
      <c r="AA179">
        <f t="shared" si="39"/>
        <v>1.9021207262460739E-2</v>
      </c>
      <c r="AB179">
        <f t="shared" si="40"/>
        <v>3.4153153669434291E-2</v>
      </c>
    </row>
    <row r="180" spans="1:28" x14ac:dyDescent="0.25">
      <c r="A180">
        <v>1771</v>
      </c>
      <c r="B180">
        <v>0.23127700239307458</v>
      </c>
      <c r="C180">
        <v>6.2905203197190424E-2</v>
      </c>
      <c r="D180">
        <v>5.9425340892664998E-2</v>
      </c>
      <c r="E180" s="3">
        <v>0.28624098135686077</v>
      </c>
      <c r="F180">
        <v>0.85658149034472053</v>
      </c>
      <c r="G180">
        <v>0.29743411844243778</v>
      </c>
      <c r="H180">
        <v>0.18349581613478311</v>
      </c>
      <c r="K180">
        <f t="shared" si="29"/>
        <v>37.466874387678082</v>
      </c>
      <c r="L180">
        <f t="shared" si="30"/>
        <v>1.7827602267799498</v>
      </c>
      <c r="M180">
        <f t="shared" si="31"/>
        <v>0.85872294407058236</v>
      </c>
      <c r="N180">
        <f t="shared" si="32"/>
        <v>1.7131629806894411</v>
      </c>
      <c r="O180">
        <f t="shared" si="33"/>
        <v>0.44615117766365664</v>
      </c>
      <c r="P180">
        <f t="shared" si="34"/>
        <v>0.55048744840434938</v>
      </c>
      <c r="S180">
        <f t="shared" si="27"/>
        <v>42.818159165286062</v>
      </c>
      <c r="T180" s="12">
        <f t="shared" si="28"/>
        <v>8.6660587358398516E-2</v>
      </c>
      <c r="U180">
        <f t="shared" si="26"/>
        <v>46.880884118911993</v>
      </c>
      <c r="W180">
        <f t="shared" si="35"/>
        <v>0.79919299927544984</v>
      </c>
      <c r="X180">
        <f t="shared" si="36"/>
        <v>3.8027444667170326E-2</v>
      </c>
      <c r="Y180">
        <f t="shared" si="37"/>
        <v>1.8317123497339698E-2</v>
      </c>
      <c r="Z180">
        <f t="shared" si="38"/>
        <v>3.6542889770253759E-2</v>
      </c>
      <c r="AA180">
        <f t="shared" si="39"/>
        <v>9.5166971794304733E-3</v>
      </c>
      <c r="AB180">
        <f t="shared" si="40"/>
        <v>1.1742258251957323E-2</v>
      </c>
    </row>
    <row r="181" spans="1:28" x14ac:dyDescent="0.25">
      <c r="A181">
        <v>1772</v>
      </c>
      <c r="B181">
        <v>6.2102158049992237E-2</v>
      </c>
      <c r="C181">
        <v>3.346021446659065E-2</v>
      </c>
      <c r="D181">
        <v>3.0515715593530668E-2</v>
      </c>
      <c r="E181" s="3">
        <v>0.26375571723531183</v>
      </c>
      <c r="F181">
        <v>0.62905203197190418</v>
      </c>
      <c r="G181">
        <v>0.35027382214399411</v>
      </c>
      <c r="H181">
        <v>0.1992890373630139</v>
      </c>
      <c r="K181">
        <f t="shared" si="29"/>
        <v>10.060549604098743</v>
      </c>
      <c r="L181">
        <f t="shared" si="30"/>
        <v>0.91547146780592004</v>
      </c>
      <c r="M181">
        <f t="shared" si="31"/>
        <v>0.79126715170593553</v>
      </c>
      <c r="N181">
        <f t="shared" si="32"/>
        <v>1.2581040639438084</v>
      </c>
      <c r="O181">
        <f t="shared" si="33"/>
        <v>0.52541073321599119</v>
      </c>
      <c r="P181">
        <f t="shared" si="34"/>
        <v>0.59786711208904175</v>
      </c>
      <c r="S181">
        <f t="shared" si="27"/>
        <v>14.14867013285944</v>
      </c>
      <c r="T181" s="12">
        <f t="shared" si="28"/>
        <v>8.6660587358398516E-2</v>
      </c>
      <c r="U181">
        <f t="shared" si="26"/>
        <v>15.491141559234828</v>
      </c>
      <c r="W181">
        <f t="shared" si="35"/>
        <v>0.64943887870557138</v>
      </c>
      <c r="X181">
        <f t="shared" si="36"/>
        <v>5.9096449690641067E-2</v>
      </c>
      <c r="Y181">
        <f t="shared" si="37"/>
        <v>5.1078685756004383E-2</v>
      </c>
      <c r="Z181">
        <f t="shared" si="38"/>
        <v>8.1214419165500887E-2</v>
      </c>
      <c r="AA181">
        <f t="shared" si="39"/>
        <v>3.391685055661859E-2</v>
      </c>
      <c r="AB181">
        <f t="shared" si="40"/>
        <v>3.859412876726516E-2</v>
      </c>
    </row>
    <row r="182" spans="1:28" x14ac:dyDescent="0.25">
      <c r="A182">
        <v>1773</v>
      </c>
      <c r="B182">
        <v>5.5677796872406836E-2</v>
      </c>
      <c r="C182">
        <v>2.0879173827152566E-2</v>
      </c>
      <c r="D182">
        <v>2.1414537258618017E-2</v>
      </c>
      <c r="E182" s="3">
        <v>0.27508757653466392</v>
      </c>
      <c r="F182">
        <v>0.40152257359908777</v>
      </c>
      <c r="G182">
        <v>0.32942846616219784</v>
      </c>
      <c r="H182">
        <v>0.12581040639438085</v>
      </c>
      <c r="K182">
        <f t="shared" si="29"/>
        <v>9.0198030933299069</v>
      </c>
      <c r="L182">
        <f t="shared" si="30"/>
        <v>0.64243611775854048</v>
      </c>
      <c r="M182">
        <f t="shared" si="31"/>
        <v>0.82526272960399183</v>
      </c>
      <c r="N182">
        <f t="shared" si="32"/>
        <v>0.80304514719817555</v>
      </c>
      <c r="O182">
        <f t="shared" si="33"/>
        <v>0.49414269924329679</v>
      </c>
      <c r="P182">
        <f t="shared" si="34"/>
        <v>0.37743121918314254</v>
      </c>
      <c r="S182">
        <f t="shared" si="27"/>
        <v>12.162121006317054</v>
      </c>
      <c r="T182" s="12">
        <f t="shared" si="28"/>
        <v>8.6660587358398516E-2</v>
      </c>
      <c r="U182">
        <f t="shared" si="26"/>
        <v>13.316102248496229</v>
      </c>
      <c r="W182">
        <f t="shared" si="35"/>
        <v>0.67736060635524953</v>
      </c>
      <c r="X182">
        <f t="shared" si="36"/>
        <v>4.8245057432710084E-2</v>
      </c>
      <c r="Y182">
        <f t="shared" si="37"/>
        <v>6.1974796693768833E-2</v>
      </c>
      <c r="Z182">
        <f t="shared" si="38"/>
        <v>6.0306321790887601E-2</v>
      </c>
      <c r="AA182">
        <f t="shared" si="39"/>
        <v>3.7108659127268247E-2</v>
      </c>
      <c r="AB182">
        <f t="shared" si="40"/>
        <v>2.8343971241717177E-2</v>
      </c>
    </row>
    <row r="183" spans="1:28" x14ac:dyDescent="0.25">
      <c r="A183">
        <v>1774</v>
      </c>
      <c r="B183">
        <v>4.550589167456328E-2</v>
      </c>
      <c r="C183">
        <v>2.3823672700212541E-2</v>
      </c>
      <c r="D183">
        <v>1.9540765248488936E-2</v>
      </c>
      <c r="E183" s="3">
        <v>0.30587097384392731</v>
      </c>
      <c r="F183">
        <v>0.40152257359908777</v>
      </c>
      <c r="G183">
        <v>0.32021524067588641</v>
      </c>
      <c r="H183">
        <v>0.17292238836334045</v>
      </c>
      <c r="K183">
        <f t="shared" si="29"/>
        <v>7.371954451279251</v>
      </c>
      <c r="L183">
        <f t="shared" si="30"/>
        <v>0.58622295745466813</v>
      </c>
      <c r="M183">
        <f t="shared" si="31"/>
        <v>0.91761292153178187</v>
      </c>
      <c r="N183">
        <f t="shared" si="32"/>
        <v>0.80304514719817555</v>
      </c>
      <c r="O183">
        <f t="shared" si="33"/>
        <v>0.48032286101382959</v>
      </c>
      <c r="P183">
        <f t="shared" si="34"/>
        <v>0.51876716509002141</v>
      </c>
      <c r="S183">
        <f t="shared" si="27"/>
        <v>10.67792550356773</v>
      </c>
      <c r="T183" s="12">
        <f t="shared" si="28"/>
        <v>8.6660587358398516E-2</v>
      </c>
      <c r="U183">
        <f t="shared" si="26"/>
        <v>11.69108149256863</v>
      </c>
      <c r="W183">
        <f t="shared" si="35"/>
        <v>0.63056223292645697</v>
      </c>
      <c r="X183">
        <f t="shared" si="36"/>
        <v>5.0142748369968806E-2</v>
      </c>
      <c r="Y183">
        <f t="shared" si="37"/>
        <v>7.8488283749887242E-2</v>
      </c>
      <c r="Z183">
        <f t="shared" si="38"/>
        <v>6.8688696397217544E-2</v>
      </c>
      <c r="AA183">
        <f t="shared" si="39"/>
        <v>4.1084553325468148E-2</v>
      </c>
      <c r="AB183">
        <f t="shared" si="40"/>
        <v>4.4372897872602533E-2</v>
      </c>
    </row>
    <row r="184" spans="1:28" x14ac:dyDescent="0.25">
      <c r="A184">
        <v>1775</v>
      </c>
      <c r="B184">
        <v>5.755156888253591E-2</v>
      </c>
      <c r="C184">
        <v>2.9712670446332499E-2</v>
      </c>
      <c r="D184">
        <v>1.873772010129076E-2</v>
      </c>
      <c r="E184" s="3">
        <v>0.25724212881914887</v>
      </c>
      <c r="F184">
        <v>0.24091354415945265</v>
      </c>
      <c r="G184">
        <v>0.33414135600224326</v>
      </c>
      <c r="H184">
        <v>0.18068515811958949</v>
      </c>
      <c r="K184">
        <f t="shared" si="29"/>
        <v>9.3233541589708171</v>
      </c>
      <c r="L184">
        <f t="shared" si="30"/>
        <v>0.56213160303872278</v>
      </c>
      <c r="M184">
        <f t="shared" si="31"/>
        <v>0.77172638645744662</v>
      </c>
      <c r="N184">
        <f t="shared" si="32"/>
        <v>0.48182708831890531</v>
      </c>
      <c r="O184">
        <f t="shared" si="33"/>
        <v>0.50121203400336489</v>
      </c>
      <c r="P184">
        <f t="shared" si="34"/>
        <v>0.54205547435876844</v>
      </c>
      <c r="S184">
        <f t="shared" si="27"/>
        <v>12.182306745148024</v>
      </c>
      <c r="T184" s="12">
        <f t="shared" si="28"/>
        <v>8.6660587358398516E-2</v>
      </c>
      <c r="U184">
        <f t="shared" si="26"/>
        <v>13.338203275290406</v>
      </c>
      <c r="W184">
        <f t="shared" si="35"/>
        <v>0.69899625658297859</v>
      </c>
      <c r="X184">
        <f t="shared" si="36"/>
        <v>4.2144477141092589E-2</v>
      </c>
      <c r="Y184">
        <f t="shared" si="37"/>
        <v>5.7858346475128546E-2</v>
      </c>
      <c r="Z184">
        <f t="shared" si="38"/>
        <v>3.6123837549507938E-2</v>
      </c>
      <c r="AA184">
        <f t="shared" si="39"/>
        <v>3.7577177649697521E-2</v>
      </c>
      <c r="AB184">
        <f t="shared" si="40"/>
        <v>4.0639317243196429E-2</v>
      </c>
    </row>
    <row r="185" spans="1:28" x14ac:dyDescent="0.25">
      <c r="A185">
        <v>1776</v>
      </c>
      <c r="B185">
        <v>0.14267435448554253</v>
      </c>
      <c r="C185">
        <v>2.6768171573272517E-2</v>
      </c>
      <c r="D185">
        <v>2.542976299460889E-2</v>
      </c>
      <c r="E185" s="3">
        <v>0.24135968035234057</v>
      </c>
      <c r="F185">
        <v>0.2743737586260433</v>
      </c>
      <c r="G185">
        <v>0.34520220506017946</v>
      </c>
      <c r="H185">
        <v>0.13852528789168528</v>
      </c>
      <c r="K185">
        <f t="shared" si="29"/>
        <v>23.11324542665789</v>
      </c>
      <c r="L185">
        <f t="shared" si="30"/>
        <v>0.76289288983826675</v>
      </c>
      <c r="M185">
        <f t="shared" si="31"/>
        <v>0.7240790410570217</v>
      </c>
      <c r="N185">
        <f t="shared" si="32"/>
        <v>0.54874751725208659</v>
      </c>
      <c r="O185">
        <f t="shared" si="33"/>
        <v>0.51780330759026916</v>
      </c>
      <c r="P185">
        <f t="shared" si="34"/>
        <v>0.41557586367505583</v>
      </c>
      <c r="S185">
        <f t="shared" si="27"/>
        <v>26.082344046070588</v>
      </c>
      <c r="T185" s="12">
        <f t="shared" si="28"/>
        <v>8.6660587358398516E-2</v>
      </c>
      <c r="U185">
        <f t="shared" si="26"/>
        <v>28.557120918097748</v>
      </c>
      <c r="W185">
        <f t="shared" si="35"/>
        <v>0.80936889586828542</v>
      </c>
      <c r="X185">
        <f t="shared" si="36"/>
        <v>2.6714628972096137E-2</v>
      </c>
      <c r="Y185">
        <f t="shared" si="37"/>
        <v>2.5355463638428093E-2</v>
      </c>
      <c r="Z185">
        <f t="shared" si="38"/>
        <v>1.9215785751858623E-2</v>
      </c>
      <c r="AA185">
        <f t="shared" si="39"/>
        <v>1.8132195786659894E-2</v>
      </c>
      <c r="AB185">
        <f t="shared" si="40"/>
        <v>1.4552442624273422E-2</v>
      </c>
    </row>
    <row r="186" spans="1:28" x14ac:dyDescent="0.25">
      <c r="A186">
        <v>1777</v>
      </c>
      <c r="B186">
        <v>6.2102158049992237E-2</v>
      </c>
      <c r="C186">
        <v>2.6768171573272517E-2</v>
      </c>
      <c r="D186">
        <v>2.542976299460889E-2</v>
      </c>
      <c r="E186" s="3">
        <v>0.23939668110363388</v>
      </c>
      <c r="F186">
        <v>0.21521609944911102</v>
      </c>
      <c r="G186">
        <v>0.34101207394374139</v>
      </c>
      <c r="H186">
        <v>0.16101055201323422</v>
      </c>
      <c r="K186">
        <f t="shared" si="29"/>
        <v>10.060549604098743</v>
      </c>
      <c r="L186">
        <f t="shared" si="30"/>
        <v>0.76289288983826675</v>
      </c>
      <c r="M186">
        <f t="shared" si="31"/>
        <v>0.71819004331090164</v>
      </c>
      <c r="N186">
        <f t="shared" si="32"/>
        <v>0.43043219889822204</v>
      </c>
      <c r="O186">
        <f t="shared" si="33"/>
        <v>0.51151811091561206</v>
      </c>
      <c r="P186">
        <f t="shared" si="34"/>
        <v>0.48303165603970266</v>
      </c>
      <c r="S186">
        <f t="shared" si="27"/>
        <v>12.966614503101447</v>
      </c>
      <c r="T186" s="12">
        <f t="shared" si="28"/>
        <v>8.6660587358398516E-2</v>
      </c>
      <c r="U186">
        <f t="shared" si="26"/>
        <v>14.196928681308977</v>
      </c>
      <c r="W186">
        <f t="shared" si="35"/>
        <v>0.70864268109932815</v>
      </c>
      <c r="X186">
        <f t="shared" si="36"/>
        <v>5.3736474061650844E-2</v>
      </c>
      <c r="Y186">
        <f t="shared" si="37"/>
        <v>5.0587705230669897E-2</v>
      </c>
      <c r="Z186">
        <f t="shared" si="38"/>
        <v>3.0318684312678788E-2</v>
      </c>
      <c r="AA186">
        <f t="shared" si="39"/>
        <v>3.6030195149818089E-2</v>
      </c>
      <c r="AB186">
        <f t="shared" si="40"/>
        <v>3.4023672787455779E-2</v>
      </c>
    </row>
    <row r="187" spans="1:28" x14ac:dyDescent="0.25">
      <c r="A187">
        <v>1778</v>
      </c>
      <c r="B187">
        <v>5.5142433440941385E-2</v>
      </c>
      <c r="C187">
        <v>2.6768171573272517E-2</v>
      </c>
      <c r="D187">
        <v>2.542976299460889E-2</v>
      </c>
      <c r="E187" s="3">
        <v>0.21316387296182682</v>
      </c>
      <c r="F187">
        <v>0.23127700239307458</v>
      </c>
      <c r="G187">
        <v>0.30752626690934215</v>
      </c>
      <c r="H187">
        <v>0.19500612991129029</v>
      </c>
      <c r="K187">
        <f t="shared" si="29"/>
        <v>8.9330742174325053</v>
      </c>
      <c r="L187">
        <f t="shared" si="30"/>
        <v>0.76289288983826675</v>
      </c>
      <c r="M187">
        <f t="shared" si="31"/>
        <v>0.63949161888548045</v>
      </c>
      <c r="N187">
        <f t="shared" si="32"/>
        <v>0.46255400478614916</v>
      </c>
      <c r="O187">
        <f t="shared" si="33"/>
        <v>0.46128940036401322</v>
      </c>
      <c r="P187">
        <f t="shared" si="34"/>
        <v>0.58501838973387088</v>
      </c>
      <c r="S187">
        <f t="shared" si="27"/>
        <v>11.844320521040286</v>
      </c>
      <c r="T187" s="12">
        <f t="shared" si="28"/>
        <v>8.6660587358398516E-2</v>
      </c>
      <c r="U187">
        <f t="shared" si="26"/>
        <v>12.968147828837921</v>
      </c>
      <c r="W187">
        <f t="shared" si="35"/>
        <v>0.68884734623147803</v>
      </c>
      <c r="X187">
        <f t="shared" si="36"/>
        <v>5.8828207382227979E-2</v>
      </c>
      <c r="Y187">
        <f t="shared" si="37"/>
        <v>4.9312486819699172E-2</v>
      </c>
      <c r="Z187">
        <f t="shared" si="38"/>
        <v>3.5668471002277179E-2</v>
      </c>
      <c r="AA187">
        <f t="shared" si="39"/>
        <v>3.5570954808073735E-2</v>
      </c>
      <c r="AB187">
        <f t="shared" si="40"/>
        <v>4.5111946397845354E-2</v>
      </c>
    </row>
    <row r="188" spans="1:28" x14ac:dyDescent="0.25">
      <c r="A188">
        <v>1779</v>
      </c>
      <c r="B188">
        <v>6.2102158049992237E-2</v>
      </c>
      <c r="C188">
        <v>2.6768171573272517E-2</v>
      </c>
      <c r="D188">
        <v>2.542976299460889E-2</v>
      </c>
      <c r="E188" s="3">
        <v>0.24724867809846049</v>
      </c>
      <c r="F188">
        <v>0.22056973376376554</v>
      </c>
      <c r="G188">
        <v>0.30792552642824517</v>
      </c>
      <c r="H188">
        <v>0.18068515811958949</v>
      </c>
      <c r="K188">
        <f t="shared" si="29"/>
        <v>10.060549604098743</v>
      </c>
      <c r="L188">
        <f t="shared" si="30"/>
        <v>0.76289288983826675</v>
      </c>
      <c r="M188">
        <f t="shared" si="31"/>
        <v>0.74174603429538144</v>
      </c>
      <c r="N188">
        <f t="shared" si="32"/>
        <v>0.44113946752753108</v>
      </c>
      <c r="O188">
        <f t="shared" si="33"/>
        <v>0.46188828964236772</v>
      </c>
      <c r="P188">
        <f t="shared" si="34"/>
        <v>0.54205547435876844</v>
      </c>
      <c r="S188">
        <f t="shared" si="27"/>
        <v>13.010271759761057</v>
      </c>
      <c r="T188" s="12">
        <f t="shared" si="28"/>
        <v>8.6660587358398516E-2</v>
      </c>
      <c r="U188">
        <f t="shared" si="26"/>
        <v>14.244728279197064</v>
      </c>
      <c r="W188">
        <f t="shared" si="35"/>
        <v>0.70626476033180097</v>
      </c>
      <c r="X188">
        <f t="shared" si="36"/>
        <v>5.3556155995786316E-2</v>
      </c>
      <c r="Y188">
        <f t="shared" si="37"/>
        <v>5.2071616934850483E-2</v>
      </c>
      <c r="Z188">
        <f t="shared" si="38"/>
        <v>3.0968612309142402E-2</v>
      </c>
      <c r="AA188">
        <f t="shared" si="39"/>
        <v>3.2425208862488959E-2</v>
      </c>
      <c r="AB188">
        <f t="shared" si="40"/>
        <v>3.8053058207532381E-2</v>
      </c>
    </row>
    <row r="189" spans="1:28" x14ac:dyDescent="0.25">
      <c r="A189">
        <v>1780</v>
      </c>
      <c r="B189">
        <v>6.1834476334259515E-2</v>
      </c>
      <c r="C189">
        <v>4.8718072263355984E-2</v>
      </c>
      <c r="D189">
        <v>2.3823672700212541E-2</v>
      </c>
      <c r="E189" s="3">
        <v>0.32014733201633927</v>
      </c>
      <c r="F189">
        <v>0.19406924390622576</v>
      </c>
      <c r="G189">
        <v>0.29804803695864873</v>
      </c>
      <c r="H189">
        <v>0.23783520442852632</v>
      </c>
      <c r="K189">
        <f t="shared" si="29"/>
        <v>10.017185166150041</v>
      </c>
      <c r="L189">
        <f t="shared" si="30"/>
        <v>0.71471018100637629</v>
      </c>
      <c r="M189">
        <f t="shared" si="31"/>
        <v>0.96044199604901781</v>
      </c>
      <c r="N189">
        <f t="shared" si="32"/>
        <v>0.38813848781245153</v>
      </c>
      <c r="O189">
        <f t="shared" si="33"/>
        <v>0.44707205543797313</v>
      </c>
      <c r="P189">
        <f t="shared" si="34"/>
        <v>0.71350561328557893</v>
      </c>
      <c r="S189">
        <f t="shared" si="27"/>
        <v>13.241053499741437</v>
      </c>
      <c r="T189" s="12">
        <f t="shared" si="28"/>
        <v>8.6660587358398516E-2</v>
      </c>
      <c r="U189">
        <f t="shared" si="26"/>
        <v>14.497407334525359</v>
      </c>
      <c r="W189">
        <f t="shared" si="35"/>
        <v>0.69096390375224293</v>
      </c>
      <c r="X189">
        <f t="shared" si="36"/>
        <v>4.9299172225388509E-2</v>
      </c>
      <c r="Y189">
        <f t="shared" si="37"/>
        <v>6.6249224698387246E-2</v>
      </c>
      <c r="Z189">
        <f t="shared" si="38"/>
        <v>2.6772958699181025E-2</v>
      </c>
      <c r="AA189">
        <f t="shared" si="39"/>
        <v>3.0838069533528089E-2</v>
      </c>
      <c r="AB189">
        <f t="shared" si="40"/>
        <v>4.9216083732873804E-2</v>
      </c>
    </row>
    <row r="190" spans="1:28" x14ac:dyDescent="0.25">
      <c r="A190">
        <v>1781</v>
      </c>
      <c r="B190">
        <v>4.8985753979088713E-2</v>
      </c>
      <c r="C190">
        <v>3.8278485349779699E-2</v>
      </c>
      <c r="D190">
        <v>1.9540765248488936E-2</v>
      </c>
      <c r="E190" s="3">
        <v>0.31229533502151269</v>
      </c>
      <c r="F190">
        <v>0.19406924390622576</v>
      </c>
      <c r="G190">
        <v>0.30865285343016841</v>
      </c>
      <c r="H190">
        <v>0.18737720101290761</v>
      </c>
      <c r="K190">
        <f t="shared" si="29"/>
        <v>7.9356921446123714</v>
      </c>
      <c r="L190">
        <f t="shared" si="30"/>
        <v>0.58622295745466813</v>
      </c>
      <c r="M190">
        <f t="shared" si="31"/>
        <v>0.93688600506453801</v>
      </c>
      <c r="N190">
        <f t="shared" si="32"/>
        <v>0.38813848781245153</v>
      </c>
      <c r="O190">
        <f t="shared" si="33"/>
        <v>0.46297928014525258</v>
      </c>
      <c r="P190">
        <f t="shared" si="34"/>
        <v>0.56213160303872289</v>
      </c>
      <c r="S190">
        <f t="shared" si="27"/>
        <v>10.872050478128003</v>
      </c>
      <c r="T190" s="12">
        <f t="shared" si="28"/>
        <v>8.6660587358398516E-2</v>
      </c>
      <c r="U190">
        <f t="shared" si="26"/>
        <v>11.903625670421215</v>
      </c>
      <c r="W190">
        <f t="shared" si="35"/>
        <v>0.66666176880304762</v>
      </c>
      <c r="X190">
        <f t="shared" si="36"/>
        <v>4.9247428782253057E-2</v>
      </c>
      <c r="Y190">
        <f t="shared" si="37"/>
        <v>7.870593640999346E-2</v>
      </c>
      <c r="Z190">
        <f t="shared" si="38"/>
        <v>3.2606745084140153E-2</v>
      </c>
      <c r="AA190">
        <f t="shared" si="39"/>
        <v>3.8893971716171233E-2</v>
      </c>
      <c r="AB190">
        <f t="shared" si="40"/>
        <v>4.722356184599609E-2</v>
      </c>
    </row>
    <row r="191" spans="1:28" x14ac:dyDescent="0.25">
      <c r="A191">
        <v>1782</v>
      </c>
      <c r="B191">
        <v>3.1586442456461569E-2</v>
      </c>
      <c r="C191">
        <v>3.9349212212710601E-2</v>
      </c>
      <c r="D191">
        <v>2.0611492111419841E-2</v>
      </c>
      <c r="E191" s="3">
        <v>0.29212997910298077</v>
      </c>
      <c r="F191">
        <v>0.19406924390622576</v>
      </c>
      <c r="G191">
        <v>0.35691745407827491</v>
      </c>
      <c r="H191">
        <v>0.2106655102816547</v>
      </c>
      <c r="K191">
        <f t="shared" si="29"/>
        <v>5.1170036779467738</v>
      </c>
      <c r="L191">
        <f t="shared" si="30"/>
        <v>0.61834476334259525</v>
      </c>
      <c r="M191">
        <f t="shared" si="31"/>
        <v>0.87638993730894232</v>
      </c>
      <c r="N191">
        <f t="shared" si="32"/>
        <v>0.38813848781245153</v>
      </c>
      <c r="O191">
        <f t="shared" si="33"/>
        <v>0.53537618111741236</v>
      </c>
      <c r="P191">
        <f t="shared" si="34"/>
        <v>0.6319965308449641</v>
      </c>
      <c r="S191">
        <f t="shared" si="27"/>
        <v>8.1672495783731378</v>
      </c>
      <c r="T191" s="12">
        <f t="shared" si="28"/>
        <v>8.6660587358398516E-2</v>
      </c>
      <c r="U191">
        <f t="shared" si="26"/>
        <v>8.9421845431496827</v>
      </c>
      <c r="W191">
        <f t="shared" si="35"/>
        <v>0.57223194771424668</v>
      </c>
      <c r="X191">
        <f t="shared" si="36"/>
        <v>6.9149183888884191E-2</v>
      </c>
      <c r="Y191">
        <f t="shared" si="37"/>
        <v>9.8006245910046239E-2</v>
      </c>
      <c r="Z191">
        <f t="shared" si="38"/>
        <v>4.3405331878303921E-2</v>
      </c>
      <c r="AA191">
        <f t="shared" si="39"/>
        <v>5.9870849067585691E-2</v>
      </c>
      <c r="AB191">
        <f t="shared" si="40"/>
        <v>7.0675854182534859E-2</v>
      </c>
    </row>
    <row r="192" spans="1:28" x14ac:dyDescent="0.25">
      <c r="A192">
        <v>1783</v>
      </c>
      <c r="B192">
        <v>4.3364437948701484E-2</v>
      </c>
      <c r="C192">
        <v>4.0419939075641502E-2</v>
      </c>
      <c r="D192">
        <v>2.1682218974350742E-2</v>
      </c>
      <c r="E192" s="3">
        <v>0.30167729363078127</v>
      </c>
      <c r="F192">
        <v>0.19406924390622576</v>
      </c>
      <c r="G192">
        <v>0.36891645251277289</v>
      </c>
      <c r="H192">
        <v>0.26420185342819974</v>
      </c>
      <c r="K192">
        <f t="shared" si="29"/>
        <v>7.0250389476896409</v>
      </c>
      <c r="L192">
        <f t="shared" si="30"/>
        <v>0.65046656923052226</v>
      </c>
      <c r="M192">
        <f t="shared" si="31"/>
        <v>0.90503188089234388</v>
      </c>
      <c r="N192">
        <f t="shared" si="32"/>
        <v>0.38813848781245153</v>
      </c>
      <c r="O192">
        <f t="shared" si="33"/>
        <v>0.55337467876915936</v>
      </c>
      <c r="P192">
        <f t="shared" si="34"/>
        <v>0.79260556028459916</v>
      </c>
      <c r="S192">
        <f t="shared" si="27"/>
        <v>10.314656124678717</v>
      </c>
      <c r="T192" s="12">
        <f t="shared" si="28"/>
        <v>8.6660587358398516E-2</v>
      </c>
      <c r="U192">
        <f t="shared" si="26"/>
        <v>11.293343944116243</v>
      </c>
      <c r="W192">
        <f t="shared" si="35"/>
        <v>0.62205127041664565</v>
      </c>
      <c r="X192">
        <f t="shared" si="36"/>
        <v>5.7597339853393111E-2</v>
      </c>
      <c r="Y192">
        <f t="shared" si="37"/>
        <v>8.0138521005893873E-2</v>
      </c>
      <c r="Z192">
        <f t="shared" si="38"/>
        <v>3.4368783040090542E-2</v>
      </c>
      <c r="AA192">
        <f t="shared" si="39"/>
        <v>4.9000073096814152E-2</v>
      </c>
      <c r="AB192">
        <f t="shared" si="40"/>
        <v>7.0183425228764182E-2</v>
      </c>
    </row>
    <row r="193" spans="1:28" x14ac:dyDescent="0.25">
      <c r="A193">
        <v>1784</v>
      </c>
      <c r="B193">
        <v>4.8450390547623262E-2</v>
      </c>
      <c r="C193">
        <v>4.1758347654305132E-2</v>
      </c>
      <c r="D193">
        <v>2.2485264121548915E-2</v>
      </c>
      <c r="E193" s="3">
        <v>0.28311802800664565</v>
      </c>
      <c r="F193">
        <v>0.22592336807842003</v>
      </c>
      <c r="G193">
        <v>0.41544513514200121</v>
      </c>
      <c r="H193">
        <v>0.24225195273811628</v>
      </c>
      <c r="K193">
        <f t="shared" si="29"/>
        <v>7.8489632687149689</v>
      </c>
      <c r="L193">
        <f t="shared" si="30"/>
        <v>0.67455792364646738</v>
      </c>
      <c r="M193">
        <f t="shared" si="31"/>
        <v>0.84935408401993695</v>
      </c>
      <c r="N193">
        <f t="shared" si="32"/>
        <v>0.45184673615684007</v>
      </c>
      <c r="O193">
        <f t="shared" si="33"/>
        <v>0.62316770271300181</v>
      </c>
      <c r="P193">
        <f t="shared" si="34"/>
        <v>0.72675585821434885</v>
      </c>
      <c r="S193">
        <f t="shared" si="27"/>
        <v>11.174645573465563</v>
      </c>
      <c r="T193" s="12">
        <f t="shared" si="28"/>
        <v>8.6660587358398516E-2</v>
      </c>
      <c r="U193">
        <f t="shared" si="26"/>
        <v>12.234931963732683</v>
      </c>
      <c r="W193">
        <f t="shared" si="35"/>
        <v>0.64152079406581153</v>
      </c>
      <c r="X193">
        <f t="shared" si="36"/>
        <v>5.5133769901297473E-2</v>
      </c>
      <c r="Y193">
        <f t="shared" si="37"/>
        <v>6.9420417419371785E-2</v>
      </c>
      <c r="Z193">
        <f t="shared" si="38"/>
        <v>3.6930874441821485E-2</v>
      </c>
      <c r="AA193">
        <f t="shared" si="39"/>
        <v>5.0933483288687069E-2</v>
      </c>
      <c r="AB193">
        <f t="shared" si="40"/>
        <v>5.9400073524612164E-2</v>
      </c>
    </row>
    <row r="194" spans="1:28" x14ac:dyDescent="0.25">
      <c r="A194">
        <v>1785</v>
      </c>
      <c r="B194">
        <v>3.1586442456461569E-2</v>
      </c>
      <c r="C194">
        <v>4.3096756232968755E-2</v>
      </c>
      <c r="D194">
        <v>2.3288309268747091E-2</v>
      </c>
      <c r="E194" s="3">
        <v>0.27223230490018152</v>
      </c>
      <c r="F194">
        <v>0.22726177665708369</v>
      </c>
      <c r="G194">
        <v>0.37795835019841911</v>
      </c>
      <c r="H194">
        <v>0.25710828796128254</v>
      </c>
      <c r="K194">
        <f t="shared" si="29"/>
        <v>5.1170036779467738</v>
      </c>
      <c r="L194">
        <f t="shared" si="30"/>
        <v>0.69864927806241273</v>
      </c>
      <c r="M194">
        <f t="shared" si="31"/>
        <v>0.81669691470054451</v>
      </c>
      <c r="N194">
        <f t="shared" si="32"/>
        <v>0.45452355331416738</v>
      </c>
      <c r="O194">
        <f t="shared" si="33"/>
        <v>0.56693752529762864</v>
      </c>
      <c r="P194">
        <f t="shared" si="34"/>
        <v>0.77132486388384769</v>
      </c>
      <c r="S194">
        <f t="shared" si="27"/>
        <v>8.425135813205376</v>
      </c>
      <c r="T194" s="12">
        <f t="shared" si="28"/>
        <v>8.6660587358398516E-2</v>
      </c>
      <c r="U194">
        <f t="shared" si="26"/>
        <v>9.2245398551649256</v>
      </c>
      <c r="W194">
        <f t="shared" si="35"/>
        <v>0.55471641494200985</v>
      </c>
      <c r="X194">
        <f t="shared" si="36"/>
        <v>7.5738116917694387E-2</v>
      </c>
      <c r="Y194">
        <f t="shared" si="37"/>
        <v>8.8535247017580671E-2</v>
      </c>
      <c r="Z194">
        <f t="shared" si="38"/>
        <v>4.9273303649902324E-2</v>
      </c>
      <c r="AA194">
        <f t="shared" si="39"/>
        <v>6.1459707931143449E-2</v>
      </c>
      <c r="AB194">
        <f t="shared" si="40"/>
        <v>8.361662218327065E-2</v>
      </c>
    </row>
    <row r="195" spans="1:28" x14ac:dyDescent="0.25">
      <c r="A195">
        <v>1786</v>
      </c>
      <c r="B195">
        <v>4.416748309589965E-2</v>
      </c>
      <c r="C195">
        <v>4.47028465273651E-2</v>
      </c>
      <c r="D195">
        <v>2.4359036131677992E-2</v>
      </c>
      <c r="E195" s="3">
        <v>0.25581449300190767</v>
      </c>
      <c r="F195">
        <v>0.22886786695148004</v>
      </c>
      <c r="G195">
        <v>0.40304090300217754</v>
      </c>
      <c r="H195">
        <v>0.25336074394102437</v>
      </c>
      <c r="K195">
        <f t="shared" si="29"/>
        <v>7.1551322615357433</v>
      </c>
      <c r="L195">
        <f t="shared" si="30"/>
        <v>0.73077108395033974</v>
      </c>
      <c r="M195">
        <f t="shared" si="31"/>
        <v>0.76744347900572296</v>
      </c>
      <c r="N195">
        <f t="shared" si="32"/>
        <v>0.45773573390296007</v>
      </c>
      <c r="O195">
        <f t="shared" si="33"/>
        <v>0.60456135450326631</v>
      </c>
      <c r="P195">
        <f t="shared" si="34"/>
        <v>0.76008223182307311</v>
      </c>
      <c r="S195">
        <f t="shared" si="27"/>
        <v>10.475726144721104</v>
      </c>
      <c r="T195" s="12">
        <f t="shared" si="28"/>
        <v>8.6660587358398516E-2</v>
      </c>
      <c r="U195">
        <f t="shared" ref="U195:U258" si="41">S195/(1-T195)</f>
        <v>11.469696806823146</v>
      </c>
      <c r="W195">
        <f t="shared" si="35"/>
        <v>0.62382924170055354</v>
      </c>
      <c r="X195">
        <f t="shared" si="36"/>
        <v>6.3713199769641279E-2</v>
      </c>
      <c r="Y195">
        <f t="shared" si="37"/>
        <v>6.6910528842330216E-2</v>
      </c>
      <c r="Z195">
        <f t="shared" si="38"/>
        <v>3.9908267987577503E-2</v>
      </c>
      <c r="AA195">
        <f t="shared" si="39"/>
        <v>5.2709445130548011E-2</v>
      </c>
      <c r="AB195">
        <f t="shared" si="40"/>
        <v>6.6268729210951061E-2</v>
      </c>
    </row>
    <row r="196" spans="1:28" x14ac:dyDescent="0.25">
      <c r="A196">
        <v>1787</v>
      </c>
      <c r="B196">
        <v>6.8258837511844916E-2</v>
      </c>
      <c r="C196">
        <v>3.5601668192452453E-2</v>
      </c>
      <c r="D196">
        <v>2.6768171573272517E-2</v>
      </c>
      <c r="E196" s="3">
        <v>0.25920512806785556</v>
      </c>
      <c r="F196">
        <v>0.30729860966116851</v>
      </c>
      <c r="G196">
        <v>0.42034654624256668</v>
      </c>
      <c r="H196">
        <v>0.22752945837281641</v>
      </c>
      <c r="K196">
        <f t="shared" si="29"/>
        <v>11.057931676918876</v>
      </c>
      <c r="L196">
        <f t="shared" si="30"/>
        <v>0.80304514719817555</v>
      </c>
      <c r="M196">
        <f t="shared" si="31"/>
        <v>0.77761538420356668</v>
      </c>
      <c r="N196">
        <f t="shared" si="32"/>
        <v>0.61459721932233702</v>
      </c>
      <c r="O196">
        <f t="shared" si="33"/>
        <v>0.63051981936385004</v>
      </c>
      <c r="P196">
        <f t="shared" si="34"/>
        <v>0.68258837511844916</v>
      </c>
      <c r="S196">
        <f t="shared" ref="S196:S259" si="42">SUM(K196:Q196)</f>
        <v>14.566297622125257</v>
      </c>
      <c r="T196" s="12">
        <f t="shared" si="28"/>
        <v>8.6660587358398516E-2</v>
      </c>
      <c r="U196">
        <f t="shared" si="41"/>
        <v>15.948394890784307</v>
      </c>
      <c r="W196">
        <f t="shared" si="35"/>
        <v>0.69335702762844442</v>
      </c>
      <c r="X196">
        <f t="shared" si="36"/>
        <v>5.0352725317969825E-2</v>
      </c>
      <c r="Y196">
        <f t="shared" si="37"/>
        <v>4.8758222349567448E-2</v>
      </c>
      <c r="Z196">
        <f t="shared" si="38"/>
        <v>3.8536619110019571E-2</v>
      </c>
      <c r="AA196">
        <f t="shared" si="39"/>
        <v>3.953500171532575E-2</v>
      </c>
      <c r="AB196">
        <f t="shared" si="40"/>
        <v>4.2799816520274349E-2</v>
      </c>
    </row>
    <row r="197" spans="1:28" x14ac:dyDescent="0.25">
      <c r="A197">
        <v>1788</v>
      </c>
      <c r="B197">
        <v>4.8450390547623262E-2</v>
      </c>
      <c r="C197">
        <v>5.6480842019605008E-2</v>
      </c>
      <c r="D197">
        <v>3.5601668192452453E-2</v>
      </c>
      <c r="E197" s="3">
        <v>0.32567942080814899</v>
      </c>
      <c r="F197">
        <v>0.23208004754027273</v>
      </c>
      <c r="G197">
        <v>0.35417310496783494</v>
      </c>
      <c r="H197">
        <v>0.2437242021746463</v>
      </c>
      <c r="K197">
        <f t="shared" si="29"/>
        <v>7.8489632687149689</v>
      </c>
      <c r="L197">
        <f t="shared" si="30"/>
        <v>1.0680500457735735</v>
      </c>
      <c r="M197">
        <f t="shared" si="31"/>
        <v>0.97703826242444691</v>
      </c>
      <c r="N197">
        <f t="shared" si="32"/>
        <v>0.46416009508054545</v>
      </c>
      <c r="O197">
        <f t="shared" si="33"/>
        <v>0.53125965745175241</v>
      </c>
      <c r="P197">
        <f t="shared" si="34"/>
        <v>0.73117260652393889</v>
      </c>
      <c r="S197">
        <f t="shared" si="42"/>
        <v>11.620643935969227</v>
      </c>
      <c r="T197" s="12">
        <f t="shared" si="28"/>
        <v>8.6660587358398516E-2</v>
      </c>
      <c r="U197">
        <f t="shared" si="41"/>
        <v>12.723248088418167</v>
      </c>
      <c r="W197">
        <f t="shared" si="35"/>
        <v>0.6168993337369405</v>
      </c>
      <c r="X197">
        <f t="shared" si="36"/>
        <v>8.3944763031525552E-2</v>
      </c>
      <c r="Y197">
        <f t="shared" si="37"/>
        <v>7.6791575204277762E-2</v>
      </c>
      <c r="Z197">
        <f t="shared" si="38"/>
        <v>3.6481257918963735E-2</v>
      </c>
      <c r="AA197">
        <f t="shared" si="39"/>
        <v>4.1755034073048709E-2</v>
      </c>
      <c r="AB197">
        <f t="shared" si="40"/>
        <v>5.7467448676845126E-2</v>
      </c>
    </row>
    <row r="198" spans="1:28" x14ac:dyDescent="0.25">
      <c r="A198">
        <v>1789</v>
      </c>
      <c r="B198">
        <v>5.2733297999346861E-2</v>
      </c>
      <c r="C198">
        <v>4.47028465273651E-2</v>
      </c>
      <c r="D198">
        <v>2.1414537258618017E-2</v>
      </c>
      <c r="E198" s="3">
        <v>0.29891124923487644</v>
      </c>
      <c r="F198">
        <v>0.23341845611893638</v>
      </c>
      <c r="G198">
        <v>0.30670663866302966</v>
      </c>
      <c r="H198">
        <v>0.2429211570274481</v>
      </c>
      <c r="K198">
        <f t="shared" si="29"/>
        <v>8.5427942758941917</v>
      </c>
      <c r="L198">
        <f t="shared" si="30"/>
        <v>0.64243611775854048</v>
      </c>
      <c r="M198">
        <f t="shared" si="31"/>
        <v>0.89673374770462932</v>
      </c>
      <c r="N198">
        <f t="shared" si="32"/>
        <v>0.46683691223787277</v>
      </c>
      <c r="O198">
        <f t="shared" si="33"/>
        <v>0.46005995799454447</v>
      </c>
      <c r="P198">
        <f t="shared" si="34"/>
        <v>0.72876347108234429</v>
      </c>
      <c r="S198">
        <f t="shared" si="42"/>
        <v>11.737624482672125</v>
      </c>
      <c r="T198" s="12">
        <f t="shared" si="28"/>
        <v>8.6660587358398516E-2</v>
      </c>
      <c r="U198">
        <f t="shared" si="41"/>
        <v>12.85132812644539</v>
      </c>
      <c r="W198">
        <f t="shared" si="35"/>
        <v>0.66474018808335289</v>
      </c>
      <c r="X198">
        <f t="shared" si="36"/>
        <v>4.998986186000022E-2</v>
      </c>
      <c r="Y198">
        <f t="shared" si="37"/>
        <v>6.9777515512916971E-2</v>
      </c>
      <c r="Z198">
        <f t="shared" si="38"/>
        <v>3.6325966284933495E-2</v>
      </c>
      <c r="AA198">
        <f t="shared" si="39"/>
        <v>3.5798631352959985E-2</v>
      </c>
      <c r="AB198">
        <f t="shared" si="40"/>
        <v>5.6707249547437742E-2</v>
      </c>
    </row>
    <row r="199" spans="1:28" x14ac:dyDescent="0.25">
      <c r="A199">
        <v>1790</v>
      </c>
      <c r="B199">
        <v>4.550589167456328E-2</v>
      </c>
      <c r="C199">
        <v>4.2829074517236033E-2</v>
      </c>
      <c r="D199">
        <v>1.1777995492239908E-2</v>
      </c>
      <c r="E199" s="3">
        <v>0.28597329964112811</v>
      </c>
      <c r="F199">
        <v>0.2350245464133327</v>
      </c>
      <c r="G199">
        <v>0.30378563281949039</v>
      </c>
      <c r="H199">
        <v>0.24666870104770627</v>
      </c>
      <c r="K199">
        <f t="shared" si="29"/>
        <v>7.371954451279251</v>
      </c>
      <c r="L199">
        <f t="shared" si="30"/>
        <v>0.35333986476719725</v>
      </c>
      <c r="M199">
        <f t="shared" si="31"/>
        <v>0.85791989892338427</v>
      </c>
      <c r="N199">
        <f t="shared" si="32"/>
        <v>0.4700490928266654</v>
      </c>
      <c r="O199">
        <f t="shared" si="33"/>
        <v>0.45567844922923562</v>
      </c>
      <c r="P199">
        <f t="shared" si="34"/>
        <v>0.74000610314311888</v>
      </c>
      <c r="S199">
        <f t="shared" si="42"/>
        <v>10.248947860168851</v>
      </c>
      <c r="T199" s="12">
        <f t="shared" si="28"/>
        <v>8.6660587358398516E-2</v>
      </c>
      <c r="U199">
        <f t="shared" si="41"/>
        <v>11.221401067677986</v>
      </c>
      <c r="W199">
        <f t="shared" si="35"/>
        <v>0.65695490311930449</v>
      </c>
      <c r="X199">
        <f t="shared" si="36"/>
        <v>3.1488034572167103E-2</v>
      </c>
      <c r="Y199">
        <f t="shared" si="37"/>
        <v>7.645390212408755E-2</v>
      </c>
      <c r="Z199">
        <f t="shared" si="38"/>
        <v>4.1888627809640477E-2</v>
      </c>
      <c r="AA199">
        <f t="shared" si="39"/>
        <v>4.0607981702192909E-2</v>
      </c>
      <c r="AB199">
        <f t="shared" si="40"/>
        <v>6.5945963314209058E-2</v>
      </c>
    </row>
    <row r="200" spans="1:28" x14ac:dyDescent="0.25">
      <c r="A200">
        <v>1791</v>
      </c>
      <c r="B200">
        <v>4.6041255106028731E-2</v>
      </c>
      <c r="C200">
        <v>4.8718072263355984E-2</v>
      </c>
      <c r="D200">
        <v>2.2217582405816189E-2</v>
      </c>
      <c r="E200" s="3">
        <v>0.2965021137932819</v>
      </c>
      <c r="F200">
        <v>0.23636295499199633</v>
      </c>
      <c r="G200">
        <v>0.36195958036039116</v>
      </c>
      <c r="H200">
        <v>0.23569375070266452</v>
      </c>
      <c r="K200">
        <f t="shared" si="29"/>
        <v>7.4586833271766544</v>
      </c>
      <c r="L200">
        <f>D200*$L$3</f>
        <v>0.66652747217448571</v>
      </c>
      <c r="M200">
        <f t="shared" si="31"/>
        <v>0.88950634137984563</v>
      </c>
      <c r="N200">
        <f t="shared" si="32"/>
        <v>0.47272590998399266</v>
      </c>
      <c r="O200">
        <f t="shared" si="33"/>
        <v>0.54293937054058672</v>
      </c>
      <c r="P200">
        <f t="shared" si="34"/>
        <v>0.70708125210799355</v>
      </c>
      <c r="S200">
        <f t="shared" si="42"/>
        <v>10.73746367336356</v>
      </c>
      <c r="T200" s="12">
        <f t="shared" si="28"/>
        <v>8.6660587358398516E-2</v>
      </c>
      <c r="U200">
        <f t="shared" si="41"/>
        <v>11.75626883581886</v>
      </c>
      <c r="W200">
        <f t="shared" si="35"/>
        <v>0.63444307299707425</v>
      </c>
      <c r="X200">
        <f t="shared" si="36"/>
        <v>5.6695494249307886E-2</v>
      </c>
      <c r="Y200">
        <f t="shared" si="37"/>
        <v>7.5662300156807263E-2</v>
      </c>
      <c r="Z200">
        <f t="shared" si="38"/>
        <v>4.0210539294890657E-2</v>
      </c>
      <c r="AA200">
        <f t="shared" si="39"/>
        <v>4.6182966562177068E-2</v>
      </c>
      <c r="AB200">
        <f t="shared" si="40"/>
        <v>6.0145039381344086E-2</v>
      </c>
    </row>
    <row r="201" spans="1:28" x14ac:dyDescent="0.25">
      <c r="A201">
        <v>1792</v>
      </c>
      <c r="B201">
        <v>4.9521117410554163E-2</v>
      </c>
      <c r="C201">
        <v>4.1222984222839681E-2</v>
      </c>
      <c r="D201">
        <v>2.9712670446332499E-2</v>
      </c>
      <c r="E201" s="3">
        <v>0.28722248098121411</v>
      </c>
      <c r="F201">
        <v>0.23796904528639271</v>
      </c>
      <c r="G201">
        <v>0.37052030503769279</v>
      </c>
      <c r="H201">
        <v>0.26366648999673431</v>
      </c>
      <c r="K201">
        <f t="shared" si="29"/>
        <v>8.0224210205097748</v>
      </c>
      <c r="L201">
        <f t="shared" si="30"/>
        <v>0.89138011338997492</v>
      </c>
      <c r="M201">
        <f t="shared" si="31"/>
        <v>0.86166744294364239</v>
      </c>
      <c r="N201">
        <f t="shared" si="32"/>
        <v>0.47593809057278541</v>
      </c>
      <c r="O201">
        <f t="shared" si="33"/>
        <v>0.55578045755653915</v>
      </c>
      <c r="P201">
        <f t="shared" si="34"/>
        <v>0.79099946999020299</v>
      </c>
      <c r="S201">
        <f t="shared" si="42"/>
        <v>11.598186594962918</v>
      </c>
      <c r="T201" s="12">
        <f t="shared" si="28"/>
        <v>8.6660587358398516E-2</v>
      </c>
      <c r="U201">
        <f t="shared" si="41"/>
        <v>12.698659922512398</v>
      </c>
      <c r="W201">
        <f t="shared" si="35"/>
        <v>0.63175335582359293</v>
      </c>
      <c r="X201">
        <f t="shared" si="36"/>
        <v>7.0194817313732547E-2</v>
      </c>
      <c r="Y201">
        <f t="shared" si="37"/>
        <v>6.7854990069941459E-2</v>
      </c>
      <c r="Z201">
        <f t="shared" si="38"/>
        <v>3.7479394950095037E-2</v>
      </c>
      <c r="AA201">
        <f t="shared" si="39"/>
        <v>4.3766858940071478E-2</v>
      </c>
      <c r="AB201">
        <f t="shared" si="40"/>
        <v>6.2289995544168072E-2</v>
      </c>
    </row>
    <row r="202" spans="1:28" x14ac:dyDescent="0.25">
      <c r="A202">
        <v>1793</v>
      </c>
      <c r="B202">
        <v>5.5945478588139558E-2</v>
      </c>
      <c r="C202">
        <v>4.8718072263355984E-2</v>
      </c>
      <c r="D202">
        <v>2.2217582405816189E-2</v>
      </c>
      <c r="E202" s="3">
        <v>0.28427798210815419</v>
      </c>
      <c r="F202">
        <v>0.23957513558078902</v>
      </c>
      <c r="G202">
        <v>0.28158543456087332</v>
      </c>
      <c r="H202">
        <v>0.24318883874318081</v>
      </c>
      <c r="K202">
        <f t="shared" si="29"/>
        <v>9.0631675312786086</v>
      </c>
      <c r="L202">
        <f t="shared" si="30"/>
        <v>0.66652747217448571</v>
      </c>
      <c r="M202">
        <f t="shared" si="31"/>
        <v>0.85283394632446252</v>
      </c>
      <c r="N202">
        <f t="shared" si="32"/>
        <v>0.47915027116157805</v>
      </c>
      <c r="O202">
        <f t="shared" si="33"/>
        <v>0.42237815184131</v>
      </c>
      <c r="P202">
        <f t="shared" si="34"/>
        <v>0.72956651622954238</v>
      </c>
      <c r="S202">
        <f t="shared" si="42"/>
        <v>12.213623889009988</v>
      </c>
      <c r="T202" s="12">
        <f t="shared" si="28"/>
        <v>8.6660587358398516E-2</v>
      </c>
      <c r="U202">
        <f t="shared" si="41"/>
        <v>13.372491890703801</v>
      </c>
      <c r="W202">
        <f t="shared" si="35"/>
        <v>0.67774709495835106</v>
      </c>
      <c r="X202">
        <f t="shared" si="36"/>
        <v>4.9843176396901598E-2</v>
      </c>
      <c r="Y202">
        <f t="shared" si="37"/>
        <v>6.3775244980131929E-2</v>
      </c>
      <c r="Z202">
        <f t="shared" si="38"/>
        <v>3.583103845399753E-2</v>
      </c>
      <c r="AA202">
        <f t="shared" si="39"/>
        <v>3.1585597904526384E-2</v>
      </c>
      <c r="AB202">
        <f t="shared" si="40"/>
        <v>5.4557259947692886E-2</v>
      </c>
    </row>
    <row r="203" spans="1:28" x14ac:dyDescent="0.25">
      <c r="A203">
        <v>1794</v>
      </c>
      <c r="B203">
        <v>4.0419939075641502E-2</v>
      </c>
      <c r="C203">
        <v>2.3823672700212541E-2</v>
      </c>
      <c r="D203">
        <v>1.3116404070903533E-2</v>
      </c>
      <c r="E203" s="3">
        <v>0.28133348323509416</v>
      </c>
      <c r="F203">
        <v>0.24091354415945265</v>
      </c>
      <c r="G203">
        <v>0.29458325982121852</v>
      </c>
      <c r="H203">
        <v>0.24854247305783533</v>
      </c>
      <c r="K203">
        <f t="shared" si="29"/>
        <v>6.548030130253923</v>
      </c>
      <c r="L203">
        <f t="shared" si="30"/>
        <v>0.39349212212710599</v>
      </c>
      <c r="M203">
        <f t="shared" si="31"/>
        <v>0.84400044970528243</v>
      </c>
      <c r="N203">
        <f t="shared" si="32"/>
        <v>0.48182708831890531</v>
      </c>
      <c r="O203">
        <f t="shared" si="33"/>
        <v>0.44187488973182776</v>
      </c>
      <c r="P203">
        <f t="shared" si="34"/>
        <v>0.74562741917350595</v>
      </c>
      <c r="S203">
        <f t="shared" si="42"/>
        <v>9.4548520993105498</v>
      </c>
      <c r="T203" s="12">
        <f t="shared" si="28"/>
        <v>8.6660587358398516E-2</v>
      </c>
      <c r="U203">
        <f t="shared" si="41"/>
        <v>10.351958941490109</v>
      </c>
      <c r="W203">
        <f t="shared" si="35"/>
        <v>0.63254019526775374</v>
      </c>
      <c r="X203">
        <f t="shared" si="36"/>
        <v>3.8011368123767396E-2</v>
      </c>
      <c r="Y203">
        <f t="shared" si="37"/>
        <v>8.153050591444802E-2</v>
      </c>
      <c r="Z203">
        <f t="shared" si="38"/>
        <v>4.6544532396449873E-2</v>
      </c>
      <c r="AA203">
        <f t="shared" si="39"/>
        <v>4.2685147055676234E-2</v>
      </c>
      <c r="AB203">
        <f t="shared" si="40"/>
        <v>7.2027663883506177E-2</v>
      </c>
    </row>
    <row r="204" spans="1:28" x14ac:dyDescent="0.25">
      <c r="A204">
        <v>1795</v>
      </c>
      <c r="B204">
        <v>2.275294583728164E-2</v>
      </c>
      <c r="C204">
        <v>3.747544020258152E-2</v>
      </c>
      <c r="D204">
        <v>2.1146855542885291E-2</v>
      </c>
      <c r="E204" s="3">
        <v>0.31586442456461566</v>
      </c>
      <c r="F204">
        <v>0.20263505880967297</v>
      </c>
      <c r="G204">
        <v>0.30399788569173175</v>
      </c>
      <c r="H204">
        <v>0.23087547981947548</v>
      </c>
      <c r="K204">
        <f t="shared" si="29"/>
        <v>3.6859772256396255</v>
      </c>
      <c r="L204">
        <f t="shared" si="30"/>
        <v>0.6344056662865587</v>
      </c>
      <c r="M204">
        <f t="shared" si="31"/>
        <v>0.94759327369384705</v>
      </c>
      <c r="N204">
        <f t="shared" si="32"/>
        <v>0.40527011761934595</v>
      </c>
      <c r="O204">
        <f t="shared" si="33"/>
        <v>0.4559968285375976</v>
      </c>
      <c r="P204">
        <f t="shared" si="34"/>
        <v>0.6926264394584265</v>
      </c>
      <c r="S204">
        <f t="shared" si="42"/>
        <v>6.8218695512354008</v>
      </c>
      <c r="T204" s="12">
        <f t="shared" si="28"/>
        <v>8.6660587358398516E-2</v>
      </c>
      <c r="U204">
        <f t="shared" si="41"/>
        <v>7.4691505225914669</v>
      </c>
      <c r="W204">
        <f t="shared" si="35"/>
        <v>0.49349349895826622</v>
      </c>
      <c r="X204">
        <f t="shared" si="36"/>
        <v>8.4936789581052358E-2</v>
      </c>
      <c r="Y204">
        <f t="shared" si="37"/>
        <v>0.12686760975397693</v>
      </c>
      <c r="Z204">
        <f t="shared" si="38"/>
        <v>5.4259198069921216E-2</v>
      </c>
      <c r="AA204">
        <f t="shared" si="39"/>
        <v>6.1050694742109272E-2</v>
      </c>
      <c r="AB204">
        <f t="shared" si="40"/>
        <v>9.2731621536275524E-2</v>
      </c>
    </row>
    <row r="205" spans="1:28" x14ac:dyDescent="0.25">
      <c r="A205">
        <v>1796</v>
      </c>
      <c r="B205">
        <v>2.3288309268747091E-2</v>
      </c>
      <c r="C205">
        <v>2.8909625299134323E-2</v>
      </c>
      <c r="D205">
        <v>2.1682218974350742E-2</v>
      </c>
      <c r="E205" s="3">
        <v>0.31747051485901201</v>
      </c>
      <c r="F205">
        <v>0.21414537258618013</v>
      </c>
      <c r="G205">
        <v>0.28734383150187409</v>
      </c>
      <c r="H205">
        <v>0.25295922136742527</v>
      </c>
      <c r="K205">
        <f t="shared" si="29"/>
        <v>3.7727061015370289</v>
      </c>
      <c r="L205">
        <f t="shared" si="30"/>
        <v>0.65046656923052226</v>
      </c>
      <c r="M205">
        <f t="shared" si="31"/>
        <v>0.95241154457703603</v>
      </c>
      <c r="N205">
        <f t="shared" si="32"/>
        <v>0.42829074517236027</v>
      </c>
      <c r="O205">
        <f t="shared" si="33"/>
        <v>0.43101574725281111</v>
      </c>
      <c r="P205">
        <f t="shared" si="34"/>
        <v>0.75887766410227586</v>
      </c>
      <c r="S205">
        <f t="shared" si="42"/>
        <v>6.9937683718720329</v>
      </c>
      <c r="T205" s="12">
        <f t="shared" si="28"/>
        <v>8.6660587358398516E-2</v>
      </c>
      <c r="U205">
        <f t="shared" si="41"/>
        <v>7.6573596573965208</v>
      </c>
      <c r="W205">
        <f t="shared" si="35"/>
        <v>0.49269020528411978</v>
      </c>
      <c r="X205">
        <f t="shared" si="36"/>
        <v>8.4946587117951694E-2</v>
      </c>
      <c r="Y205">
        <f t="shared" si="37"/>
        <v>0.12437858311344528</v>
      </c>
      <c r="Z205">
        <f t="shared" si="38"/>
        <v>5.5931909213466122E-2</v>
      </c>
      <c r="AA205">
        <f t="shared" si="39"/>
        <v>5.62877762750085E-2</v>
      </c>
      <c r="AB205">
        <f t="shared" si="40"/>
        <v>9.9104351637610291E-2</v>
      </c>
    </row>
    <row r="206" spans="1:28" x14ac:dyDescent="0.25">
      <c r="A206">
        <v>1797</v>
      </c>
      <c r="B206">
        <v>2.9980352162065224E-2</v>
      </c>
      <c r="C206">
        <v>2.8374261867668872E-2</v>
      </c>
      <c r="D206">
        <v>2.2217582405816189E-2</v>
      </c>
      <c r="E206" s="3">
        <v>0.33495905362021677</v>
      </c>
      <c r="F206">
        <v>0.1988875147894148</v>
      </c>
      <c r="G206">
        <v>0.3031253995374083</v>
      </c>
      <c r="H206">
        <v>0.2324815701138718</v>
      </c>
      <c r="K206">
        <f t="shared" si="29"/>
        <v>4.8568170502545662</v>
      </c>
      <c r="L206">
        <f t="shared" si="30"/>
        <v>0.66652747217448571</v>
      </c>
      <c r="M206">
        <f t="shared" si="31"/>
        <v>1.0048771608606504</v>
      </c>
      <c r="N206">
        <f t="shared" si="32"/>
        <v>0.3977750295788296</v>
      </c>
      <c r="O206">
        <f t="shared" si="33"/>
        <v>0.45468809930611243</v>
      </c>
      <c r="P206">
        <f t="shared" si="34"/>
        <v>0.69744471034161537</v>
      </c>
      <c r="S206">
        <f t="shared" si="42"/>
        <v>8.0781295225162602</v>
      </c>
      <c r="T206" s="12">
        <f t="shared" si="28"/>
        <v>8.6660587358398516E-2</v>
      </c>
      <c r="U206">
        <f t="shared" si="41"/>
        <v>8.8446084891402297</v>
      </c>
      <c r="W206">
        <f t="shared" si="35"/>
        <v>0.54912742109704049</v>
      </c>
      <c r="X206">
        <f t="shared" si="36"/>
        <v>7.5359748596320039E-2</v>
      </c>
      <c r="Y206">
        <f t="shared" si="37"/>
        <v>0.11361465712071704</v>
      </c>
      <c r="Z206">
        <f t="shared" si="38"/>
        <v>4.4973729483586973E-2</v>
      </c>
      <c r="AA206">
        <f t="shared" si="39"/>
        <v>5.1408504951281561E-2</v>
      </c>
      <c r="AB206">
        <f t="shared" si="40"/>
        <v>7.8855351392655357E-2</v>
      </c>
    </row>
    <row r="207" spans="1:28" x14ac:dyDescent="0.25">
      <c r="A207">
        <v>1798</v>
      </c>
      <c r="B207">
        <v>2.9980352162065224E-2</v>
      </c>
      <c r="C207">
        <v>2.7838898436203418E-2</v>
      </c>
      <c r="D207">
        <v>2.275294583728164E-2</v>
      </c>
      <c r="E207" s="3">
        <v>0.30774474585405637</v>
      </c>
      <c r="F207">
        <v>0.19728142449501845</v>
      </c>
      <c r="G207">
        <v>0.38889987569216861</v>
      </c>
      <c r="H207">
        <v>0.23368613783466907</v>
      </c>
      <c r="K207">
        <f t="shared" si="29"/>
        <v>4.8568170502545662</v>
      </c>
      <c r="L207">
        <f t="shared" si="30"/>
        <v>0.68258837511844916</v>
      </c>
      <c r="M207">
        <f t="shared" si="31"/>
        <v>0.92323423756216916</v>
      </c>
      <c r="N207">
        <f t="shared" si="32"/>
        <v>0.39456284899003691</v>
      </c>
      <c r="O207">
        <f t="shared" si="33"/>
        <v>0.58334981353825288</v>
      </c>
      <c r="P207">
        <f t="shared" si="34"/>
        <v>0.70105841350400722</v>
      </c>
      <c r="S207">
        <f t="shared" si="42"/>
        <v>8.141610738967481</v>
      </c>
      <c r="T207" s="12">
        <f t="shared" si="28"/>
        <v>8.6660587358398516E-2</v>
      </c>
      <c r="U207">
        <f t="shared" si="41"/>
        <v>8.9141130080217899</v>
      </c>
      <c r="W207">
        <f t="shared" si="35"/>
        <v>0.54484580191926302</v>
      </c>
      <c r="X207">
        <f t="shared" si="36"/>
        <v>7.6573897425822338E-2</v>
      </c>
      <c r="Y207">
        <f t="shared" si="37"/>
        <v>0.10356994989084756</v>
      </c>
      <c r="Z207">
        <f t="shared" si="38"/>
        <v>4.4262715610063584E-2</v>
      </c>
      <c r="AA207">
        <f t="shared" si="39"/>
        <v>6.5441150792378083E-2</v>
      </c>
      <c r="AB207">
        <f t="shared" si="40"/>
        <v>7.8645897003226939E-2</v>
      </c>
    </row>
    <row r="208" spans="1:28" x14ac:dyDescent="0.25">
      <c r="A208">
        <v>1799</v>
      </c>
      <c r="B208">
        <v>2.3823672700212541E-2</v>
      </c>
      <c r="C208">
        <v>2.7303535004737967E-2</v>
      </c>
      <c r="D208">
        <v>2.3288309268747091E-2</v>
      </c>
      <c r="E208" s="3">
        <v>0.35797968117323115</v>
      </c>
      <c r="F208">
        <v>0.24867631391570166</v>
      </c>
      <c r="G208">
        <v>0.29782245534281554</v>
      </c>
      <c r="H208">
        <v>0.24492876989544354</v>
      </c>
      <c r="K208">
        <f t="shared" si="29"/>
        <v>3.8594349774344319</v>
      </c>
      <c r="L208">
        <f t="shared" si="30"/>
        <v>0.69864927806241273</v>
      </c>
      <c r="M208">
        <f t="shared" si="31"/>
        <v>1.0739390435196934</v>
      </c>
      <c r="N208">
        <f t="shared" si="32"/>
        <v>0.49735262783140333</v>
      </c>
      <c r="O208">
        <f t="shared" si="33"/>
        <v>0.44673368301422334</v>
      </c>
      <c r="P208">
        <f t="shared" si="34"/>
        <v>0.73478630968633063</v>
      </c>
      <c r="S208">
        <f t="shared" si="42"/>
        <v>7.3108959195484946</v>
      </c>
      <c r="T208" s="12">
        <f t="shared" si="28"/>
        <v>8.6660587358398516E-2</v>
      </c>
      <c r="U208">
        <f t="shared" si="41"/>
        <v>8.0045772889659847</v>
      </c>
      <c r="W208">
        <f t="shared" si="35"/>
        <v>0.48215350269083179</v>
      </c>
      <c r="X208">
        <f t="shared" si="36"/>
        <v>8.7281220836667422E-2</v>
      </c>
      <c r="Y208">
        <f t="shared" si="37"/>
        <v>0.13416561609069336</v>
      </c>
      <c r="Z208">
        <f t="shared" si="38"/>
        <v>6.213352808985749E-2</v>
      </c>
      <c r="AA208">
        <f t="shared" si="39"/>
        <v>5.5809778191539143E-2</v>
      </c>
      <c r="AB208">
        <f t="shared" si="40"/>
        <v>9.1795766742012286E-2</v>
      </c>
    </row>
    <row r="209" spans="1:28" x14ac:dyDescent="0.25">
      <c r="A209">
        <v>1800</v>
      </c>
      <c r="B209">
        <v>2.6500489857539791E-2</v>
      </c>
      <c r="C209">
        <v>2.6768171573272517E-2</v>
      </c>
      <c r="D209">
        <v>2.3823672700212541E-2</v>
      </c>
      <c r="E209" s="3">
        <v>0.32389487603659745</v>
      </c>
      <c r="F209">
        <v>0.2093271017029911</v>
      </c>
      <c r="G209">
        <v>0.20160342010253482</v>
      </c>
      <c r="H209">
        <v>0.2324815701138718</v>
      </c>
      <c r="K209">
        <f t="shared" si="29"/>
        <v>4.2930793569214458</v>
      </c>
      <c r="L209">
        <f t="shared" si="30"/>
        <v>0.71471018100637629</v>
      </c>
      <c r="M209">
        <f t="shared" si="31"/>
        <v>0.97168462810979239</v>
      </c>
      <c r="N209">
        <f t="shared" si="32"/>
        <v>0.41865420340598219</v>
      </c>
      <c r="O209">
        <f t="shared" si="33"/>
        <v>0.30240513015380222</v>
      </c>
      <c r="P209">
        <f t="shared" si="34"/>
        <v>0.69744471034161537</v>
      </c>
      <c r="S209">
        <f t="shared" si="42"/>
        <v>7.3979782099390139</v>
      </c>
      <c r="T209" s="12">
        <f t="shared" si="28"/>
        <v>8.6660587358398516E-2</v>
      </c>
      <c r="U209">
        <f t="shared" si="41"/>
        <v>8.0999222277534777</v>
      </c>
      <c r="W209">
        <f t="shared" si="35"/>
        <v>0.53001488609504044</v>
      </c>
      <c r="X209">
        <f t="shared" si="36"/>
        <v>8.8236672021059878E-2</v>
      </c>
      <c r="Y209">
        <f t="shared" si="37"/>
        <v>0.119962217017396</v>
      </c>
      <c r="Z209">
        <f t="shared" si="38"/>
        <v>5.1686200389864288E-2</v>
      </c>
      <c r="AA209">
        <f t="shared" si="39"/>
        <v>3.7334325151622424E-2</v>
      </c>
      <c r="AB209">
        <f t="shared" si="40"/>
        <v>8.6105111966618533E-2</v>
      </c>
    </row>
    <row r="210" spans="1:28" x14ac:dyDescent="0.25">
      <c r="A210">
        <v>1801</v>
      </c>
      <c r="B210">
        <v>2.5965126426074341E-2</v>
      </c>
      <c r="C210">
        <v>2.6232808141807066E-2</v>
      </c>
      <c r="D210">
        <v>2.4359036131677992E-2</v>
      </c>
      <c r="E210" s="3">
        <v>0.34138341479780215</v>
      </c>
      <c r="F210">
        <v>0.22806482180428184</v>
      </c>
      <c r="G210">
        <v>0.24515256419128573</v>
      </c>
      <c r="H210">
        <v>0.21481457687551198</v>
      </c>
      <c r="K210">
        <f t="shared" si="29"/>
        <v>4.2063504810240433</v>
      </c>
      <c r="L210">
        <f t="shared" si="30"/>
        <v>0.73077108395033974</v>
      </c>
      <c r="M210">
        <f t="shared" si="31"/>
        <v>1.0241502443934065</v>
      </c>
      <c r="N210">
        <f t="shared" si="32"/>
        <v>0.45612964360856367</v>
      </c>
      <c r="O210">
        <f t="shared" si="33"/>
        <v>0.36772884628692859</v>
      </c>
      <c r="P210">
        <f t="shared" si="34"/>
        <v>0.64444373062653593</v>
      </c>
      <c r="S210">
        <f t="shared" si="42"/>
        <v>7.4295740298898174</v>
      </c>
      <c r="T210" s="12">
        <f t="shared" si="28"/>
        <v>8.6660587358398516E-2</v>
      </c>
      <c r="U210">
        <f t="shared" si="41"/>
        <v>8.1345159609412541</v>
      </c>
      <c r="W210">
        <f t="shared" si="35"/>
        <v>0.51709905066524964</v>
      </c>
      <c r="X210">
        <f t="shared" si="36"/>
        <v>8.9835841180866211E-2</v>
      </c>
      <c r="Y210">
        <f t="shared" si="37"/>
        <v>0.1259018052593385</v>
      </c>
      <c r="Z210">
        <f t="shared" si="38"/>
        <v>5.6073360209595607E-2</v>
      </c>
      <c r="AA210">
        <f t="shared" si="39"/>
        <v>4.5205989889578906E-2</v>
      </c>
      <c r="AB210">
        <f t="shared" si="40"/>
        <v>7.922336543697267E-2</v>
      </c>
    </row>
    <row r="211" spans="1:28" x14ac:dyDescent="0.25">
      <c r="A211">
        <v>1802</v>
      </c>
      <c r="B211">
        <v>3.1051079024996119E-2</v>
      </c>
      <c r="C211">
        <v>3.2389487603659749E-2</v>
      </c>
      <c r="D211">
        <v>1.8470038385558035E-2</v>
      </c>
      <c r="E211" s="3">
        <v>0.36279795205642024</v>
      </c>
      <c r="F211">
        <v>0.22404959606829095</v>
      </c>
      <c r="G211">
        <v>0.24727725186417734</v>
      </c>
      <c r="H211">
        <v>0.20624876197206476</v>
      </c>
      <c r="K211">
        <f t="shared" si="29"/>
        <v>5.0302748020493713</v>
      </c>
      <c r="L211">
        <f t="shared" si="30"/>
        <v>0.554101151566741</v>
      </c>
      <c r="M211">
        <f t="shared" si="31"/>
        <v>1.0883938561692608</v>
      </c>
      <c r="N211">
        <f t="shared" si="32"/>
        <v>0.44809919213658189</v>
      </c>
      <c r="O211">
        <f t="shared" si="33"/>
        <v>0.370915877796266</v>
      </c>
      <c r="P211">
        <f t="shared" si="34"/>
        <v>0.61874628591619429</v>
      </c>
      <c r="S211">
        <f t="shared" si="42"/>
        <v>8.1105311656344146</v>
      </c>
      <c r="T211" s="12">
        <f t="shared" si="28"/>
        <v>8.6660587358398516E-2</v>
      </c>
      <c r="U211">
        <f t="shared" si="41"/>
        <v>8.880084504594814</v>
      </c>
      <c r="W211">
        <f t="shared" si="35"/>
        <v>0.56646699695780611</v>
      </c>
      <c r="X211">
        <f t="shared" si="36"/>
        <v>6.2398184530792801E-2</v>
      </c>
      <c r="Y211">
        <f t="shared" si="37"/>
        <v>0.12256570932473605</v>
      </c>
      <c r="Z211">
        <f t="shared" si="38"/>
        <v>5.0461140533597661E-2</v>
      </c>
      <c r="AA211">
        <f t="shared" si="39"/>
        <v>4.1769408568617036E-2</v>
      </c>
      <c r="AB211">
        <f t="shared" si="40"/>
        <v>6.9677972726051987E-2</v>
      </c>
    </row>
    <row r="212" spans="1:28" x14ac:dyDescent="0.25">
      <c r="A212">
        <v>1803</v>
      </c>
      <c r="B212">
        <v>3.1051079024996119E-2</v>
      </c>
      <c r="C212">
        <v>2.4359036131677992E-2</v>
      </c>
      <c r="D212">
        <v>2.6768171573272517E-2</v>
      </c>
      <c r="E212" s="3">
        <v>0.3445955953865949</v>
      </c>
      <c r="F212">
        <v>0.2476055870527708</v>
      </c>
      <c r="G212">
        <v>0.23932374165782244</v>
      </c>
      <c r="H212">
        <v>0.28601791326041681</v>
      </c>
      <c r="K212">
        <f t="shared" si="29"/>
        <v>5.0302748020493713</v>
      </c>
      <c r="L212">
        <f t="shared" si="30"/>
        <v>0.80304514719817555</v>
      </c>
      <c r="M212">
        <f t="shared" si="31"/>
        <v>1.0337867861597847</v>
      </c>
      <c r="N212">
        <f t="shared" si="32"/>
        <v>0.49521117410554161</v>
      </c>
      <c r="O212">
        <f t="shared" si="33"/>
        <v>0.35898561248673366</v>
      </c>
      <c r="P212">
        <f t="shared" si="34"/>
        <v>0.85805373978125044</v>
      </c>
      <c r="S212">
        <f t="shared" si="42"/>
        <v>8.5793572617808564</v>
      </c>
      <c r="T212" s="12">
        <f t="shared" si="28"/>
        <v>8.6660587358398516E-2</v>
      </c>
      <c r="U212">
        <f t="shared" si="41"/>
        <v>9.3933943318697395</v>
      </c>
      <c r="W212">
        <f t="shared" si="35"/>
        <v>0.53551193789264706</v>
      </c>
      <c r="X212">
        <f t="shared" si="36"/>
        <v>8.549041154097177E-2</v>
      </c>
      <c r="Y212">
        <f t="shared" si="37"/>
        <v>0.11005465645707765</v>
      </c>
      <c r="Z212">
        <f t="shared" si="38"/>
        <v>5.2719087116932593E-2</v>
      </c>
      <c r="AA212">
        <f t="shared" si="39"/>
        <v>3.8216814902444128E-2</v>
      </c>
      <c r="AB212">
        <f t="shared" si="40"/>
        <v>9.1346504731528319E-2</v>
      </c>
    </row>
    <row r="213" spans="1:28" x14ac:dyDescent="0.25">
      <c r="A213">
        <v>1804</v>
      </c>
      <c r="B213">
        <v>3.1051079024996119E-2</v>
      </c>
      <c r="C213">
        <v>2.6768171573272517E-2</v>
      </c>
      <c r="D213">
        <v>2.6768171573272517E-2</v>
      </c>
      <c r="E213" s="3">
        <v>0.36601013264521293</v>
      </c>
      <c r="F213">
        <v>0.20076128679954389</v>
      </c>
      <c r="G213">
        <v>0.22103342726007047</v>
      </c>
      <c r="H213">
        <v>0.2315446841088073</v>
      </c>
      <c r="K213">
        <f t="shared" si="29"/>
        <v>5.0302748020493713</v>
      </c>
      <c r="L213">
        <f t="shared" si="30"/>
        <v>0.80304514719817555</v>
      </c>
      <c r="M213">
        <f t="shared" si="31"/>
        <v>1.0980303979356387</v>
      </c>
      <c r="N213">
        <f t="shared" si="32"/>
        <v>0.40152257359908777</v>
      </c>
      <c r="O213">
        <f t="shared" si="33"/>
        <v>0.3315501408901057</v>
      </c>
      <c r="P213">
        <f t="shared" si="34"/>
        <v>0.69463405232642184</v>
      </c>
      <c r="S213">
        <f t="shared" si="42"/>
        <v>8.3590571139988015</v>
      </c>
      <c r="T213" s="12">
        <f t="shared" si="28"/>
        <v>8.6660587358398516E-2</v>
      </c>
      <c r="U213">
        <f t="shared" si="41"/>
        <v>9.1521913959919452</v>
      </c>
      <c r="W213">
        <f t="shared" si="35"/>
        <v>0.54962517548008216</v>
      </c>
      <c r="X213">
        <f t="shared" si="36"/>
        <v>8.7743482675619766E-2</v>
      </c>
      <c r="Y213">
        <f t="shared" si="37"/>
        <v>0.11997458864513076</v>
      </c>
      <c r="Z213">
        <f t="shared" si="38"/>
        <v>4.3871741337809883E-2</v>
      </c>
      <c r="AA213">
        <f t="shared" si="39"/>
        <v>3.6226311988547658E-2</v>
      </c>
      <c r="AB213">
        <f t="shared" si="40"/>
        <v>7.5898112514411101E-2</v>
      </c>
    </row>
    <row r="214" spans="1:28" x14ac:dyDescent="0.25">
      <c r="A214">
        <v>1805</v>
      </c>
      <c r="B214">
        <v>3.4530941329521551E-2</v>
      </c>
      <c r="C214">
        <v>2.6768171573272517E-2</v>
      </c>
      <c r="D214">
        <v>3.346021446659065E-2</v>
      </c>
      <c r="E214" s="3">
        <v>0.34780777597538765</v>
      </c>
      <c r="F214">
        <v>0.2676817157327252</v>
      </c>
      <c r="G214">
        <v>0.21913054527916642</v>
      </c>
      <c r="H214">
        <v>0.18871560959157124</v>
      </c>
      <c r="K214">
        <f t="shared" si="29"/>
        <v>5.5940124953824917</v>
      </c>
      <c r="L214">
        <f t="shared" si="30"/>
        <v>1.0038064339977195</v>
      </c>
      <c r="M214">
        <f t="shared" si="31"/>
        <v>1.0434233279261629</v>
      </c>
      <c r="N214">
        <f t="shared" si="32"/>
        <v>0.5353634314654504</v>
      </c>
      <c r="O214">
        <f t="shared" si="33"/>
        <v>0.32869581791874963</v>
      </c>
      <c r="P214">
        <f t="shared" si="34"/>
        <v>0.56614682877471378</v>
      </c>
      <c r="S214">
        <f t="shared" si="42"/>
        <v>9.0714483354652877</v>
      </c>
      <c r="T214" s="12">
        <f t="shared" si="28"/>
        <v>8.6660587358398516E-2</v>
      </c>
      <c r="U214">
        <f t="shared" si="41"/>
        <v>9.9321765927394239</v>
      </c>
      <c r="W214">
        <f t="shared" si="35"/>
        <v>0.56322120767282791</v>
      </c>
      <c r="X214">
        <f t="shared" si="36"/>
        <v>0.10106610818131423</v>
      </c>
      <c r="Y214">
        <f t="shared" si="37"/>
        <v>0.10505485058420343</v>
      </c>
      <c r="Z214">
        <f t="shared" si="38"/>
        <v>5.3901924363367583E-2</v>
      </c>
      <c r="AA214">
        <f t="shared" si="39"/>
        <v>3.3094036825627067E-2</v>
      </c>
      <c r="AB214">
        <f t="shared" si="40"/>
        <v>5.7001285014261223E-2</v>
      </c>
    </row>
    <row r="215" spans="1:28" x14ac:dyDescent="0.25">
      <c r="A215">
        <v>1806</v>
      </c>
      <c r="B215">
        <v>2.9980352162065224E-2</v>
      </c>
      <c r="C215">
        <v>2.007612867995439E-2</v>
      </c>
      <c r="D215">
        <v>2.1949900690083464E-2</v>
      </c>
      <c r="E215" s="3">
        <v>0.32059346820922718</v>
      </c>
      <c r="F215">
        <v>0.26098967283940705</v>
      </c>
      <c r="G215">
        <v>0.19610688345258168</v>
      </c>
      <c r="H215">
        <v>0.19554149334275575</v>
      </c>
      <c r="K215">
        <f t="shared" si="29"/>
        <v>4.8568170502545662</v>
      </c>
      <c r="L215">
        <f t="shared" si="30"/>
        <v>0.65849702070250393</v>
      </c>
      <c r="M215">
        <f t="shared" si="31"/>
        <v>0.96178040462768155</v>
      </c>
      <c r="N215">
        <f t="shared" si="32"/>
        <v>0.5219793456788141</v>
      </c>
      <c r="O215">
        <f t="shared" si="33"/>
        <v>0.29416032517887253</v>
      </c>
      <c r="P215">
        <f t="shared" si="34"/>
        <v>0.58662448002826728</v>
      </c>
      <c r="S215">
        <f t="shared" si="42"/>
        <v>7.8798586264707069</v>
      </c>
      <c r="T215" s="12">
        <f t="shared" si="28"/>
        <v>8.6660587358398516E-2</v>
      </c>
      <c r="U215">
        <f t="shared" si="41"/>
        <v>8.6275250114086557</v>
      </c>
      <c r="W215">
        <f t="shared" si="35"/>
        <v>0.56294441845513365</v>
      </c>
      <c r="X215">
        <f t="shared" si="36"/>
        <v>7.632513610006772E-2</v>
      </c>
      <c r="Y215">
        <f t="shared" si="37"/>
        <v>0.11147813577542411</v>
      </c>
      <c r="Z215">
        <f t="shared" si="38"/>
        <v>6.0501632274443926E-2</v>
      </c>
      <c r="AA215">
        <f t="shared" si="39"/>
        <v>3.4095563303483671E-2</v>
      </c>
      <c r="AB215">
        <f t="shared" si="40"/>
        <v>6.7994526733048136E-2</v>
      </c>
    </row>
    <row r="216" spans="1:28" x14ac:dyDescent="0.25">
      <c r="A216">
        <v>1807</v>
      </c>
      <c r="B216">
        <v>4.3632119664434199E-2</v>
      </c>
      <c r="C216">
        <v>2.8106580151936143E-2</v>
      </c>
      <c r="D216">
        <v>2.1949900690083464E-2</v>
      </c>
      <c r="E216" s="3">
        <v>0.32808855624974348</v>
      </c>
      <c r="F216">
        <v>0.26232808141807068</v>
      </c>
      <c r="G216">
        <v>0.21231071514952038</v>
      </c>
      <c r="H216">
        <v>0.21374385001258106</v>
      </c>
      <c r="K216">
        <f t="shared" si="29"/>
        <v>7.0684033856383399</v>
      </c>
      <c r="L216">
        <f t="shared" si="30"/>
        <v>0.65849702070250393</v>
      </c>
      <c r="M216">
        <f t="shared" si="31"/>
        <v>0.98426566874923038</v>
      </c>
      <c r="N216">
        <f t="shared" si="32"/>
        <v>0.52465616283614136</v>
      </c>
      <c r="O216">
        <f t="shared" si="33"/>
        <v>0.31846607272428057</v>
      </c>
      <c r="P216">
        <f t="shared" si="34"/>
        <v>0.64123155003774324</v>
      </c>
      <c r="S216">
        <f t="shared" si="42"/>
        <v>10.19551986068824</v>
      </c>
      <c r="T216" s="12">
        <f t="shared" si="28"/>
        <v>8.6660587358398516E-2</v>
      </c>
      <c r="U216">
        <f t="shared" si="41"/>
        <v>11.162903647396861</v>
      </c>
      <c r="W216">
        <f t="shared" si="35"/>
        <v>0.63320472960336438</v>
      </c>
      <c r="X216">
        <f t="shared" si="36"/>
        <v>5.8989761221853995E-2</v>
      </c>
      <c r="Y216">
        <f t="shared" si="37"/>
        <v>8.8172907322258992E-2</v>
      </c>
      <c r="Z216">
        <f t="shared" si="38"/>
        <v>4.6999972355623511E-2</v>
      </c>
      <c r="AA216">
        <f t="shared" si="39"/>
        <v>2.8528963680390221E-2</v>
      </c>
      <c r="AB216">
        <f t="shared" si="40"/>
        <v>5.7443078458110274E-2</v>
      </c>
    </row>
    <row r="217" spans="1:28" x14ac:dyDescent="0.25">
      <c r="A217">
        <v>1808</v>
      </c>
      <c r="B217">
        <v>5.0324162557752329E-2</v>
      </c>
      <c r="C217">
        <v>3.346021446659065E-2</v>
      </c>
      <c r="D217">
        <v>2.7571216720470693E-2</v>
      </c>
      <c r="E217" s="3">
        <v>0.37243449382279831</v>
      </c>
      <c r="F217">
        <v>0.26366648999673431</v>
      </c>
      <c r="G217">
        <v>0.2250877234734</v>
      </c>
      <c r="H217">
        <v>0.22645873150988549</v>
      </c>
      <c r="K217">
        <f t="shared" si="29"/>
        <v>8.1525143343558781</v>
      </c>
      <c r="L217">
        <f t="shared" si="30"/>
        <v>0.82713650161412078</v>
      </c>
      <c r="M217">
        <f t="shared" si="31"/>
        <v>1.1173034814683949</v>
      </c>
      <c r="N217">
        <f t="shared" si="32"/>
        <v>0.52733297999346862</v>
      </c>
      <c r="O217">
        <f t="shared" si="33"/>
        <v>0.3376315852101</v>
      </c>
      <c r="P217">
        <f t="shared" si="34"/>
        <v>0.67937619452965647</v>
      </c>
      <c r="S217">
        <f t="shared" si="42"/>
        <v>11.64129507717162</v>
      </c>
      <c r="T217" s="12">
        <f t="shared" si="28"/>
        <v>8.6660587358398516E-2</v>
      </c>
      <c r="U217">
        <f t="shared" si="41"/>
        <v>12.745858676460857</v>
      </c>
      <c r="W217">
        <f t="shared" si="35"/>
        <v>0.63962064395174878</v>
      </c>
      <c r="X217">
        <f t="shared" si="36"/>
        <v>6.489452947895008E-2</v>
      </c>
      <c r="Y217">
        <f t="shared" si="37"/>
        <v>8.7660118461209593E-2</v>
      </c>
      <c r="Z217">
        <f t="shared" si="38"/>
        <v>4.1372887726062027E-2</v>
      </c>
      <c r="AA217">
        <f t="shared" si="39"/>
        <v>2.6489512694318543E-2</v>
      </c>
      <c r="AB217">
        <f t="shared" si="40"/>
        <v>5.3301720329312394E-2</v>
      </c>
    </row>
    <row r="218" spans="1:28" x14ac:dyDescent="0.25">
      <c r="A218">
        <v>1809</v>
      </c>
      <c r="B218">
        <v>5.1930252852148681E-2</v>
      </c>
      <c r="C218">
        <v>3.1586442456461569E-2</v>
      </c>
      <c r="D218">
        <v>3.346021446659065E-2</v>
      </c>
      <c r="E218" s="3">
        <v>0.36395790615792872</v>
      </c>
      <c r="F218">
        <v>0.26500489857539794</v>
      </c>
      <c r="G218">
        <v>0.26499355523542345</v>
      </c>
      <c r="H218">
        <v>0.23007243467227731</v>
      </c>
      <c r="K218">
        <f t="shared" si="29"/>
        <v>8.4127009620480866</v>
      </c>
      <c r="L218">
        <f t="shared" si="30"/>
        <v>1.0038064339977195</v>
      </c>
      <c r="M218">
        <f t="shared" si="31"/>
        <v>1.0918737184737861</v>
      </c>
      <c r="N218">
        <f t="shared" si="32"/>
        <v>0.53000979715079588</v>
      </c>
      <c r="O218">
        <f t="shared" si="33"/>
        <v>0.39749033285313518</v>
      </c>
      <c r="P218">
        <f t="shared" si="34"/>
        <v>0.6902173040168319</v>
      </c>
      <c r="S218">
        <f t="shared" si="42"/>
        <v>12.126098548540355</v>
      </c>
      <c r="T218" s="12">
        <f t="shared" si="28"/>
        <v>8.6660587358398516E-2</v>
      </c>
      <c r="U218">
        <f t="shared" si="41"/>
        <v>13.276661863817642</v>
      </c>
      <c r="W218">
        <f t="shared" si="35"/>
        <v>0.63364579503036722</v>
      </c>
      <c r="X218">
        <f t="shared" si="36"/>
        <v>7.5606838849557004E-2</v>
      </c>
      <c r="Y218">
        <f t="shared" si="37"/>
        <v>8.2240078844624795E-2</v>
      </c>
      <c r="Z218">
        <f t="shared" si="38"/>
        <v>3.9920410912566096E-2</v>
      </c>
      <c r="AA218">
        <f t="shared" si="39"/>
        <v>2.9939026611531E-2</v>
      </c>
      <c r="AB218">
        <f t="shared" si="40"/>
        <v>5.198726239295539E-2</v>
      </c>
    </row>
    <row r="219" spans="1:28" x14ac:dyDescent="0.25">
      <c r="A219">
        <v>1810</v>
      </c>
      <c r="B219">
        <v>3.747544020258152E-2</v>
      </c>
      <c r="C219">
        <v>4.0419939075641502E-2</v>
      </c>
      <c r="D219">
        <v>3.6940076771116069E-2</v>
      </c>
      <c r="E219" s="3">
        <v>0.375646674411591</v>
      </c>
      <c r="F219">
        <v>0.32657169319392471</v>
      </c>
      <c r="G219">
        <v>0.65654476853867361</v>
      </c>
      <c r="H219">
        <v>0.21039782856592198</v>
      </c>
      <c r="K219">
        <f t="shared" si="29"/>
        <v>6.071021312818206</v>
      </c>
      <c r="L219">
        <f t="shared" si="30"/>
        <v>1.108202303133482</v>
      </c>
      <c r="M219">
        <f t="shared" si="31"/>
        <v>1.126940023234773</v>
      </c>
      <c r="N219">
        <f t="shared" si="32"/>
        <v>0.65314338638784941</v>
      </c>
      <c r="O219">
        <f t="shared" si="33"/>
        <v>0.98481715280801041</v>
      </c>
      <c r="P219">
        <f t="shared" si="34"/>
        <v>0.6311934856977659</v>
      </c>
      <c r="S219">
        <f t="shared" si="42"/>
        <v>10.575317664080089</v>
      </c>
      <c r="T219" s="12">
        <f t="shared" si="28"/>
        <v>8.6660587358398516E-2</v>
      </c>
      <c r="U219">
        <f t="shared" si="41"/>
        <v>11.578737890543536</v>
      </c>
      <c r="W219">
        <f t="shared" si="35"/>
        <v>0.5243249627212363</v>
      </c>
      <c r="X219">
        <f t="shared" si="36"/>
        <v>9.5710112242765349E-2</v>
      </c>
      <c r="Y219">
        <f t="shared" si="37"/>
        <v>9.7328399164744506E-2</v>
      </c>
      <c r="Z219">
        <f t="shared" si="38"/>
        <v>5.6408858423272347E-2</v>
      </c>
      <c r="AA219">
        <f t="shared" si="39"/>
        <v>8.5053929203485965E-2</v>
      </c>
      <c r="AB219">
        <f t="shared" si="40"/>
        <v>5.4513150886096796E-2</v>
      </c>
    </row>
    <row r="220" spans="1:28" x14ac:dyDescent="0.25">
      <c r="A220">
        <v>1811</v>
      </c>
      <c r="B220">
        <v>3.7743121918314249E-2</v>
      </c>
      <c r="C220">
        <v>4.3632119664434199E-2</v>
      </c>
      <c r="D220">
        <v>3.1586442456461569E-2</v>
      </c>
      <c r="E220" s="3">
        <v>0.37725276470598734</v>
      </c>
      <c r="F220">
        <v>0.2676817157327252</v>
      </c>
      <c r="G220">
        <v>0.26625375681134172</v>
      </c>
      <c r="H220">
        <v>0.21842828003790377</v>
      </c>
      <c r="K220">
        <f t="shared" si="29"/>
        <v>6.1143857507669086</v>
      </c>
      <c r="L220">
        <f t="shared" si="30"/>
        <v>0.94759327369384705</v>
      </c>
      <c r="M220">
        <f t="shared" si="31"/>
        <v>1.131758294117962</v>
      </c>
      <c r="N220">
        <f t="shared" si="32"/>
        <v>0.5353634314654504</v>
      </c>
      <c r="O220">
        <f t="shared" si="33"/>
        <v>0.39938063521701261</v>
      </c>
      <c r="P220">
        <f t="shared" si="34"/>
        <v>0.65528484011371124</v>
      </c>
      <c r="S220">
        <f t="shared" si="42"/>
        <v>9.783766225374892</v>
      </c>
      <c r="T220" s="12">
        <f t="shared" si="28"/>
        <v>8.6660587358398516E-2</v>
      </c>
      <c r="U220">
        <f t="shared" si="41"/>
        <v>10.712081499995541</v>
      </c>
      <c r="W220">
        <f t="shared" si="35"/>
        <v>0.57079343083502987</v>
      </c>
      <c r="X220">
        <f t="shared" si="36"/>
        <v>8.8460237507924255E-2</v>
      </c>
      <c r="Y220">
        <f t="shared" si="37"/>
        <v>0.10565250965635699</v>
      </c>
      <c r="Z220">
        <f t="shared" si="38"/>
        <v>4.9977535315211451E-2</v>
      </c>
      <c r="AA220">
        <f t="shared" si="39"/>
        <v>3.7283196101259949E-2</v>
      </c>
      <c r="AB220">
        <f t="shared" si="40"/>
        <v>6.1172503225818811E-2</v>
      </c>
    </row>
    <row r="221" spans="1:28" x14ac:dyDescent="0.25">
      <c r="A221">
        <v>1812</v>
      </c>
      <c r="B221">
        <v>4.8182708831890533E-2</v>
      </c>
      <c r="C221">
        <v>2.3823672700212541E-2</v>
      </c>
      <c r="D221">
        <v>1.8470038385558035E-2</v>
      </c>
      <c r="E221" s="3">
        <v>0.37885885500038374</v>
      </c>
      <c r="F221">
        <v>0.26902012431138883</v>
      </c>
      <c r="G221">
        <v>0.2135132741833764</v>
      </c>
      <c r="H221">
        <v>0.21013014685018927</v>
      </c>
      <c r="K221">
        <f t="shared" si="29"/>
        <v>7.8055988307662663</v>
      </c>
      <c r="L221">
        <f t="shared" si="30"/>
        <v>0.554101151566741</v>
      </c>
      <c r="M221">
        <f t="shared" si="31"/>
        <v>1.1365765650011512</v>
      </c>
      <c r="N221">
        <f t="shared" si="32"/>
        <v>0.53804024862277766</v>
      </c>
      <c r="O221">
        <f t="shared" si="33"/>
        <v>0.3202699112750646</v>
      </c>
      <c r="P221">
        <f t="shared" si="34"/>
        <v>0.63039044055056781</v>
      </c>
      <c r="S221">
        <f t="shared" si="42"/>
        <v>10.984977147782569</v>
      </c>
      <c r="T221" s="12">
        <f t="shared" si="28"/>
        <v>8.6660587358398516E-2</v>
      </c>
      <c r="U221">
        <f t="shared" si="41"/>
        <v>12.027267186479255</v>
      </c>
      <c r="W221">
        <f t="shared" si="35"/>
        <v>0.64899188732924462</v>
      </c>
      <c r="X221">
        <f t="shared" si="36"/>
        <v>4.6070411754853775E-2</v>
      </c>
      <c r="Y221">
        <f t="shared" si="37"/>
        <v>9.4499984691357106E-2</v>
      </c>
      <c r="Z221">
        <f t="shared" si="38"/>
        <v>4.4735037501089911E-2</v>
      </c>
      <c r="AA221">
        <f t="shared" si="39"/>
        <v>2.6628651904823716E-2</v>
      </c>
      <c r="AB221">
        <f t="shared" si="40"/>
        <v>5.2413439460232206E-2</v>
      </c>
    </row>
    <row r="222" spans="1:28" x14ac:dyDescent="0.25">
      <c r="A222">
        <v>1813</v>
      </c>
      <c r="B222">
        <v>3.9081530496977872E-2</v>
      </c>
      <c r="C222">
        <v>3.1586442456461569E-2</v>
      </c>
      <c r="D222">
        <v>3.346021446659065E-2</v>
      </c>
      <c r="E222" s="3">
        <v>0.38064339977193518</v>
      </c>
      <c r="F222">
        <v>0.27035853289005241</v>
      </c>
      <c r="G222">
        <v>0.18353203431323764</v>
      </c>
      <c r="H222">
        <v>0.19353388047476031</v>
      </c>
      <c r="K222">
        <f t="shared" si="29"/>
        <v>6.3312079405104154</v>
      </c>
      <c r="L222">
        <f t="shared" si="30"/>
        <v>1.0038064339977195</v>
      </c>
      <c r="M222">
        <f t="shared" si="31"/>
        <v>1.1419301993158055</v>
      </c>
      <c r="N222">
        <f t="shared" si="32"/>
        <v>0.54071706578010481</v>
      </c>
      <c r="O222">
        <f t="shared" si="33"/>
        <v>0.27529805146985648</v>
      </c>
      <c r="P222">
        <f t="shared" si="34"/>
        <v>0.58060164142428095</v>
      </c>
      <c r="S222">
        <f t="shared" si="42"/>
        <v>9.8735613324981841</v>
      </c>
      <c r="T222" s="12">
        <f>$AC$3</f>
        <v>8.6660587358398516E-2</v>
      </c>
      <c r="U222">
        <f t="shared" si="41"/>
        <v>10.810396656311397</v>
      </c>
      <c r="W222">
        <f t="shared" si="35"/>
        <v>0.58565917068492468</v>
      </c>
      <c r="X222">
        <f t="shared" si="36"/>
        <v>9.2855652379015219E-2</v>
      </c>
      <c r="Y222">
        <f t="shared" si="37"/>
        <v>0.10563259014636769</v>
      </c>
      <c r="Z222">
        <f t="shared" si="38"/>
        <v>5.0018244748162854E-2</v>
      </c>
      <c r="AA222">
        <f t="shared" si="39"/>
        <v>2.5466045347108533E-2</v>
      </c>
      <c r="AB222">
        <f t="shared" si="40"/>
        <v>5.3707709336022397E-2</v>
      </c>
    </row>
    <row r="223" spans="1:28" x14ac:dyDescent="0.25">
      <c r="A223">
        <v>1814</v>
      </c>
      <c r="B223">
        <v>2.8106580151936143E-2</v>
      </c>
      <c r="C223" s="9"/>
      <c r="D223" s="9"/>
      <c r="E223" s="8"/>
      <c r="F223">
        <v>0.23422150126613453</v>
      </c>
      <c r="G223" s="9">
        <v>0.20417411049085629</v>
      </c>
      <c r="K223">
        <f t="shared" si="29"/>
        <v>4.5532659846136552</v>
      </c>
      <c r="N223">
        <f t="shared" si="32"/>
        <v>0.46844300253226906</v>
      </c>
      <c r="O223">
        <f t="shared" si="33"/>
        <v>0.30626116573628442</v>
      </c>
      <c r="S223">
        <f>SUM(K223:Q223)</f>
        <v>5.3279701528822088</v>
      </c>
      <c r="T223" s="12">
        <f>$AC$3+$AB$3+$Y$3+$X$3</f>
        <v>0.31789466389591176</v>
      </c>
      <c r="U223">
        <f t="shared" si="41"/>
        <v>7.8110665184257817</v>
      </c>
    </row>
    <row r="224" spans="1:28" x14ac:dyDescent="0.25">
      <c r="A224">
        <v>1815</v>
      </c>
      <c r="B224">
        <v>3.2924851035125199E-2</v>
      </c>
      <c r="C224" s="9"/>
      <c r="D224" s="9"/>
      <c r="E224" s="8"/>
      <c r="F224">
        <v>0.29444988730599769</v>
      </c>
      <c r="G224" s="9">
        <v>0.22481618666847494</v>
      </c>
      <c r="K224">
        <f t="shared" si="29"/>
        <v>5.3338258676902823</v>
      </c>
      <c r="N224">
        <f t="shared" si="32"/>
        <v>0.58889977461199539</v>
      </c>
      <c r="O224">
        <f t="shared" si="33"/>
        <v>0.33722428000271243</v>
      </c>
      <c r="S224">
        <f>SUM(K224:Q224)</f>
        <v>6.2599499223049904</v>
      </c>
      <c r="T224" s="12">
        <f t="shared" ref="T224:T242" si="43">$AC$3+$AB$3+$Y$3+$X$3</f>
        <v>0.31789466389591176</v>
      </c>
      <c r="U224">
        <f t="shared" si="41"/>
        <v>9.1773947379730387</v>
      </c>
    </row>
    <row r="225" spans="1:21" x14ac:dyDescent="0.25">
      <c r="A225">
        <v>1816</v>
      </c>
      <c r="B225">
        <v>3.1854124172194298E-2</v>
      </c>
      <c r="C225" s="9"/>
      <c r="D225" s="9"/>
      <c r="E225" s="8"/>
      <c r="F225">
        <v>0.28106580151936145</v>
      </c>
      <c r="G225" s="9">
        <v>0.24545826284609359</v>
      </c>
      <c r="K225">
        <f t="shared" si="29"/>
        <v>5.1603681158954764</v>
      </c>
      <c r="N225">
        <f t="shared" si="32"/>
        <v>0.56213160303872289</v>
      </c>
      <c r="O225">
        <f t="shared" si="33"/>
        <v>0.36818739426914038</v>
      </c>
      <c r="S225">
        <f t="shared" si="42"/>
        <v>6.09068711320334</v>
      </c>
      <c r="T225" s="12">
        <f t="shared" si="43"/>
        <v>0.31789466389591176</v>
      </c>
      <c r="U225">
        <f t="shared" si="41"/>
        <v>8.9292471277103598</v>
      </c>
    </row>
    <row r="226" spans="1:21" x14ac:dyDescent="0.25">
      <c r="A226">
        <v>1817</v>
      </c>
      <c r="B226">
        <v>3.4263259613788823E-2</v>
      </c>
      <c r="C226" s="9"/>
      <c r="D226" s="9"/>
      <c r="E226" s="8"/>
      <c r="F226">
        <v>0.29444988730599769</v>
      </c>
      <c r="G226" s="9">
        <v>0.26610033902371222</v>
      </c>
      <c r="K226">
        <f t="shared" si="29"/>
        <v>5.5506480574337891</v>
      </c>
      <c r="N226">
        <f t="shared" si="32"/>
        <v>0.58889977461199539</v>
      </c>
      <c r="O226">
        <f t="shared" si="33"/>
        <v>0.39915050853556833</v>
      </c>
      <c r="S226">
        <f t="shared" si="42"/>
        <v>6.5386983405813526</v>
      </c>
      <c r="T226" s="12">
        <f t="shared" si="43"/>
        <v>0.31789466389591176</v>
      </c>
      <c r="U226">
        <f t="shared" si="41"/>
        <v>9.5860536408170791</v>
      </c>
    </row>
    <row r="227" spans="1:21" x14ac:dyDescent="0.25">
      <c r="A227">
        <v>1818</v>
      </c>
      <c r="B227">
        <v>3.212180588792702E-2</v>
      </c>
      <c r="C227" s="9"/>
      <c r="D227" s="9"/>
      <c r="E227" s="8"/>
      <c r="F227">
        <v>0.28106580151936145</v>
      </c>
      <c r="G227" s="9">
        <v>0.28674241520133087</v>
      </c>
      <c r="K227">
        <f t="shared" si="29"/>
        <v>5.2037325538441772</v>
      </c>
      <c r="N227">
        <f t="shared" si="32"/>
        <v>0.56213160303872289</v>
      </c>
      <c r="O227">
        <f t="shared" si="33"/>
        <v>0.43011362280199628</v>
      </c>
      <c r="S227">
        <f t="shared" si="42"/>
        <v>6.1959777796848963</v>
      </c>
      <c r="T227" s="12">
        <f t="shared" si="43"/>
        <v>0.31789466389591176</v>
      </c>
      <c r="U227">
        <f t="shared" si="41"/>
        <v>9.0836084278035898</v>
      </c>
    </row>
    <row r="228" spans="1:21" x14ac:dyDescent="0.25">
      <c r="A228">
        <v>1819</v>
      </c>
      <c r="B228">
        <v>3.801080363404697E-2</v>
      </c>
      <c r="C228" s="9"/>
      <c r="D228" s="9"/>
      <c r="E228" s="8"/>
      <c r="F228">
        <v>0.29444988730599769</v>
      </c>
      <c r="G228" s="9">
        <v>0.30738449137894952</v>
      </c>
      <c r="K228">
        <f t="shared" si="29"/>
        <v>6.1577501887156094</v>
      </c>
      <c r="N228">
        <f t="shared" si="32"/>
        <v>0.58889977461199539</v>
      </c>
      <c r="O228">
        <f t="shared" si="33"/>
        <v>0.46107673706842428</v>
      </c>
      <c r="S228">
        <f t="shared" si="42"/>
        <v>7.2077267003960293</v>
      </c>
      <c r="T228" s="12">
        <f t="shared" si="43"/>
        <v>0.31789466389591176</v>
      </c>
      <c r="U228">
        <f t="shared" si="41"/>
        <v>10.566882149850445</v>
      </c>
    </row>
    <row r="229" spans="1:21" x14ac:dyDescent="0.25">
      <c r="A229">
        <v>1820</v>
      </c>
      <c r="B229">
        <v>4.6308936821761452E-2</v>
      </c>
      <c r="C229" s="9"/>
      <c r="D229" s="9"/>
      <c r="E229" s="8"/>
      <c r="F229">
        <v>0.27517680377324144</v>
      </c>
      <c r="G229" s="9">
        <v>0.32802656755656817</v>
      </c>
      <c r="K229">
        <f t="shared" si="29"/>
        <v>7.5020477651253552</v>
      </c>
      <c r="N229">
        <f t="shared" si="32"/>
        <v>0.55035360754648288</v>
      </c>
      <c r="O229">
        <f t="shared" si="33"/>
        <v>0.49203985133485229</v>
      </c>
      <c r="S229">
        <f t="shared" si="42"/>
        <v>8.5444412240066896</v>
      </c>
      <c r="T229" s="12">
        <f t="shared" si="43"/>
        <v>0.31789466389591176</v>
      </c>
      <c r="U229">
        <f t="shared" si="41"/>
        <v>12.526571442482926</v>
      </c>
    </row>
    <row r="230" spans="1:21" x14ac:dyDescent="0.25">
      <c r="A230">
        <v>1821</v>
      </c>
      <c r="B230">
        <v>4.3364437948701484E-2</v>
      </c>
      <c r="C230" s="9"/>
      <c r="D230" s="9"/>
      <c r="E230" s="8"/>
      <c r="F230">
        <v>0.25269153965169255</v>
      </c>
      <c r="G230" s="9">
        <v>0.34866864373418682</v>
      </c>
      <c r="K230">
        <f t="shared" si="29"/>
        <v>7.0250389476896409</v>
      </c>
      <c r="N230">
        <f t="shared" si="32"/>
        <v>0.50538307930338511</v>
      </c>
      <c r="O230">
        <f t="shared" si="33"/>
        <v>0.52300296560128023</v>
      </c>
      <c r="S230">
        <f t="shared" si="42"/>
        <v>8.0534249925943069</v>
      </c>
      <c r="T230" s="12">
        <f t="shared" si="43"/>
        <v>0.31789466389591176</v>
      </c>
      <c r="U230">
        <f t="shared" si="41"/>
        <v>11.806717476500383</v>
      </c>
    </row>
    <row r="231" spans="1:21" x14ac:dyDescent="0.25">
      <c r="A231">
        <v>1822</v>
      </c>
      <c r="B231">
        <v>4.015225735990878E-2</v>
      </c>
      <c r="C231" s="9"/>
      <c r="D231" s="9"/>
      <c r="E231" s="8"/>
      <c r="F231">
        <v>0.23743368185492722</v>
      </c>
      <c r="G231" s="9">
        <v>0.36931071991180547</v>
      </c>
      <c r="K231">
        <f t="shared" si="29"/>
        <v>6.5046656923052222</v>
      </c>
      <c r="N231">
        <f t="shared" si="32"/>
        <v>0.47486736370985444</v>
      </c>
      <c r="O231">
        <f t="shared" si="33"/>
        <v>0.55396607986770818</v>
      </c>
      <c r="S231">
        <f t="shared" si="42"/>
        <v>7.533499135882785</v>
      </c>
      <c r="T231" s="12">
        <f t="shared" si="43"/>
        <v>0.31789466389591176</v>
      </c>
      <c r="U231">
        <f t="shared" si="41"/>
        <v>11.044480576726032</v>
      </c>
    </row>
    <row r="232" spans="1:21" x14ac:dyDescent="0.25">
      <c r="A232">
        <v>1823</v>
      </c>
      <c r="B232">
        <v>5.0324162557752329E-2</v>
      </c>
      <c r="C232" s="9"/>
      <c r="D232" s="9"/>
      <c r="E232" s="8"/>
      <c r="F232">
        <v>0.24091354415945265</v>
      </c>
      <c r="G232" s="9">
        <v>0.38995279608942413</v>
      </c>
      <c r="K232">
        <f t="shared" si="29"/>
        <v>8.1525143343558781</v>
      </c>
      <c r="N232">
        <f t="shared" si="32"/>
        <v>0.48182708831890531</v>
      </c>
      <c r="O232">
        <f t="shared" si="33"/>
        <v>0.58492919413413613</v>
      </c>
      <c r="S232">
        <f t="shared" si="42"/>
        <v>9.2192706168089202</v>
      </c>
      <c r="T232" s="12">
        <f t="shared" si="43"/>
        <v>0.31789466389591176</v>
      </c>
      <c r="U232">
        <f t="shared" si="41"/>
        <v>13.515904551437306</v>
      </c>
    </row>
    <row r="233" spans="1:21" x14ac:dyDescent="0.25">
      <c r="A233">
        <v>1824</v>
      </c>
      <c r="B233">
        <v>4.6041255106028731E-2</v>
      </c>
      <c r="C233" s="9"/>
      <c r="D233" s="9"/>
      <c r="E233" s="8"/>
      <c r="F233">
        <v>0.2476055870527708</v>
      </c>
      <c r="G233" s="9">
        <v>0.41059487226704278</v>
      </c>
      <c r="K233">
        <f t="shared" si="29"/>
        <v>7.4586833271766544</v>
      </c>
      <c r="N233">
        <f t="shared" si="32"/>
        <v>0.49521117410554161</v>
      </c>
      <c r="O233">
        <f t="shared" si="33"/>
        <v>0.61589230840056419</v>
      </c>
      <c r="S233">
        <f t="shared" si="42"/>
        <v>8.5697868096827605</v>
      </c>
      <c r="T233" s="12">
        <f t="shared" si="43"/>
        <v>0.31789466389591176</v>
      </c>
      <c r="U233">
        <f t="shared" si="41"/>
        <v>12.563729318744141</v>
      </c>
    </row>
    <row r="234" spans="1:21" x14ac:dyDescent="0.25">
      <c r="A234">
        <v>1825</v>
      </c>
      <c r="B234">
        <v>7.9769151288352103E-2</v>
      </c>
      <c r="C234" s="9"/>
      <c r="D234" s="9"/>
      <c r="E234" s="8"/>
      <c r="F234">
        <v>0.25242385793595984</v>
      </c>
      <c r="G234">
        <v>0.43123694844466143</v>
      </c>
      <c r="K234">
        <f t="shared" si="29"/>
        <v>12.922602508713041</v>
      </c>
      <c r="N234">
        <f t="shared" si="32"/>
        <v>0.50484771587191968</v>
      </c>
      <c r="O234">
        <f t="shared" si="33"/>
        <v>0.64685542266699214</v>
      </c>
      <c r="S234">
        <f t="shared" si="42"/>
        <v>14.074305647251952</v>
      </c>
      <c r="T234" s="12">
        <f t="shared" si="43"/>
        <v>0.31789466389591176</v>
      </c>
      <c r="U234">
        <f t="shared" si="41"/>
        <v>20.63362489969472</v>
      </c>
    </row>
    <row r="235" spans="1:21" x14ac:dyDescent="0.25">
      <c r="A235">
        <v>1826</v>
      </c>
      <c r="B235">
        <v>4.4435164811632379E-2</v>
      </c>
      <c r="C235" s="9"/>
      <c r="D235" s="9"/>
      <c r="E235" s="8"/>
      <c r="F235">
        <v>0.25750981053488159</v>
      </c>
      <c r="G235">
        <v>0.45027964132101417</v>
      </c>
      <c r="K235">
        <f t="shared" si="29"/>
        <v>7.198496699484445</v>
      </c>
      <c r="N235">
        <f t="shared" si="32"/>
        <v>0.51501962106976318</v>
      </c>
      <c r="O235">
        <f t="shared" si="33"/>
        <v>0.67541946198152125</v>
      </c>
      <c r="S235">
        <f t="shared" si="42"/>
        <v>8.3889357825357287</v>
      </c>
      <c r="T235" s="12">
        <f t="shared" si="43"/>
        <v>0.31789466389591176</v>
      </c>
      <c r="U235">
        <f t="shared" si="41"/>
        <v>12.298592810386092</v>
      </c>
    </row>
    <row r="236" spans="1:21" x14ac:dyDescent="0.25">
      <c r="A236">
        <v>1827</v>
      </c>
      <c r="B236">
        <v>4.3632119664434199E-2</v>
      </c>
      <c r="C236" s="9"/>
      <c r="D236" s="9"/>
      <c r="E236" s="8"/>
      <c r="F236">
        <v>0.2802627563721633</v>
      </c>
      <c r="G236">
        <v>0.29981785063752275</v>
      </c>
      <c r="K236">
        <f t="shared" si="29"/>
        <v>7.0684033856383399</v>
      </c>
      <c r="N236">
        <f t="shared" si="32"/>
        <v>0.5605255127443266</v>
      </c>
      <c r="O236">
        <f t="shared" si="33"/>
        <v>0.44972677595628413</v>
      </c>
      <c r="S236">
        <f t="shared" si="42"/>
        <v>8.0786556743389504</v>
      </c>
      <c r="T236" s="12">
        <f t="shared" si="43"/>
        <v>0.31789466389591176</v>
      </c>
      <c r="U236">
        <f t="shared" si="41"/>
        <v>11.843706897941873</v>
      </c>
    </row>
    <row r="237" spans="1:21" x14ac:dyDescent="0.25">
      <c r="A237">
        <v>1828</v>
      </c>
      <c r="B237">
        <v>4.5238209958830551E-2</v>
      </c>
      <c r="C237" s="9"/>
      <c r="D237" s="9"/>
      <c r="E237" s="8"/>
      <c r="F237">
        <v>0.29204075186440315</v>
      </c>
      <c r="G237">
        <v>0.35156106432459494</v>
      </c>
      <c r="K237">
        <f t="shared" si="29"/>
        <v>7.3285900133305493</v>
      </c>
      <c r="N237">
        <f t="shared" si="32"/>
        <v>0.58408150372880629</v>
      </c>
      <c r="O237">
        <f t="shared" si="33"/>
        <v>0.52734159648689238</v>
      </c>
      <c r="S237">
        <f t="shared" si="42"/>
        <v>8.4400131135462484</v>
      </c>
      <c r="T237" s="12">
        <f t="shared" si="43"/>
        <v>0.31789466389591176</v>
      </c>
      <c r="U237">
        <f t="shared" si="41"/>
        <v>12.373474691976774</v>
      </c>
    </row>
    <row r="238" spans="1:21" x14ac:dyDescent="0.25">
      <c r="A238">
        <v>1829</v>
      </c>
      <c r="B238">
        <v>4.6844300253226903E-2</v>
      </c>
      <c r="C238" s="9"/>
      <c r="D238" s="9"/>
      <c r="E238" s="8"/>
      <c r="F238">
        <v>0.2593835825450107</v>
      </c>
      <c r="G238">
        <v>0.45486553907421085</v>
      </c>
      <c r="K238">
        <f t="shared" ref="K238:K301" si="44">B238*$K$3</f>
        <v>7.5887766410227586</v>
      </c>
      <c r="N238">
        <f t="shared" ref="N238:N269" si="45">F238*$N$3</f>
        <v>0.51876716509002141</v>
      </c>
      <c r="O238">
        <f t="shared" ref="O238:O301" si="46">G238*$O$3</f>
        <v>0.68229830861131624</v>
      </c>
      <c r="S238">
        <f t="shared" si="42"/>
        <v>8.7898421147240953</v>
      </c>
      <c r="T238" s="12">
        <f t="shared" si="43"/>
        <v>0.31789466389591176</v>
      </c>
      <c r="U238">
        <f t="shared" si="41"/>
        <v>12.886341228362387</v>
      </c>
    </row>
    <row r="239" spans="1:21" x14ac:dyDescent="0.25">
      <c r="A239">
        <v>1830</v>
      </c>
      <c r="B239">
        <v>4.7111981968959632E-2</v>
      </c>
      <c r="C239" s="9"/>
      <c r="D239" s="9"/>
      <c r="E239" s="8"/>
      <c r="F239">
        <v>0.22404959606829095</v>
      </c>
      <c r="G239">
        <v>0.42043453802938319</v>
      </c>
      <c r="K239">
        <f t="shared" si="44"/>
        <v>7.6321410789714603</v>
      </c>
      <c r="N239">
        <f t="shared" si="45"/>
        <v>0.44809919213658189</v>
      </c>
      <c r="O239">
        <f>G239*$O$3</f>
        <v>0.63065180704407475</v>
      </c>
      <c r="S239">
        <f t="shared" si="42"/>
        <v>8.7108920781521171</v>
      </c>
      <c r="T239" s="12">
        <f t="shared" si="43"/>
        <v>0.31789466389591176</v>
      </c>
      <c r="U239">
        <f t="shared" si="41"/>
        <v>12.770596588358675</v>
      </c>
    </row>
    <row r="240" spans="1:21" x14ac:dyDescent="0.25">
      <c r="A240">
        <v>1831</v>
      </c>
      <c r="B240">
        <v>4.6041255106028731E-2</v>
      </c>
      <c r="C240" s="9"/>
      <c r="D240" s="9"/>
      <c r="E240" s="8"/>
      <c r="F240">
        <v>0.19621069763208757</v>
      </c>
      <c r="G240">
        <v>0.33400992091047321</v>
      </c>
      <c r="K240">
        <f t="shared" si="44"/>
        <v>7.4586833271766544</v>
      </c>
      <c r="N240">
        <f t="shared" si="45"/>
        <v>0.39242139526417513</v>
      </c>
      <c r="O240">
        <f t="shared" si="46"/>
        <v>0.50101488136570982</v>
      </c>
      <c r="S240">
        <f t="shared" si="42"/>
        <v>8.3521196038065391</v>
      </c>
      <c r="T240" s="12">
        <f t="shared" si="43"/>
        <v>0.31789466389591176</v>
      </c>
      <c r="U240">
        <f t="shared" si="41"/>
        <v>12.24461848005836</v>
      </c>
    </row>
    <row r="241" spans="1:21" x14ac:dyDescent="0.25">
      <c r="A241">
        <v>1832</v>
      </c>
      <c r="B241">
        <v>4.9521117410554163E-2</v>
      </c>
      <c r="C241" s="9"/>
      <c r="D241" s="9"/>
      <c r="E241" s="8"/>
      <c r="F241">
        <v>0.19166010846463122</v>
      </c>
      <c r="G241">
        <v>0.31924445170235316</v>
      </c>
      <c r="K241">
        <f t="shared" si="44"/>
        <v>8.0224210205097748</v>
      </c>
      <c r="N241">
        <f t="shared" si="45"/>
        <v>0.38332021692926244</v>
      </c>
      <c r="O241">
        <f t="shared" si="46"/>
        <v>0.47886667755352974</v>
      </c>
      <c r="S241">
        <f t="shared" si="42"/>
        <v>8.8846079149925679</v>
      </c>
      <c r="T241" s="12">
        <f t="shared" si="43"/>
        <v>0.31789466389591176</v>
      </c>
      <c r="U241">
        <f t="shared" si="41"/>
        <v>13.025272556490878</v>
      </c>
    </row>
    <row r="242" spans="1:21" x14ac:dyDescent="0.25">
      <c r="A242">
        <v>1833</v>
      </c>
      <c r="B242">
        <v>5.3804024862277755E-2</v>
      </c>
      <c r="C242" s="9"/>
      <c r="D242" s="9"/>
      <c r="E242" s="8"/>
      <c r="F242">
        <v>0.22672641322561823</v>
      </c>
      <c r="G242">
        <v>0.31885317549511749</v>
      </c>
      <c r="K242">
        <f t="shared" si="44"/>
        <v>8.7162520276889968</v>
      </c>
      <c r="N242">
        <f t="shared" si="45"/>
        <v>0.45345282645123647</v>
      </c>
      <c r="O242">
        <f t="shared" si="46"/>
        <v>0.47827976324267624</v>
      </c>
      <c r="S242">
        <f t="shared" si="42"/>
        <v>9.6479846173829102</v>
      </c>
      <c r="T242" s="12">
        <f t="shared" si="43"/>
        <v>0.31789466389591176</v>
      </c>
      <c r="U242">
        <f t="shared" si="41"/>
        <v>14.144420380125338</v>
      </c>
    </row>
    <row r="243" spans="1:21" x14ac:dyDescent="0.25">
      <c r="A243">
        <v>1834</v>
      </c>
      <c r="B243">
        <v>5.139488942068323E-2</v>
      </c>
      <c r="C243" s="9"/>
      <c r="D243" s="9"/>
      <c r="E243" s="8"/>
      <c r="F243">
        <v>0.2136100091547147</v>
      </c>
      <c r="G243">
        <v>0.3383110571764058</v>
      </c>
      <c r="K243">
        <f t="shared" si="44"/>
        <v>8.3259720861506832</v>
      </c>
      <c r="N243">
        <f t="shared" si="45"/>
        <v>0.42722001830942941</v>
      </c>
      <c r="O243">
        <f t="shared" si="46"/>
        <v>0.50746658576460868</v>
      </c>
      <c r="S243">
        <f t="shared" si="42"/>
        <v>9.2606586902247212</v>
      </c>
      <c r="T243" s="12">
        <f>$AC$3+$AB$3+$Y$3+$X$3</f>
        <v>0.31789466389591176</v>
      </c>
      <c r="U243">
        <f t="shared" si="41"/>
        <v>13.576581504431388</v>
      </c>
    </row>
    <row r="244" spans="1:21" x14ac:dyDescent="0.25">
      <c r="A244">
        <v>1835</v>
      </c>
      <c r="B244">
        <v>3.7743121918314249E-2</v>
      </c>
      <c r="C244" s="9"/>
      <c r="D244" s="9"/>
      <c r="E244" s="8"/>
      <c r="F244">
        <v>0.22833250352001455</v>
      </c>
      <c r="G244" s="9"/>
      <c r="K244">
        <f t="shared" si="44"/>
        <v>6.1143857507669086</v>
      </c>
      <c r="N244">
        <f t="shared" si="45"/>
        <v>0.4566650070400291</v>
      </c>
      <c r="S244">
        <f t="shared" si="42"/>
        <v>6.5710507578069377</v>
      </c>
      <c r="T244" s="12">
        <f>$AC$3+$AB$3+$AA$3+$Y$3+$X$3</f>
        <v>0.36639666323171244</v>
      </c>
      <c r="U244">
        <f t="shared" si="41"/>
        <v>10.370921957770573</v>
      </c>
    </row>
    <row r="245" spans="1:21" x14ac:dyDescent="0.25">
      <c r="A245">
        <v>1836</v>
      </c>
      <c r="B245">
        <v>3.9616893928443329E-2</v>
      </c>
      <c r="C245" s="9"/>
      <c r="D245" s="9"/>
      <c r="E245" s="8"/>
      <c r="F245">
        <v>0.2802627563721633</v>
      </c>
      <c r="G245" s="9"/>
      <c r="K245">
        <f t="shared" si="44"/>
        <v>6.4179368164078197</v>
      </c>
      <c r="N245">
        <f t="shared" si="45"/>
        <v>0.5605255127443266</v>
      </c>
      <c r="S245">
        <f>SUM(K245:Q245)</f>
        <v>6.9784623291521459</v>
      </c>
      <c r="T245" s="12">
        <f t="shared" ref="T245:T268" si="47">$AC$3+$AB$3+$AA$3+$Y$3+$X$3</f>
        <v>0.36639666323171244</v>
      </c>
      <c r="U245">
        <f t="shared" si="41"/>
        <v>11.013929258557882</v>
      </c>
    </row>
    <row r="246" spans="1:21" x14ac:dyDescent="0.25">
      <c r="A246">
        <v>1837</v>
      </c>
      <c r="B246">
        <v>4.8182708831890533E-2</v>
      </c>
      <c r="C246" s="9"/>
      <c r="D246" s="9"/>
      <c r="E246" s="8"/>
      <c r="F246">
        <v>0.23743368185492722</v>
      </c>
      <c r="G246" s="9"/>
      <c r="K246">
        <f t="shared" si="44"/>
        <v>7.8055988307662663</v>
      </c>
      <c r="N246">
        <f t="shared" si="45"/>
        <v>0.47486736370985444</v>
      </c>
      <c r="S246">
        <f t="shared" si="42"/>
        <v>8.2804661944761211</v>
      </c>
      <c r="T246" s="12">
        <f t="shared" si="47"/>
        <v>0.36639666323171244</v>
      </c>
      <c r="U246">
        <f t="shared" si="41"/>
        <v>13.068848779602206</v>
      </c>
    </row>
    <row r="247" spans="1:21" x14ac:dyDescent="0.25">
      <c r="A247">
        <v>1838</v>
      </c>
      <c r="B247">
        <v>4.9253435694821435E-2</v>
      </c>
      <c r="C247" s="9"/>
      <c r="D247" s="9"/>
      <c r="E247" s="8"/>
      <c r="F247">
        <v>0.26259576313380339</v>
      </c>
      <c r="G247" s="9"/>
      <c r="K247">
        <f t="shared" si="44"/>
        <v>7.9790565825610722</v>
      </c>
      <c r="N247">
        <f t="shared" si="45"/>
        <v>0.52519152626760679</v>
      </c>
      <c r="S247">
        <f t="shared" si="42"/>
        <v>8.5042481088286799</v>
      </c>
      <c r="T247" s="12">
        <f t="shared" si="47"/>
        <v>0.36639666323171244</v>
      </c>
      <c r="U247">
        <f t="shared" si="41"/>
        <v>13.422038072281699</v>
      </c>
    </row>
    <row r="248" spans="1:21" x14ac:dyDescent="0.25">
      <c r="A248">
        <v>1839</v>
      </c>
      <c r="B248">
        <v>4.6576618537494181E-2</v>
      </c>
      <c r="C248" s="9"/>
      <c r="D248" s="9"/>
      <c r="E248" s="8"/>
      <c r="F248">
        <v>0.28802552612841231</v>
      </c>
      <c r="G248" s="9"/>
      <c r="K248">
        <f t="shared" si="44"/>
        <v>7.5454122030740578</v>
      </c>
      <c r="N248">
        <f t="shared" si="45"/>
        <v>0.57605105225682462</v>
      </c>
      <c r="S248">
        <f t="shared" si="42"/>
        <v>8.1214632553308821</v>
      </c>
      <c r="T248" s="12">
        <f t="shared" si="47"/>
        <v>0.36639666323171244</v>
      </c>
      <c r="U248">
        <f t="shared" si="41"/>
        <v>12.817898492698355</v>
      </c>
    </row>
    <row r="249" spans="1:21" x14ac:dyDescent="0.25">
      <c r="A249">
        <v>1840</v>
      </c>
      <c r="B249">
        <v>4.47028465273651E-2</v>
      </c>
      <c r="C249" s="9"/>
      <c r="D249" s="9"/>
      <c r="E249" s="8"/>
      <c r="F249">
        <v>0.3188089234376757</v>
      </c>
      <c r="G249" s="9"/>
      <c r="K249">
        <f t="shared" si="44"/>
        <v>7.2418611374331459</v>
      </c>
      <c r="N249">
        <f t="shared" si="45"/>
        <v>0.63761784687535139</v>
      </c>
      <c r="S249">
        <f t="shared" si="42"/>
        <v>7.8794789843084976</v>
      </c>
      <c r="T249" s="12">
        <f t="shared" si="47"/>
        <v>0.36639666323171244</v>
      </c>
      <c r="U249">
        <f t="shared" si="41"/>
        <v>12.435980884346366</v>
      </c>
    </row>
    <row r="250" spans="1:21" x14ac:dyDescent="0.25">
      <c r="A250">
        <v>1841</v>
      </c>
      <c r="B250">
        <v>4.550589167456328E-2</v>
      </c>
      <c r="C250" s="9"/>
      <c r="D250" s="9"/>
      <c r="E250" s="8"/>
      <c r="F250">
        <v>0.2743737586260433</v>
      </c>
      <c r="G250" s="9"/>
      <c r="K250">
        <f t="shared" si="44"/>
        <v>7.371954451279251</v>
      </c>
      <c r="N250">
        <f t="shared" si="45"/>
        <v>0.54874751725208659</v>
      </c>
      <c r="S250">
        <f t="shared" si="42"/>
        <v>7.920701968531338</v>
      </c>
      <c r="T250" s="12">
        <f t="shared" si="47"/>
        <v>0.36639666323171244</v>
      </c>
      <c r="U250">
        <f t="shared" si="41"/>
        <v>12.501042069839958</v>
      </c>
    </row>
    <row r="251" spans="1:21" x14ac:dyDescent="0.25">
      <c r="A251">
        <v>1842</v>
      </c>
      <c r="B251">
        <v>4.550589167456328E-2</v>
      </c>
      <c r="C251" s="9"/>
      <c r="D251" s="9"/>
      <c r="E251" s="8"/>
      <c r="F251">
        <v>0.2743737586260433</v>
      </c>
      <c r="G251" s="9"/>
      <c r="K251">
        <f t="shared" si="44"/>
        <v>7.371954451279251</v>
      </c>
      <c r="N251">
        <f t="shared" si="45"/>
        <v>0.54874751725208659</v>
      </c>
      <c r="S251">
        <f t="shared" si="42"/>
        <v>7.920701968531338</v>
      </c>
      <c r="T251" s="12">
        <f t="shared" si="47"/>
        <v>0.36639666323171244</v>
      </c>
      <c r="U251">
        <f t="shared" si="41"/>
        <v>12.501042069839958</v>
      </c>
    </row>
    <row r="252" spans="1:21" x14ac:dyDescent="0.25">
      <c r="A252">
        <v>1843</v>
      </c>
      <c r="B252">
        <v>4.4970528243097829E-2</v>
      </c>
      <c r="C252" s="9"/>
      <c r="D252" s="9"/>
      <c r="E252" s="8"/>
      <c r="F252">
        <v>0.30355106564091033</v>
      </c>
      <c r="G252" s="9"/>
      <c r="K252">
        <f t="shared" si="44"/>
        <v>7.2852255753818485</v>
      </c>
      <c r="N252">
        <f t="shared" si="45"/>
        <v>0.60710213128182067</v>
      </c>
      <c r="S252">
        <f t="shared" si="42"/>
        <v>7.8923277066636688</v>
      </c>
      <c r="T252" s="12">
        <f t="shared" si="47"/>
        <v>0.36639666323171244</v>
      </c>
      <c r="U252">
        <f t="shared" si="41"/>
        <v>12.456259695409305</v>
      </c>
    </row>
    <row r="253" spans="1:21" x14ac:dyDescent="0.25">
      <c r="A253">
        <v>1844</v>
      </c>
      <c r="B253">
        <v>3.8546167065512421E-2</v>
      </c>
      <c r="C253" s="9"/>
      <c r="D253" s="9"/>
      <c r="E253" s="8"/>
      <c r="F253">
        <v>0.30703092794543579</v>
      </c>
      <c r="G253" s="9"/>
      <c r="K253">
        <f t="shared" si="44"/>
        <v>6.2444790646130119</v>
      </c>
      <c r="N253">
        <f t="shared" si="45"/>
        <v>0.61406185589087159</v>
      </c>
      <c r="S253">
        <f t="shared" si="42"/>
        <v>6.8585409205038834</v>
      </c>
      <c r="T253" s="12">
        <f t="shared" si="47"/>
        <v>0.36639666323171244</v>
      </c>
      <c r="U253">
        <f t="shared" si="41"/>
        <v>10.824660355303797</v>
      </c>
    </row>
    <row r="254" spans="1:21" x14ac:dyDescent="0.25">
      <c r="A254">
        <v>1845</v>
      </c>
      <c r="B254">
        <v>4.3632119664434199E-2</v>
      </c>
      <c r="C254" s="9"/>
      <c r="D254" s="9"/>
      <c r="E254" s="8"/>
      <c r="F254">
        <v>0.31854124172194298</v>
      </c>
      <c r="G254" s="9"/>
      <c r="K254">
        <f t="shared" si="44"/>
        <v>7.0684033856383399</v>
      </c>
      <c r="N254">
        <f t="shared" si="45"/>
        <v>0.63708248344388596</v>
      </c>
      <c r="S254">
        <f t="shared" si="42"/>
        <v>7.7054858690822261</v>
      </c>
      <c r="T254" s="12">
        <f t="shared" si="47"/>
        <v>0.36639666323171244</v>
      </c>
      <c r="U254">
        <f t="shared" si="41"/>
        <v>12.161371984535755</v>
      </c>
    </row>
    <row r="255" spans="1:21" x14ac:dyDescent="0.25">
      <c r="A255">
        <v>1846</v>
      </c>
      <c r="B255">
        <v>4.6308936821761452E-2</v>
      </c>
      <c r="C255" s="9"/>
      <c r="D255" s="9"/>
      <c r="E255" s="8"/>
      <c r="F255">
        <v>0.28106580151936145</v>
      </c>
      <c r="G255" s="9"/>
      <c r="K255">
        <f t="shared" si="44"/>
        <v>7.5020477651253552</v>
      </c>
      <c r="N255">
        <f t="shared" si="45"/>
        <v>0.56213160303872289</v>
      </c>
      <c r="S255">
        <f t="shared" si="42"/>
        <v>8.0641793681640781</v>
      </c>
      <c r="T255" s="12">
        <f t="shared" si="47"/>
        <v>0.36639666323171244</v>
      </c>
      <c r="U255">
        <f t="shared" si="41"/>
        <v>12.727488793376091</v>
      </c>
    </row>
    <row r="256" spans="1:21" x14ac:dyDescent="0.25">
      <c r="A256">
        <v>1847</v>
      </c>
      <c r="B256">
        <v>3.7743121918314249E-2</v>
      </c>
      <c r="C256" s="9"/>
      <c r="D256" s="9"/>
      <c r="E256" s="8"/>
      <c r="F256">
        <v>0.28213652838229231</v>
      </c>
      <c r="G256" s="9"/>
      <c r="K256">
        <f t="shared" si="44"/>
        <v>6.1143857507669086</v>
      </c>
      <c r="N256">
        <f t="shared" si="45"/>
        <v>0.56427305676458461</v>
      </c>
      <c r="S256">
        <f t="shared" si="42"/>
        <v>6.6786588075314928</v>
      </c>
      <c r="T256" s="12">
        <f t="shared" si="47"/>
        <v>0.36639666323171244</v>
      </c>
      <c r="U256">
        <f t="shared" si="41"/>
        <v>10.540757000422674</v>
      </c>
    </row>
    <row r="257" spans="1:21" x14ac:dyDescent="0.25">
      <c r="A257">
        <v>1848</v>
      </c>
      <c r="B257">
        <v>2.9980352162065224E-2</v>
      </c>
      <c r="C257" s="9"/>
      <c r="D257" s="9"/>
      <c r="E257" s="8"/>
      <c r="F257">
        <v>0.28213652838229231</v>
      </c>
      <c r="G257" s="9"/>
      <c r="K257">
        <f t="shared" si="44"/>
        <v>4.8568170502545662</v>
      </c>
      <c r="N257">
        <f t="shared" si="45"/>
        <v>0.56427305676458461</v>
      </c>
      <c r="S257">
        <f t="shared" si="42"/>
        <v>5.4210901070191504</v>
      </c>
      <c r="T257" s="12">
        <f t="shared" si="47"/>
        <v>0.36639666323171244</v>
      </c>
      <c r="U257">
        <f t="shared" si="41"/>
        <v>8.555968367637675</v>
      </c>
    </row>
    <row r="258" spans="1:21" x14ac:dyDescent="0.25">
      <c r="A258">
        <v>1849</v>
      </c>
      <c r="B258">
        <v>2.9712670446332499E-2</v>
      </c>
      <c r="C258" s="9"/>
      <c r="D258" s="9"/>
      <c r="E258" s="8"/>
      <c r="F258">
        <v>0.28347493696095594</v>
      </c>
      <c r="G258" s="9"/>
      <c r="K258">
        <f t="shared" si="44"/>
        <v>4.8134526123058645</v>
      </c>
      <c r="N258">
        <f t="shared" si="45"/>
        <v>0.56694987392191187</v>
      </c>
      <c r="S258">
        <f t="shared" si="42"/>
        <v>5.3804024862277764</v>
      </c>
      <c r="T258" s="12">
        <f t="shared" si="47"/>
        <v>0.36639666323171244</v>
      </c>
      <c r="U258">
        <f t="shared" si="41"/>
        <v>8.4917521326050416</v>
      </c>
    </row>
    <row r="259" spans="1:21" x14ac:dyDescent="0.25">
      <c r="A259">
        <v>1850</v>
      </c>
      <c r="B259">
        <v>3.2657169319392471E-2</v>
      </c>
      <c r="C259" s="9"/>
      <c r="D259" s="9"/>
      <c r="E259" s="8"/>
      <c r="F259">
        <v>0.28454566382388691</v>
      </c>
      <c r="G259" s="9"/>
      <c r="K259">
        <f t="shared" si="44"/>
        <v>5.2904614297415806</v>
      </c>
      <c r="N259">
        <f t="shared" si="45"/>
        <v>0.56909132764777381</v>
      </c>
      <c r="S259">
        <f t="shared" si="42"/>
        <v>5.8595527573893547</v>
      </c>
      <c r="T259" s="12">
        <f t="shared" si="47"/>
        <v>0.36639666323171244</v>
      </c>
      <c r="U259">
        <f t="shared" ref="U259:U292" si="48">S259/(1-T259)</f>
        <v>9.2479827951604161</v>
      </c>
    </row>
    <row r="260" spans="1:21" x14ac:dyDescent="0.25">
      <c r="A260">
        <v>1851</v>
      </c>
      <c r="B260">
        <v>2.6768171573272517E-2</v>
      </c>
      <c r="C260" s="9"/>
      <c r="D260" s="9"/>
      <c r="E260" s="8"/>
      <c r="F260">
        <v>0.28561639068681777</v>
      </c>
      <c r="G260" s="9"/>
      <c r="K260">
        <f t="shared" si="44"/>
        <v>4.3364437948701475</v>
      </c>
      <c r="N260">
        <f t="shared" si="45"/>
        <v>0.57123278137363553</v>
      </c>
      <c r="S260">
        <f t="shared" ref="S260:S314" si="49">SUM(K260:Q260)</f>
        <v>4.9076765762437828</v>
      </c>
      <c r="T260" s="12">
        <f t="shared" si="47"/>
        <v>0.36639666323171244</v>
      </c>
      <c r="U260">
        <f t="shared" si="48"/>
        <v>7.7456608755811338</v>
      </c>
    </row>
    <row r="261" spans="1:21" x14ac:dyDescent="0.25">
      <c r="A261">
        <v>1852</v>
      </c>
      <c r="B261">
        <v>3.6404713339650625E-2</v>
      </c>
      <c r="C261" s="9"/>
      <c r="D261" s="9"/>
      <c r="E261" s="8"/>
      <c r="F261">
        <v>0.28668711754974868</v>
      </c>
      <c r="G261" s="9"/>
      <c r="K261">
        <f t="shared" si="44"/>
        <v>5.897563561023401</v>
      </c>
      <c r="N261">
        <f t="shared" si="45"/>
        <v>0.57337423509949736</v>
      </c>
      <c r="S261">
        <f t="shared" si="49"/>
        <v>6.4709377961228984</v>
      </c>
      <c r="T261" s="12">
        <f t="shared" si="47"/>
        <v>0.36639666323171244</v>
      </c>
      <c r="U261">
        <f t="shared" si="48"/>
        <v>10.212916221571854</v>
      </c>
    </row>
    <row r="262" spans="1:21" x14ac:dyDescent="0.25">
      <c r="A262">
        <v>1853</v>
      </c>
      <c r="B262">
        <v>4.2293711085770583E-2</v>
      </c>
      <c r="C262" s="9"/>
      <c r="D262" s="9"/>
      <c r="E262" s="8"/>
      <c r="F262">
        <v>0.28775784441267954</v>
      </c>
      <c r="G262" s="9"/>
      <c r="K262">
        <f t="shared" si="44"/>
        <v>6.8515811958948341</v>
      </c>
      <c r="N262">
        <f t="shared" si="45"/>
        <v>0.57551568882535908</v>
      </c>
      <c r="S262">
        <f t="shared" si="49"/>
        <v>7.4270968847201928</v>
      </c>
      <c r="T262" s="12">
        <f t="shared" si="47"/>
        <v>0.36639666323171244</v>
      </c>
      <c r="U262">
        <f t="shared" si="48"/>
        <v>11.721997744838779</v>
      </c>
    </row>
    <row r="263" spans="1:21" x14ac:dyDescent="0.25">
      <c r="A263">
        <v>1854</v>
      </c>
      <c r="B263">
        <v>3.7743121918314249E-2</v>
      </c>
      <c r="C263" s="9"/>
      <c r="D263" s="9"/>
      <c r="E263" s="8"/>
      <c r="F263">
        <v>0.28909625299134323</v>
      </c>
      <c r="G263" s="9"/>
      <c r="K263">
        <f t="shared" si="44"/>
        <v>6.1143857507669086</v>
      </c>
      <c r="N263">
        <f t="shared" si="45"/>
        <v>0.57819250598268646</v>
      </c>
      <c r="S263">
        <f t="shared" si="49"/>
        <v>6.6925782567495951</v>
      </c>
      <c r="T263" s="12">
        <f t="shared" si="47"/>
        <v>0.36639666323171244</v>
      </c>
      <c r="U263">
        <f t="shared" si="48"/>
        <v>10.562725712407524</v>
      </c>
    </row>
    <row r="264" spans="1:21" x14ac:dyDescent="0.25">
      <c r="A264">
        <v>1855</v>
      </c>
      <c r="B264">
        <v>3.0515715593530668E-2</v>
      </c>
      <c r="C264" s="9"/>
      <c r="D264" s="9"/>
      <c r="E264" s="8"/>
      <c r="F264">
        <v>0.29016697985427409</v>
      </c>
      <c r="G264" s="9"/>
      <c r="K264">
        <f t="shared" si="44"/>
        <v>4.9435459261519679</v>
      </c>
      <c r="N264">
        <f t="shared" si="45"/>
        <v>0.58033395970854817</v>
      </c>
      <c r="S264">
        <f t="shared" si="49"/>
        <v>5.5238798858605165</v>
      </c>
      <c r="T264" s="12">
        <f t="shared" si="47"/>
        <v>0.36639666323171244</v>
      </c>
      <c r="U264">
        <f t="shared" si="48"/>
        <v>8.718198856141175</v>
      </c>
    </row>
    <row r="265" spans="1:21" x14ac:dyDescent="0.25">
      <c r="A265">
        <v>1856</v>
      </c>
      <c r="B265">
        <v>8.9405693054730201E-2</v>
      </c>
      <c r="C265" s="9"/>
      <c r="D265" s="9"/>
      <c r="E265" s="8"/>
      <c r="F265">
        <v>0.291237706717205</v>
      </c>
      <c r="G265" s="9"/>
      <c r="K265">
        <f t="shared" si="44"/>
        <v>14.483722274866292</v>
      </c>
      <c r="N265">
        <f t="shared" si="45"/>
        <v>0.58247541343441001</v>
      </c>
      <c r="S265">
        <f t="shared" si="49"/>
        <v>15.066197688300702</v>
      </c>
      <c r="T265" s="12">
        <f t="shared" si="47"/>
        <v>0.36639666323171244</v>
      </c>
      <c r="U265">
        <f t="shared" si="48"/>
        <v>23.778595872216023</v>
      </c>
    </row>
    <row r="266" spans="1:21" x14ac:dyDescent="0.25">
      <c r="A266">
        <v>1857</v>
      </c>
      <c r="B266">
        <v>7.2006381532103078E-2</v>
      </c>
      <c r="C266" s="9"/>
      <c r="D266" s="9"/>
      <c r="E266" s="8"/>
      <c r="F266">
        <v>0.29230843358013592</v>
      </c>
      <c r="G266" s="9"/>
      <c r="K266">
        <f t="shared" si="44"/>
        <v>11.665033808200699</v>
      </c>
      <c r="N266">
        <f t="shared" si="45"/>
        <v>0.58461686716027184</v>
      </c>
      <c r="S266">
        <f t="shared" si="49"/>
        <v>12.24965067536097</v>
      </c>
      <c r="T266" s="12">
        <f t="shared" si="47"/>
        <v>0.36639666323171244</v>
      </c>
      <c r="U266">
        <f t="shared" si="48"/>
        <v>19.333311497127955</v>
      </c>
    </row>
    <row r="267" spans="1:21" x14ac:dyDescent="0.25">
      <c r="A267">
        <v>1858</v>
      </c>
      <c r="B267">
        <v>6.5314338638784941E-2</v>
      </c>
      <c r="C267" s="9"/>
      <c r="D267" s="9"/>
      <c r="E267" s="8"/>
      <c r="F267">
        <v>0.29337916044306683</v>
      </c>
      <c r="G267" s="9"/>
      <c r="K267">
        <f t="shared" si="44"/>
        <v>10.580922859483161</v>
      </c>
      <c r="N267">
        <f t="shared" si="45"/>
        <v>0.58675832088613367</v>
      </c>
      <c r="S267">
        <f t="shared" si="49"/>
        <v>11.167681180369295</v>
      </c>
      <c r="T267" s="12">
        <f t="shared" si="47"/>
        <v>0.36639666323171244</v>
      </c>
      <c r="U267">
        <f t="shared" si="48"/>
        <v>17.625666615536431</v>
      </c>
    </row>
    <row r="268" spans="1:21" x14ac:dyDescent="0.25">
      <c r="A268">
        <v>1859</v>
      </c>
      <c r="B268">
        <v>7.5486243836628497E-2</v>
      </c>
      <c r="C268" s="9"/>
      <c r="D268" s="9"/>
      <c r="E268" s="8"/>
      <c r="F268">
        <v>0.29444988730599769</v>
      </c>
      <c r="G268" s="9"/>
      <c r="K268">
        <f t="shared" si="44"/>
        <v>12.228771501533817</v>
      </c>
      <c r="N268">
        <f t="shared" si="45"/>
        <v>0.58889977461199539</v>
      </c>
      <c r="S268">
        <f t="shared" si="49"/>
        <v>12.817671276145813</v>
      </c>
      <c r="T268" s="12">
        <f t="shared" si="47"/>
        <v>0.36639666323171244</v>
      </c>
      <c r="U268">
        <f t="shared" si="48"/>
        <v>20.229803936201979</v>
      </c>
    </row>
    <row r="269" spans="1:21" x14ac:dyDescent="0.25">
      <c r="A269">
        <v>1860</v>
      </c>
      <c r="B269">
        <v>5.8889977461199547E-2</v>
      </c>
      <c r="C269" s="9"/>
      <c r="D269" s="9"/>
      <c r="E269" s="8"/>
      <c r="F269">
        <v>0.34129418755922458</v>
      </c>
      <c r="G269" s="9"/>
      <c r="K269">
        <f t="shared" si="44"/>
        <v>9.5401763487143274</v>
      </c>
      <c r="N269">
        <f t="shared" si="45"/>
        <v>0.68258837511844916</v>
      </c>
      <c r="S269">
        <f t="shared" si="49"/>
        <v>10.222764723832777</v>
      </c>
      <c r="T269" s="12">
        <f>$AC$3+$AB$3+$AA$3+$Y$3+$X$3</f>
        <v>0.36639666323171244</v>
      </c>
      <c r="U269">
        <f t="shared" si="48"/>
        <v>16.134329051949582</v>
      </c>
    </row>
    <row r="270" spans="1:21" x14ac:dyDescent="0.25">
      <c r="A270">
        <v>1861</v>
      </c>
      <c r="B270">
        <v>3.6940076771116069E-2</v>
      </c>
      <c r="C270">
        <v>5.755156888253591E-2</v>
      </c>
      <c r="D270">
        <v>5.3804024862277755E-2</v>
      </c>
      <c r="E270" s="8"/>
      <c r="F270" s="9"/>
      <c r="G270" s="9"/>
      <c r="K270">
        <f t="shared" si="44"/>
        <v>5.9842924369208035</v>
      </c>
      <c r="L270">
        <f t="shared" ref="L270:L301" si="50">D270*$L$3</f>
        <v>1.6141207458683327</v>
      </c>
      <c r="S270">
        <f t="shared" si="49"/>
        <v>7.5984131827891357</v>
      </c>
      <c r="T270" s="12">
        <f>$AC$3+$AB$3+$Y$3+$Z$3+$AA$3</f>
        <v>0.31274345959790856</v>
      </c>
      <c r="U270">
        <f t="shared" si="48"/>
        <v>11.056152595279125</v>
      </c>
    </row>
    <row r="271" spans="1:21" x14ac:dyDescent="0.25">
      <c r="A271">
        <v>1862</v>
      </c>
      <c r="B271">
        <v>3.7743121918314249E-2</v>
      </c>
      <c r="C271">
        <v>5.5410115156674107E-2</v>
      </c>
      <c r="D271">
        <v>5.2733297999346861E-2</v>
      </c>
      <c r="E271" s="8"/>
      <c r="F271" s="9"/>
      <c r="G271" s="9"/>
      <c r="K271">
        <f t="shared" si="44"/>
        <v>6.1143857507669086</v>
      </c>
      <c r="L271">
        <f t="shared" si="50"/>
        <v>1.5819989399804057</v>
      </c>
      <c r="S271">
        <f t="shared" si="49"/>
        <v>7.6963846907473146</v>
      </c>
      <c r="T271" s="12">
        <f t="shared" ref="T271:T280" si="51">$AC$3+$AB$3+$Y$3+$Z$3+$AA$3</f>
        <v>0.31274345959790856</v>
      </c>
      <c r="U271">
        <f t="shared" si="48"/>
        <v>11.19870708868687</v>
      </c>
    </row>
    <row r="272" spans="1:21" x14ac:dyDescent="0.25">
      <c r="A272">
        <v>1863</v>
      </c>
      <c r="B272">
        <v>3.9884575644176051E-2</v>
      </c>
      <c r="C272">
        <v>5.5677796872406836E-2</v>
      </c>
      <c r="D272">
        <v>5.1930252852148681E-2</v>
      </c>
      <c r="E272" s="8"/>
      <c r="F272" s="9"/>
      <c r="G272" s="9"/>
      <c r="K272">
        <f t="shared" si="44"/>
        <v>6.4613012543565205</v>
      </c>
      <c r="L272">
        <f t="shared" si="50"/>
        <v>1.5579075855644604</v>
      </c>
      <c r="S272">
        <f t="shared" si="49"/>
        <v>8.0192088399209815</v>
      </c>
      <c r="T272" s="12">
        <f t="shared" si="51"/>
        <v>0.31274345959790856</v>
      </c>
      <c r="U272">
        <f t="shared" si="48"/>
        <v>11.668435829259922</v>
      </c>
    </row>
    <row r="273" spans="1:29" x14ac:dyDescent="0.25">
      <c r="A273">
        <v>1864</v>
      </c>
      <c r="B273">
        <v>4.6308936821761452E-2</v>
      </c>
      <c r="C273">
        <v>6.69204289331813E-2</v>
      </c>
      <c r="D273">
        <v>5.7283887166803195E-2</v>
      </c>
      <c r="E273" s="8"/>
      <c r="F273" s="9"/>
      <c r="G273" s="9"/>
      <c r="K273">
        <f t="shared" si="44"/>
        <v>7.5020477651253552</v>
      </c>
      <c r="L273">
        <f t="shared" si="50"/>
        <v>1.7185166150040958</v>
      </c>
      <c r="S273">
        <f t="shared" si="49"/>
        <v>9.220564380129451</v>
      </c>
      <c r="T273" s="12">
        <f t="shared" si="51"/>
        <v>0.31274345959790856</v>
      </c>
      <c r="U273">
        <f t="shared" si="48"/>
        <v>13.416481092686</v>
      </c>
      <c r="AC273" s="23">
        <f>SUM(W3:AB3)</f>
        <v>0.91333941264160123</v>
      </c>
    </row>
    <row r="274" spans="1:29" x14ac:dyDescent="0.25">
      <c r="A274">
        <v>1865</v>
      </c>
      <c r="B274">
        <v>6.2369839765724966E-2</v>
      </c>
      <c r="C274">
        <v>7.2541744963568522E-2</v>
      </c>
      <c r="D274">
        <v>6.4778975207319497E-2</v>
      </c>
      <c r="E274" s="8"/>
      <c r="F274" s="9"/>
      <c r="G274" s="9"/>
      <c r="K274">
        <f t="shared" si="44"/>
        <v>10.103914042047444</v>
      </c>
      <c r="L274">
        <f t="shared" si="50"/>
        <v>1.943369256219585</v>
      </c>
      <c r="S274">
        <f t="shared" si="49"/>
        <v>12.047283298267029</v>
      </c>
      <c r="T274" s="12">
        <f t="shared" si="51"/>
        <v>0.31274345959790856</v>
      </c>
      <c r="U274">
        <f t="shared" si="48"/>
        <v>17.529528771335602</v>
      </c>
      <c r="AC274" s="23">
        <f>AC3</f>
        <v>8.6660587358398516E-2</v>
      </c>
    </row>
    <row r="275" spans="1:29" x14ac:dyDescent="0.25">
      <c r="A275">
        <v>1866</v>
      </c>
      <c r="B275">
        <v>8.0572196435550275E-2</v>
      </c>
      <c r="C275">
        <v>9.4223963937919264E-2</v>
      </c>
      <c r="D275">
        <v>8.6193512465937511E-2</v>
      </c>
      <c r="E275" s="8"/>
      <c r="F275" s="9"/>
      <c r="G275" s="9"/>
      <c r="K275">
        <f t="shared" si="44"/>
        <v>13.052695822559144</v>
      </c>
      <c r="L275">
        <f t="shared" si="50"/>
        <v>2.5858053739781255</v>
      </c>
      <c r="S275">
        <f t="shared" si="49"/>
        <v>15.63850119653727</v>
      </c>
      <c r="T275" s="12">
        <f t="shared" si="51"/>
        <v>0.31274345959790856</v>
      </c>
      <c r="U275">
        <f t="shared" si="48"/>
        <v>22.754968890347254</v>
      </c>
    </row>
    <row r="276" spans="1:29" x14ac:dyDescent="0.25">
      <c r="A276">
        <v>1867</v>
      </c>
      <c r="B276">
        <v>5.085952598921778E-2</v>
      </c>
      <c r="C276">
        <v>6.4778975207319497E-2</v>
      </c>
      <c r="D276">
        <v>6.6385065501715843E-2</v>
      </c>
      <c r="E276" s="8"/>
      <c r="F276" s="9"/>
      <c r="G276" s="9"/>
      <c r="K276">
        <f t="shared" si="44"/>
        <v>8.2392432102532798</v>
      </c>
      <c r="L276">
        <f t="shared" si="50"/>
        <v>1.9915519650514752</v>
      </c>
      <c r="S276">
        <f t="shared" si="49"/>
        <v>10.230795175304754</v>
      </c>
      <c r="T276" s="12">
        <f t="shared" si="51"/>
        <v>0.31274345959790856</v>
      </c>
      <c r="U276">
        <f t="shared" si="48"/>
        <v>14.886428246021566</v>
      </c>
    </row>
    <row r="277" spans="1:29" x14ac:dyDescent="0.25">
      <c r="A277">
        <v>1868</v>
      </c>
      <c r="B277">
        <v>4.6308936821761452E-2</v>
      </c>
      <c r="C277">
        <v>6.1566794618526786E-2</v>
      </c>
      <c r="D277">
        <v>6.0496067755595885E-2</v>
      </c>
      <c r="E277" s="8"/>
      <c r="F277" s="9"/>
      <c r="G277" s="9"/>
      <c r="K277">
        <f t="shared" si="44"/>
        <v>7.5020477651253552</v>
      </c>
      <c r="L277">
        <f t="shared" si="50"/>
        <v>1.8148820326678765</v>
      </c>
      <c r="S277">
        <f t="shared" si="49"/>
        <v>9.3169297977932324</v>
      </c>
      <c r="T277" s="12">
        <f t="shared" si="51"/>
        <v>0.31274345959790856</v>
      </c>
      <c r="U277">
        <f t="shared" si="48"/>
        <v>13.556698627185419</v>
      </c>
    </row>
    <row r="278" spans="1:29" x14ac:dyDescent="0.25">
      <c r="A278">
        <v>1869</v>
      </c>
      <c r="B278">
        <v>5.1662571136415959E-2</v>
      </c>
      <c r="C278">
        <v>7.2541744963568522E-2</v>
      </c>
      <c r="D278">
        <v>6.9864927806241262E-2</v>
      </c>
      <c r="E278" s="8"/>
      <c r="F278" s="9"/>
      <c r="G278" s="9"/>
      <c r="K278">
        <f t="shared" si="44"/>
        <v>8.3693365240993849</v>
      </c>
      <c r="L278">
        <f t="shared" si="50"/>
        <v>2.0959478341872377</v>
      </c>
      <c r="S278">
        <f t="shared" si="49"/>
        <v>10.465284358286622</v>
      </c>
      <c r="T278" s="12">
        <f t="shared" si="51"/>
        <v>0.31274345959790856</v>
      </c>
      <c r="U278">
        <f t="shared" si="48"/>
        <v>15.227624246636816</v>
      </c>
    </row>
    <row r="279" spans="1:29" x14ac:dyDescent="0.25">
      <c r="A279">
        <v>1870</v>
      </c>
      <c r="B279">
        <v>4.6576618537494181E-2</v>
      </c>
      <c r="C279">
        <v>7.2541744963568522E-2</v>
      </c>
      <c r="D279">
        <v>6.879420094331036E-2</v>
      </c>
      <c r="E279" s="8"/>
      <c r="F279" s="9"/>
      <c r="G279" s="9"/>
      <c r="K279">
        <f t="shared" si="44"/>
        <v>7.5454122030740578</v>
      </c>
      <c r="L279">
        <f t="shared" si="50"/>
        <v>2.0638260282993106</v>
      </c>
      <c r="S279">
        <f t="shared" si="49"/>
        <v>9.609238231373368</v>
      </c>
      <c r="T279" s="12">
        <f t="shared" si="51"/>
        <v>0.31274345959790856</v>
      </c>
      <c r="U279">
        <f t="shared" si="48"/>
        <v>13.98202514850032</v>
      </c>
    </row>
    <row r="280" spans="1:29" x14ac:dyDescent="0.25">
      <c r="A280">
        <v>1871</v>
      </c>
      <c r="B280">
        <v>4.47028465273651E-2</v>
      </c>
      <c r="C280">
        <v>5.8622295745466811E-2</v>
      </c>
      <c r="D280">
        <v>5.8354614029734096E-2</v>
      </c>
      <c r="E280" s="8"/>
      <c r="F280" s="9"/>
      <c r="G280" s="9"/>
      <c r="K280">
        <f t="shared" si="44"/>
        <v>7.2418611374331459</v>
      </c>
      <c r="L280">
        <f t="shared" si="50"/>
        <v>1.7506384208920229</v>
      </c>
      <c r="S280">
        <f t="shared" si="49"/>
        <v>8.9924995583251679</v>
      </c>
      <c r="T280" s="12">
        <f t="shared" si="51"/>
        <v>0.31274345959790856</v>
      </c>
      <c r="U280">
        <f t="shared" si="48"/>
        <v>13.084632927704041</v>
      </c>
    </row>
    <row r="281" spans="1:29" x14ac:dyDescent="0.25">
      <c r="A281">
        <v>1872</v>
      </c>
      <c r="B281">
        <v>4.5238209958830551E-2</v>
      </c>
      <c r="C281">
        <v>6.8526519227577645E-2</v>
      </c>
      <c r="D281">
        <v>5.7819250598268646E-2</v>
      </c>
      <c r="E281" s="8"/>
      <c r="F281" s="9"/>
      <c r="G281" s="9"/>
      <c r="K281">
        <f t="shared" si="44"/>
        <v>7.3285900133305493</v>
      </c>
      <c r="L281">
        <f t="shared" si="50"/>
        <v>1.7345775179480594</v>
      </c>
      <c r="S281">
        <f t="shared" si="49"/>
        <v>9.0631675312786086</v>
      </c>
      <c r="T281" s="12">
        <f>$AC$3+$AB$3+$Y$3+$Z$3+$AA$3</f>
        <v>0.31274345959790856</v>
      </c>
      <c r="U281">
        <f t="shared" si="48"/>
        <v>13.187459119670283</v>
      </c>
    </row>
    <row r="282" spans="1:29" x14ac:dyDescent="0.25">
      <c r="A282">
        <v>1873</v>
      </c>
      <c r="B282">
        <v>5.2733297999346861E-2</v>
      </c>
      <c r="C282">
        <v>8.030451471981756E-2</v>
      </c>
      <c r="D282">
        <v>6.2102158049992237E-2</v>
      </c>
      <c r="E282" s="8"/>
      <c r="F282" s="9"/>
      <c r="G282">
        <v>0.20198675496688742</v>
      </c>
      <c r="K282">
        <f t="shared" si="44"/>
        <v>8.5427942758941917</v>
      </c>
      <c r="L282">
        <f t="shared" si="50"/>
        <v>1.8630647414997672</v>
      </c>
      <c r="O282">
        <f t="shared" si="46"/>
        <v>0.30298013245033112</v>
      </c>
      <c r="S282">
        <f t="shared" si="49"/>
        <v>10.708839149844291</v>
      </c>
      <c r="T282" s="12">
        <f>$AC$3+$AB$3+$Y$3+$Z$3</f>
        <v>0.26424146026210793</v>
      </c>
      <c r="U282">
        <f t="shared" si="48"/>
        <v>14.554828209889656</v>
      </c>
    </row>
    <row r="283" spans="1:29" x14ac:dyDescent="0.25">
      <c r="A283">
        <v>1874</v>
      </c>
      <c r="B283">
        <v>7.6556970699559398E-2</v>
      </c>
      <c r="C283">
        <v>8.6461194181670226E-2</v>
      </c>
      <c r="D283">
        <v>7.9501469572619388E-2</v>
      </c>
      <c r="E283" s="8"/>
      <c r="F283" s="9"/>
      <c r="G283" s="9">
        <v>0.20033112582781457</v>
      </c>
      <c r="K283">
        <f t="shared" si="44"/>
        <v>12.402229253328622</v>
      </c>
      <c r="L283">
        <f t="shared" si="50"/>
        <v>2.3850440871785814</v>
      </c>
      <c r="O283">
        <f t="shared" si="46"/>
        <v>0.30049668874172186</v>
      </c>
      <c r="S283">
        <f t="shared" si="49"/>
        <v>15.087770029248926</v>
      </c>
      <c r="T283" s="12">
        <f t="shared" ref="T283:T293" si="52">$AC$3+$AB$3+$Y$3+$Z$3</f>
        <v>0.26424146026210793</v>
      </c>
      <c r="U283">
        <f t="shared" si="48"/>
        <v>20.506415100018845</v>
      </c>
    </row>
    <row r="284" spans="1:29" x14ac:dyDescent="0.25">
      <c r="A284">
        <v>1875</v>
      </c>
      <c r="B284">
        <v>5.7016205451070459E-2</v>
      </c>
      <c r="C284">
        <v>6.3172884912923138E-2</v>
      </c>
      <c r="D284">
        <v>6.0496067755595885E-2</v>
      </c>
      <c r="E284" s="8"/>
      <c r="F284" s="9"/>
      <c r="G284" s="9">
        <v>0.19867549668874171</v>
      </c>
      <c r="K284">
        <f t="shared" si="44"/>
        <v>9.2366252830734137</v>
      </c>
      <c r="L284">
        <f t="shared" si="50"/>
        <v>1.8148820326678765</v>
      </c>
      <c r="O284">
        <f t="shared" si="46"/>
        <v>0.29801324503311255</v>
      </c>
      <c r="S284">
        <f t="shared" si="49"/>
        <v>11.349520560774403</v>
      </c>
      <c r="T284" s="12">
        <f t="shared" si="52"/>
        <v>0.26424146026210793</v>
      </c>
      <c r="U284">
        <f t="shared" si="48"/>
        <v>15.425604933946913</v>
      </c>
    </row>
    <row r="285" spans="1:29" x14ac:dyDescent="0.25">
      <c r="A285">
        <v>1876</v>
      </c>
      <c r="B285">
        <v>5.3804024862277755E-2</v>
      </c>
      <c r="C285">
        <v>5.7016205451070459E-2</v>
      </c>
      <c r="D285">
        <v>4.9521117410554163E-2</v>
      </c>
      <c r="E285" s="8"/>
      <c r="F285" s="9"/>
      <c r="G285" s="9">
        <v>0.19701986754966885</v>
      </c>
      <c r="K285">
        <f t="shared" si="44"/>
        <v>8.7162520276889968</v>
      </c>
      <c r="L285">
        <f t="shared" si="50"/>
        <v>1.4856335223166248</v>
      </c>
      <c r="O285">
        <f t="shared" si="46"/>
        <v>0.29552980132450329</v>
      </c>
      <c r="S285">
        <f t="shared" si="49"/>
        <v>10.497415351330126</v>
      </c>
      <c r="T285" s="12">
        <f t="shared" si="52"/>
        <v>0.26424146026210793</v>
      </c>
      <c r="U285">
        <f t="shared" si="48"/>
        <v>14.267473341280883</v>
      </c>
    </row>
    <row r="286" spans="1:29" x14ac:dyDescent="0.25">
      <c r="A286">
        <v>1877</v>
      </c>
      <c r="B286">
        <v>6.3708248344388596E-2</v>
      </c>
      <c r="C286">
        <v>7.5486243836628497E-2</v>
      </c>
      <c r="D286">
        <v>6.6117383785983128E-2</v>
      </c>
      <c r="E286" s="8"/>
      <c r="F286" s="9"/>
      <c r="G286">
        <v>0.19536423841059603</v>
      </c>
      <c r="K286">
        <f t="shared" si="44"/>
        <v>10.320736231790953</v>
      </c>
      <c r="L286">
        <f t="shared" si="50"/>
        <v>1.9835215135794939</v>
      </c>
      <c r="O286">
        <f t="shared" si="46"/>
        <v>0.29304635761589404</v>
      </c>
      <c r="S286">
        <f t="shared" si="49"/>
        <v>12.597304102986341</v>
      </c>
      <c r="T286" s="12">
        <f t="shared" si="52"/>
        <v>0.26424146026210793</v>
      </c>
      <c r="U286">
        <f t="shared" si="48"/>
        <v>17.121519387969357</v>
      </c>
    </row>
    <row r="287" spans="1:29" x14ac:dyDescent="0.25">
      <c r="A287">
        <v>1878</v>
      </c>
      <c r="B287">
        <v>8.6728875897402968E-2</v>
      </c>
      <c r="C287">
        <v>9.3420918790721091E-2</v>
      </c>
      <c r="D287">
        <v>9.4491645653651979E-2</v>
      </c>
      <c r="E287" s="8"/>
      <c r="F287" s="9"/>
      <c r="G287">
        <v>0.19635761589403974</v>
      </c>
      <c r="K287">
        <f t="shared" si="44"/>
        <v>14.050077895379282</v>
      </c>
      <c r="L287">
        <f t="shared" si="50"/>
        <v>2.8347493696095594</v>
      </c>
      <c r="O287">
        <f t="shared" si="46"/>
        <v>0.2945364238410596</v>
      </c>
      <c r="S287">
        <f t="shared" si="49"/>
        <v>17.179363688829902</v>
      </c>
      <c r="T287" s="12">
        <f t="shared" si="52"/>
        <v>0.26424146026210793</v>
      </c>
      <c r="U287">
        <f t="shared" si="48"/>
        <v>23.349186942430745</v>
      </c>
    </row>
    <row r="288" spans="1:29" x14ac:dyDescent="0.25">
      <c r="A288">
        <v>1879</v>
      </c>
      <c r="B288">
        <v>8.5925830750204782E-2</v>
      </c>
      <c r="C288">
        <v>9.5027009085117436E-2</v>
      </c>
      <c r="D288">
        <v>0.1094818217346846</v>
      </c>
      <c r="E288" s="8"/>
      <c r="F288" s="9"/>
      <c r="G288">
        <v>0.16887417218543049</v>
      </c>
      <c r="K288">
        <f t="shared" si="44"/>
        <v>13.919984581533175</v>
      </c>
      <c r="L288">
        <f t="shared" si="50"/>
        <v>3.2844546520405378</v>
      </c>
      <c r="O288">
        <f t="shared" si="46"/>
        <v>0.25331125827814571</v>
      </c>
      <c r="S288">
        <f t="shared" si="49"/>
        <v>17.457750491851858</v>
      </c>
      <c r="T288" s="12">
        <f t="shared" si="52"/>
        <v>0.26424146026210793</v>
      </c>
      <c r="U288">
        <f t="shared" si="48"/>
        <v>23.727554012585486</v>
      </c>
    </row>
    <row r="289" spans="1:29" x14ac:dyDescent="0.25">
      <c r="A289">
        <v>1880</v>
      </c>
      <c r="B289">
        <v>5.5945478588139558E-2</v>
      </c>
      <c r="C289">
        <v>7.495088040516304E-2</v>
      </c>
      <c r="D289">
        <v>7.6289288983826684E-2</v>
      </c>
      <c r="E289" s="8"/>
      <c r="F289" s="9"/>
      <c r="G289">
        <v>0.18543046357615897</v>
      </c>
      <c r="K289">
        <f t="shared" si="44"/>
        <v>9.0631675312786086</v>
      </c>
      <c r="L289">
        <f t="shared" si="50"/>
        <v>2.2886786695148005</v>
      </c>
      <c r="O289">
        <f t="shared" si="46"/>
        <v>0.27814569536423844</v>
      </c>
      <c r="S289">
        <f t="shared" si="49"/>
        <v>11.629991896157646</v>
      </c>
      <c r="T289" s="12">
        <f t="shared" si="52"/>
        <v>0.26424146026210793</v>
      </c>
      <c r="U289">
        <f t="shared" si="48"/>
        <v>15.806805178640177</v>
      </c>
    </row>
    <row r="290" spans="1:29" x14ac:dyDescent="0.25">
      <c r="A290">
        <v>1881</v>
      </c>
      <c r="B290">
        <v>4.1490665938572403E-2</v>
      </c>
      <c r="C290">
        <v>6.7723474080379459E-2</v>
      </c>
      <c r="D290">
        <v>5.5945478588139558E-2</v>
      </c>
      <c r="E290" s="8"/>
      <c r="F290" s="9"/>
      <c r="G290">
        <v>0.18543046357615897</v>
      </c>
      <c r="K290">
        <f t="shared" si="44"/>
        <v>6.7214878820487289</v>
      </c>
      <c r="L290">
        <f t="shared" si="50"/>
        <v>1.6783643576441867</v>
      </c>
      <c r="O290">
        <f t="shared" si="46"/>
        <v>0.27814569536423844</v>
      </c>
      <c r="S290">
        <f t="shared" si="49"/>
        <v>8.677997935057153</v>
      </c>
      <c r="T290" s="12">
        <f t="shared" si="52"/>
        <v>0.26424146026210793</v>
      </c>
      <c r="U290">
        <f t="shared" si="48"/>
        <v>11.794627539285672</v>
      </c>
    </row>
    <row r="291" spans="1:29" x14ac:dyDescent="0.25">
      <c r="A291">
        <v>1882</v>
      </c>
      <c r="B291">
        <v>4.3899801380166928E-2</v>
      </c>
      <c r="C291">
        <v>7.3880153542232138E-2</v>
      </c>
      <c r="D291">
        <v>5.6213160303872287E-2</v>
      </c>
      <c r="E291" s="8"/>
      <c r="F291" s="9"/>
      <c r="G291">
        <v>0.16556291390728478</v>
      </c>
      <c r="K291">
        <f t="shared" si="44"/>
        <v>7.1117678235870425</v>
      </c>
      <c r="L291">
        <f t="shared" si="50"/>
        <v>1.6863948091161687</v>
      </c>
      <c r="O291">
        <f t="shared" si="46"/>
        <v>0.24834437086092717</v>
      </c>
      <c r="S291">
        <f t="shared" si="49"/>
        <v>9.0465070035641375</v>
      </c>
      <c r="T291" s="12">
        <f t="shared" si="52"/>
        <v>0.26424146026210793</v>
      </c>
      <c r="U291">
        <f t="shared" si="48"/>
        <v>12.295483524780945</v>
      </c>
    </row>
    <row r="292" spans="1:29" x14ac:dyDescent="0.25">
      <c r="A292">
        <v>1883</v>
      </c>
      <c r="B292">
        <v>5.5410115156674107E-2</v>
      </c>
      <c r="C292">
        <v>7.3077108395033979E-2</v>
      </c>
      <c r="D292">
        <v>6.1566794618526786E-2</v>
      </c>
      <c r="E292" s="8"/>
      <c r="F292" s="9"/>
      <c r="G292">
        <v>0.16887417218543049</v>
      </c>
      <c r="K292">
        <f t="shared" si="44"/>
        <v>8.9764386553812052</v>
      </c>
      <c r="L292">
        <f t="shared" si="50"/>
        <v>1.8470038385558036</v>
      </c>
      <c r="O292">
        <f t="shared" si="46"/>
        <v>0.25331125827814571</v>
      </c>
      <c r="S292">
        <f t="shared" si="49"/>
        <v>11.076753752215154</v>
      </c>
      <c r="T292" s="12">
        <f t="shared" si="52"/>
        <v>0.26424146026210793</v>
      </c>
      <c r="U292">
        <f t="shared" si="48"/>
        <v>15.054876231760975</v>
      </c>
    </row>
    <row r="293" spans="1:29" x14ac:dyDescent="0.25">
      <c r="A293">
        <v>1884</v>
      </c>
      <c r="B293">
        <v>7.2006381532103078E-2</v>
      </c>
      <c r="C293">
        <v>6.9329564374775818E-2</v>
      </c>
      <c r="D293">
        <v>6.3440566628655867E-2</v>
      </c>
      <c r="E293" s="8"/>
      <c r="F293" s="9"/>
      <c r="G293">
        <v>0.1490066225165563</v>
      </c>
      <c r="K293">
        <f t="shared" si="44"/>
        <v>11.665033808200699</v>
      </c>
      <c r="L293">
        <f t="shared" si="50"/>
        <v>1.9032169988596761</v>
      </c>
      <c r="O293">
        <f t="shared" si="46"/>
        <v>0.22350993377483447</v>
      </c>
      <c r="S293">
        <f t="shared" si="49"/>
        <v>13.79176074083521</v>
      </c>
      <c r="T293" s="12">
        <f t="shared" si="52"/>
        <v>0.26424146026210793</v>
      </c>
      <c r="U293">
        <f>S293/(1-T293)</f>
        <v>18.744955030693102</v>
      </c>
    </row>
    <row r="294" spans="1:29" x14ac:dyDescent="0.25">
      <c r="A294">
        <v>1885</v>
      </c>
      <c r="B294">
        <v>7.1471018100637621E-2</v>
      </c>
      <c r="C294">
        <v>6.879420094331036E-2</v>
      </c>
      <c r="D294">
        <v>6.3708248344388596E-2</v>
      </c>
      <c r="E294" s="8"/>
      <c r="F294" s="9"/>
      <c r="G294">
        <v>0.17549668874172189</v>
      </c>
      <c r="I294">
        <v>1.5641705243439339</v>
      </c>
      <c r="K294">
        <f t="shared" si="44"/>
        <v>11.578304932303295</v>
      </c>
      <c r="L294">
        <f>D294*$L$3</f>
        <v>1.9112474503316579</v>
      </c>
      <c r="O294">
        <f t="shared" si="46"/>
        <v>0.26324503311258285</v>
      </c>
      <c r="P294" s="11">
        <f>SUM(K294:O294,Q294)*0.05</f>
        <v>0.76584839700457352</v>
      </c>
      <c r="Q294">
        <f>I294*$Q$3</f>
        <v>1.5641705243439339</v>
      </c>
      <c r="S294">
        <f t="shared" si="49"/>
        <v>16.082816337096041</v>
      </c>
      <c r="T294" s="12">
        <f>$Y$3+$Z$3</f>
        <v>0.11797775051920993</v>
      </c>
      <c r="U294">
        <f>S294/(1-T294)</f>
        <v>18.234025668358512</v>
      </c>
      <c r="W294">
        <f>K294/SUM(K294:Q294)</f>
        <v>0.71991774883340531</v>
      </c>
      <c r="X294">
        <f>L294/SUM(K294:Q294)</f>
        <v>0.11883785838698188</v>
      </c>
      <c r="Y294">
        <f>M294/SUM(K294:Q294)</f>
        <v>0</v>
      </c>
      <c r="Z294">
        <f>N294/SUM(K294:Q294)</f>
        <v>0</v>
      </c>
      <c r="AA294">
        <f>O294/SUM(K294:Q294)</f>
        <v>1.636809297544432E-2</v>
      </c>
      <c r="AB294">
        <f>P294/SUM(K294:Q294)</f>
        <v>4.761904761904763E-2</v>
      </c>
      <c r="AC294">
        <f>Q294/SUM(K294:Q294)</f>
        <v>9.7257252185121018E-2</v>
      </c>
    </row>
    <row r="295" spans="1:29" x14ac:dyDescent="0.25">
      <c r="A295">
        <v>1886</v>
      </c>
      <c r="B295">
        <v>5.9693022608397713E-2</v>
      </c>
      <c r="C295">
        <v>6.7188110648914015E-2</v>
      </c>
      <c r="D295">
        <v>5.8889977461199547E-2</v>
      </c>
      <c r="E295" s="8"/>
      <c r="F295" s="9"/>
      <c r="G295">
        <v>0.1490066225165563</v>
      </c>
      <c r="I295">
        <v>1.4598924893876715</v>
      </c>
      <c r="K295">
        <f t="shared" si="44"/>
        <v>9.670269662560429</v>
      </c>
      <c r="L295">
        <f t="shared" si="50"/>
        <v>1.7666993238359865</v>
      </c>
      <c r="O295">
        <f t="shared" si="46"/>
        <v>0.22350993377483447</v>
      </c>
      <c r="P295" s="11">
        <f>SUM(K295:O295,Q295)*0.05</f>
        <v>0.65601857047794621</v>
      </c>
      <c r="Q295">
        <f t="shared" ref="Q295:Q314" si="53">I295*$Q$3</f>
        <v>1.4598924893876715</v>
      </c>
      <c r="S295">
        <f t="shared" si="49"/>
        <v>13.776389980036869</v>
      </c>
      <c r="T295" s="12">
        <f t="shared" ref="T295:T305" si="54">$Y$3+$Z$3</f>
        <v>0.11797775051920993</v>
      </c>
      <c r="U295">
        <f t="shared" ref="U295:U314" si="55">S295/(1-T295)</f>
        <v>15.619095763339823</v>
      </c>
      <c r="W295">
        <f t="shared" ref="W295:W314" si="56">K295/SUM(K295:Q295)</f>
        <v>0.70194511599725695</v>
      </c>
      <c r="X295">
        <f t="shared" ref="X295:X314" si="57">L295/SUM(K295:Q295)</f>
        <v>0.12824109410346834</v>
      </c>
      <c r="Y295">
        <f t="shared" ref="Y295:Y314" si="58">M295/SUM(K295:Q295)</f>
        <v>0</v>
      </c>
      <c r="Z295">
        <f t="shared" ref="Z295:Z314" si="59">N295/SUM(K295:Q295)</f>
        <v>0</v>
      </c>
      <c r="AA295">
        <f t="shared" ref="AA295:AA314" si="60">O295/SUM(K295:Q295)</f>
        <v>1.6224129405360829E-2</v>
      </c>
      <c r="AB295">
        <f t="shared" ref="AB295:AB314" si="61">P295/SUM(K295:Q295)</f>
        <v>4.7619047619047623E-2</v>
      </c>
      <c r="AC295">
        <f t="shared" ref="AC295:AC314" si="62">Q295/SUM(K295:Q295)</f>
        <v>0.1059706128748661</v>
      </c>
    </row>
    <row r="296" spans="1:29" x14ac:dyDescent="0.25">
      <c r="A296">
        <v>1887</v>
      </c>
      <c r="B296">
        <v>5.1930252852148681E-2</v>
      </c>
      <c r="C296">
        <v>7.1738699816370349E-2</v>
      </c>
      <c r="D296">
        <v>5.3268661430812311E-2</v>
      </c>
      <c r="E296" s="8"/>
      <c r="F296" s="9"/>
      <c r="G296">
        <v>0.1447019867549669</v>
      </c>
      <c r="I296">
        <v>1.5189833758628868</v>
      </c>
      <c r="K296">
        <f t="shared" si="44"/>
        <v>8.4127009620480866</v>
      </c>
      <c r="L296">
        <f t="shared" si="50"/>
        <v>1.5980598429243693</v>
      </c>
      <c r="O296">
        <f t="shared" si="46"/>
        <v>0.21705298013245033</v>
      </c>
      <c r="P296" s="11">
        <f>SUM(K296:O296,Q296)*0.05</f>
        <v>0.58733985804838962</v>
      </c>
      <c r="Q296">
        <f t="shared" si="53"/>
        <v>1.5189833758628868</v>
      </c>
      <c r="S296">
        <f t="shared" si="49"/>
        <v>12.334137019016183</v>
      </c>
      <c r="T296" s="12">
        <f t="shared" si="54"/>
        <v>0.11797775051920993</v>
      </c>
      <c r="U296">
        <f t="shared" si="55"/>
        <v>13.98392957351901</v>
      </c>
      <c r="W296">
        <f t="shared" si="56"/>
        <v>0.68206644283891016</v>
      </c>
      <c r="X296">
        <f t="shared" si="57"/>
        <v>0.1295639768279335</v>
      </c>
      <c r="Y296">
        <f t="shared" si="58"/>
        <v>0</v>
      </c>
      <c r="Z296">
        <f t="shared" si="59"/>
        <v>0</v>
      </c>
      <c r="AA296">
        <f t="shared" si="60"/>
        <v>1.7597743546857669E-2</v>
      </c>
      <c r="AB296">
        <f t="shared" si="61"/>
        <v>4.7619047619047616E-2</v>
      </c>
      <c r="AC296">
        <f t="shared" si="62"/>
        <v>0.12315278916725109</v>
      </c>
    </row>
    <row r="297" spans="1:29" x14ac:dyDescent="0.25">
      <c r="A297">
        <v>1888</v>
      </c>
      <c r="B297">
        <v>5.4607070009475935E-2</v>
      </c>
      <c r="C297">
        <v>7.3880153542232138E-2</v>
      </c>
      <c r="D297">
        <v>6.3440566628655867E-2</v>
      </c>
      <c r="E297" s="8"/>
      <c r="F297" s="9"/>
      <c r="G297">
        <v>0.1490066225165563</v>
      </c>
      <c r="I297">
        <v>1.7727265942564581</v>
      </c>
      <c r="K297">
        <f t="shared" si="44"/>
        <v>8.8463453415351019</v>
      </c>
      <c r="L297">
        <f t="shared" si="50"/>
        <v>1.9032169988596761</v>
      </c>
      <c r="O297">
        <f t="shared" si="46"/>
        <v>0.22350993377483447</v>
      </c>
      <c r="P297" s="11">
        <f>SUM(K297:O297,Q297)*0.05</f>
        <v>0.63728994342130363</v>
      </c>
      <c r="Q297">
        <f t="shared" si="53"/>
        <v>1.7727265942564581</v>
      </c>
      <c r="S297">
        <f t="shared" si="49"/>
        <v>13.383088811847374</v>
      </c>
      <c r="T297" s="12">
        <f t="shared" si="54"/>
        <v>0.11797775051920993</v>
      </c>
      <c r="U297">
        <f t="shared" si="55"/>
        <v>15.173187320076611</v>
      </c>
      <c r="W297">
        <f t="shared" si="56"/>
        <v>0.66100923829362013</v>
      </c>
      <c r="X297">
        <f t="shared" si="57"/>
        <v>0.14221059320587143</v>
      </c>
      <c r="Y297">
        <f t="shared" si="58"/>
        <v>0</v>
      </c>
      <c r="Z297">
        <f t="shared" si="59"/>
        <v>0</v>
      </c>
      <c r="AA297">
        <f t="shared" si="60"/>
        <v>1.6700922852501163E-2</v>
      </c>
      <c r="AB297">
        <f t="shared" si="61"/>
        <v>4.7619047619047623E-2</v>
      </c>
      <c r="AC297">
        <f t="shared" si="62"/>
        <v>0.1324601980289597</v>
      </c>
    </row>
    <row r="298" spans="1:29" x14ac:dyDescent="0.25">
      <c r="A298">
        <v>1889</v>
      </c>
      <c r="B298">
        <v>7.3880153542232138E-2</v>
      </c>
      <c r="C298">
        <v>8.030451471981756E-2</v>
      </c>
      <c r="D298">
        <v>7.2274063247835807E-2</v>
      </c>
      <c r="E298" s="8"/>
      <c r="F298" s="9"/>
      <c r="G298">
        <v>0.1447019867549669</v>
      </c>
      <c r="I298">
        <v>1.626737345317691</v>
      </c>
      <c r="K298">
        <f t="shared" si="44"/>
        <v>11.968584873841607</v>
      </c>
      <c r="L298">
        <f t="shared" si="50"/>
        <v>2.1682218974350742</v>
      </c>
      <c r="O298">
        <f t="shared" si="46"/>
        <v>0.21705298013245033</v>
      </c>
      <c r="P298" s="11">
        <f t="shared" ref="P298:P314" si="63">SUM(K298:O298,Q298)*0.05</f>
        <v>0.79902985483634126</v>
      </c>
      <c r="Q298">
        <f t="shared" si="53"/>
        <v>1.626737345317691</v>
      </c>
      <c r="S298">
        <f t="shared" si="49"/>
        <v>16.779626951563163</v>
      </c>
      <c r="T298" s="12">
        <f t="shared" si="54"/>
        <v>0.11797775051920993</v>
      </c>
      <c r="U298">
        <f t="shared" si="55"/>
        <v>19.024040449592551</v>
      </c>
      <c r="W298">
        <f t="shared" si="56"/>
        <v>0.71328074863587076</v>
      </c>
      <c r="X298">
        <f t="shared" si="57"/>
        <v>0.1292175269267882</v>
      </c>
      <c r="Y298">
        <f t="shared" si="58"/>
        <v>0</v>
      </c>
      <c r="Z298">
        <f t="shared" si="59"/>
        <v>0</v>
      </c>
      <c r="AA298">
        <f t="shared" si="60"/>
        <v>1.2935506895296623E-2</v>
      </c>
      <c r="AB298">
        <f t="shared" si="61"/>
        <v>4.761904761904763E-2</v>
      </c>
      <c r="AC298">
        <f t="shared" si="62"/>
        <v>9.6947169922996818E-2</v>
      </c>
    </row>
    <row r="299" spans="1:29" x14ac:dyDescent="0.25">
      <c r="A299">
        <v>1890</v>
      </c>
      <c r="B299">
        <v>7.1203336384904906E-2</v>
      </c>
      <c r="C299">
        <v>7.6289288983826684E-2</v>
      </c>
      <c r="D299">
        <v>6.69204289331813E-2</v>
      </c>
      <c r="E299" s="8"/>
      <c r="F299" s="9"/>
      <c r="G299">
        <v>0.1447019867549669</v>
      </c>
      <c r="I299">
        <v>1.626737345317691</v>
      </c>
      <c r="K299">
        <f t="shared" si="44"/>
        <v>11.534940494354595</v>
      </c>
      <c r="L299">
        <f t="shared" si="50"/>
        <v>2.007612867995439</v>
      </c>
      <c r="O299">
        <f t="shared" si="46"/>
        <v>0.21705298013245033</v>
      </c>
      <c r="P299" s="11">
        <f t="shared" si="63"/>
        <v>0.76931718439000885</v>
      </c>
      <c r="Q299">
        <f t="shared" si="53"/>
        <v>1.626737345317691</v>
      </c>
      <c r="S299">
        <f t="shared" si="49"/>
        <v>16.155660872190182</v>
      </c>
      <c r="T299" s="12">
        <f t="shared" si="54"/>
        <v>0.11797775051920993</v>
      </c>
      <c r="U299">
        <f t="shared" si="55"/>
        <v>18.316613760821056</v>
      </c>
      <c r="W299">
        <f t="shared" si="56"/>
        <v>0.7139875357380433</v>
      </c>
      <c r="X299">
        <f t="shared" si="57"/>
        <v>0.12426683649019131</v>
      </c>
      <c r="Y299">
        <f t="shared" si="58"/>
        <v>0</v>
      </c>
      <c r="Z299">
        <f t="shared" si="59"/>
        <v>0</v>
      </c>
      <c r="AA299">
        <f t="shared" si="60"/>
        <v>1.3435103760198268E-2</v>
      </c>
      <c r="AB299">
        <f t="shared" si="61"/>
        <v>4.761904761904763E-2</v>
      </c>
      <c r="AC299">
        <f t="shared" si="62"/>
        <v>0.10069147639251964</v>
      </c>
    </row>
    <row r="300" spans="1:29" x14ac:dyDescent="0.25">
      <c r="A300">
        <v>1891</v>
      </c>
      <c r="B300">
        <v>6.9597246090508547E-2</v>
      </c>
      <c r="C300">
        <v>8.4587422171541166E-2</v>
      </c>
      <c r="D300">
        <v>6.6117383785983128E-2</v>
      </c>
      <c r="E300" s="8"/>
      <c r="F300" s="9"/>
      <c r="G300">
        <v>0.1490066225165563</v>
      </c>
      <c r="I300">
        <v>1.626737345317691</v>
      </c>
      <c r="K300">
        <f t="shared" si="44"/>
        <v>11.274753866662385</v>
      </c>
      <c r="L300">
        <f t="shared" si="50"/>
        <v>1.9835215135794939</v>
      </c>
      <c r="O300">
        <f t="shared" si="46"/>
        <v>0.22350993377483447</v>
      </c>
      <c r="P300" s="11">
        <f t="shared" si="63"/>
        <v>0.75542613296672023</v>
      </c>
      <c r="Q300">
        <f t="shared" si="53"/>
        <v>1.626737345317691</v>
      </c>
      <c r="S300">
        <f t="shared" si="49"/>
        <v>15.863948792301125</v>
      </c>
      <c r="T300" s="12">
        <f t="shared" si="54"/>
        <v>0.11797775051920993</v>
      </c>
      <c r="U300">
        <f t="shared" si="55"/>
        <v>17.985882784294358</v>
      </c>
      <c r="W300">
        <f t="shared" si="56"/>
        <v>0.710715472816837</v>
      </c>
      <c r="X300">
        <f t="shared" si="57"/>
        <v>0.12503327762518432</v>
      </c>
      <c r="Y300">
        <f t="shared" si="58"/>
        <v>0</v>
      </c>
      <c r="Z300">
        <f t="shared" si="59"/>
        <v>0</v>
      </c>
      <c r="AA300">
        <f t="shared" si="60"/>
        <v>1.4089173931480745E-2</v>
      </c>
      <c r="AB300">
        <f t="shared" si="61"/>
        <v>4.7619047619047616E-2</v>
      </c>
      <c r="AC300">
        <f t="shared" si="62"/>
        <v>0.10254302800745026</v>
      </c>
    </row>
    <row r="301" spans="1:29" x14ac:dyDescent="0.25">
      <c r="A301">
        <v>1892</v>
      </c>
      <c r="B301">
        <v>8.8602647907532042E-2</v>
      </c>
      <c r="C301">
        <v>9.5027009085117436E-2</v>
      </c>
      <c r="D301">
        <v>7.7895379278223029E-2</v>
      </c>
      <c r="E301" s="8"/>
      <c r="F301" s="9"/>
      <c r="G301">
        <v>0.18211920529801329</v>
      </c>
      <c r="I301">
        <v>1.5641705243439339</v>
      </c>
      <c r="K301">
        <f t="shared" si="44"/>
        <v>14.35362896102019</v>
      </c>
      <c r="L301">
        <f t="shared" si="50"/>
        <v>2.3368613783466907</v>
      </c>
      <c r="O301">
        <f t="shared" si="46"/>
        <v>0.27317880794701993</v>
      </c>
      <c r="P301" s="11">
        <f t="shared" si="63"/>
        <v>0.92639198358289176</v>
      </c>
      <c r="Q301">
        <f t="shared" si="53"/>
        <v>1.5641705243439339</v>
      </c>
      <c r="S301">
        <f t="shared" si="49"/>
        <v>19.454231655240726</v>
      </c>
      <c r="T301" s="12">
        <f t="shared" si="54"/>
        <v>0.11797775051920993</v>
      </c>
      <c r="U301">
        <f t="shared" si="55"/>
        <v>22.056395591712821</v>
      </c>
      <c r="W301">
        <f t="shared" si="56"/>
        <v>0.73781525867424858</v>
      </c>
      <c r="X301">
        <f t="shared" si="57"/>
        <v>0.12012098034810692</v>
      </c>
      <c r="Y301">
        <f t="shared" si="58"/>
        <v>0</v>
      </c>
      <c r="Z301">
        <f t="shared" si="59"/>
        <v>0</v>
      </c>
      <c r="AA301">
        <f t="shared" si="60"/>
        <v>1.4042127840779E-2</v>
      </c>
      <c r="AB301">
        <f t="shared" si="61"/>
        <v>4.7619047619047623E-2</v>
      </c>
      <c r="AC301">
        <f t="shared" si="62"/>
        <v>8.0402585517817968E-2</v>
      </c>
    </row>
    <row r="302" spans="1:29" x14ac:dyDescent="0.25">
      <c r="A302">
        <v>1893</v>
      </c>
      <c r="B302">
        <v>9.3153237074988363E-2</v>
      </c>
      <c r="C302">
        <v>8.7531921044601127E-2</v>
      </c>
      <c r="D302">
        <v>7.4683198689430325E-2</v>
      </c>
      <c r="E302" s="8"/>
      <c r="F302" s="9"/>
      <c r="G302">
        <v>0.15894039735099338</v>
      </c>
      <c r="I302">
        <v>1.5189833758628868</v>
      </c>
      <c r="K302">
        <f t="shared" ref="K302:K314" si="64">B302*$K$3</f>
        <v>15.090824406148116</v>
      </c>
      <c r="L302">
        <f t="shared" ref="L302:L314" si="65">D302*$L$3</f>
        <v>2.2404959606829098</v>
      </c>
      <c r="O302">
        <f t="shared" ref="O302:O314" si="66">G302*$O$3</f>
        <v>0.23841059602649006</v>
      </c>
      <c r="P302" s="11">
        <f t="shared" si="63"/>
        <v>0.95443571693602025</v>
      </c>
      <c r="Q302">
        <f t="shared" si="53"/>
        <v>1.5189833758628868</v>
      </c>
      <c r="S302">
        <f t="shared" si="49"/>
        <v>20.043150055656426</v>
      </c>
      <c r="T302" s="12">
        <f t="shared" si="54"/>
        <v>0.11797775051920993</v>
      </c>
      <c r="U302">
        <f t="shared" si="55"/>
        <v>22.724086685403908</v>
      </c>
      <c r="W302">
        <f t="shared" si="56"/>
        <v>0.7529168002157075</v>
      </c>
      <c r="X302">
        <f t="shared" si="57"/>
        <v>0.11178362455309833</v>
      </c>
      <c r="Y302">
        <f t="shared" si="58"/>
        <v>0</v>
      </c>
      <c r="Z302">
        <f t="shared" si="59"/>
        <v>0</v>
      </c>
      <c r="AA302">
        <f t="shared" si="60"/>
        <v>1.1894866593547637E-2</v>
      </c>
      <c r="AB302">
        <f t="shared" si="61"/>
        <v>4.7619047619047616E-2</v>
      </c>
      <c r="AC302">
        <f t="shared" si="62"/>
        <v>7.5785661018598766E-2</v>
      </c>
    </row>
    <row r="303" spans="1:29" x14ac:dyDescent="0.25">
      <c r="A303">
        <v>1894</v>
      </c>
      <c r="B303">
        <v>8.3784377024342979E-2</v>
      </c>
      <c r="C303">
        <v>7.9233787856886659E-2</v>
      </c>
      <c r="D303">
        <v>7.2274063247835807E-2</v>
      </c>
      <c r="E303" s="8"/>
      <c r="F303" s="9"/>
      <c r="G303">
        <v>0.16887417218543049</v>
      </c>
      <c r="I303">
        <v>1.3034754369532782</v>
      </c>
      <c r="K303">
        <f t="shared" si="64"/>
        <v>13.573069077943563</v>
      </c>
      <c r="L303">
        <f t="shared" si="65"/>
        <v>2.1682218974350742</v>
      </c>
      <c r="O303">
        <f t="shared" si="66"/>
        <v>0.25331125827814571</v>
      </c>
      <c r="P303" s="11">
        <f t="shared" si="63"/>
        <v>0.86490388353050318</v>
      </c>
      <c r="Q303">
        <f t="shared" si="53"/>
        <v>1.3034754369532782</v>
      </c>
      <c r="S303">
        <f t="shared" si="49"/>
        <v>18.162981554140565</v>
      </c>
      <c r="T303" s="12">
        <f t="shared" si="54"/>
        <v>0.11797775051920993</v>
      </c>
      <c r="U303">
        <f t="shared" si="55"/>
        <v>20.592430139752551</v>
      </c>
      <c r="W303">
        <f t="shared" si="56"/>
        <v>0.74729300569318413</v>
      </c>
      <c r="X303">
        <f t="shared" si="57"/>
        <v>0.11937587950370354</v>
      </c>
      <c r="Y303">
        <f t="shared" si="58"/>
        <v>0</v>
      </c>
      <c r="Z303">
        <f t="shared" si="59"/>
        <v>0</v>
      </c>
      <c r="AA303">
        <f t="shared" si="60"/>
        <v>1.3946568052336046E-2</v>
      </c>
      <c r="AB303">
        <f t="shared" si="61"/>
        <v>4.7619047619047623E-2</v>
      </c>
      <c r="AC303">
        <f t="shared" si="62"/>
        <v>7.1765499131728652E-2</v>
      </c>
    </row>
    <row r="304" spans="1:29" x14ac:dyDescent="0.25">
      <c r="A304">
        <v>1895</v>
      </c>
      <c r="B304">
        <v>6.7455792364646744E-2</v>
      </c>
      <c r="C304">
        <v>8.5925830750204782E-2</v>
      </c>
      <c r="D304">
        <v>7.1471018100637621E-2</v>
      </c>
      <c r="E304" s="8"/>
      <c r="F304" s="9"/>
      <c r="G304">
        <v>0.17549668874172189</v>
      </c>
      <c r="I304">
        <v>1.5189833758628868</v>
      </c>
      <c r="K304">
        <f t="shared" si="64"/>
        <v>10.927838363072773</v>
      </c>
      <c r="L304">
        <f t="shared" si="65"/>
        <v>2.1441305430191284</v>
      </c>
      <c r="O304">
        <f t="shared" si="66"/>
        <v>0.26324503311258285</v>
      </c>
      <c r="P304" s="11">
        <f t="shared" si="63"/>
        <v>0.74270986575336861</v>
      </c>
      <c r="Q304">
        <f t="shared" si="53"/>
        <v>1.5189833758628868</v>
      </c>
      <c r="S304">
        <f t="shared" si="49"/>
        <v>15.59690718082074</v>
      </c>
      <c r="T304" s="12">
        <f t="shared" si="54"/>
        <v>0.11797775051920993</v>
      </c>
      <c r="U304">
        <f t="shared" si="55"/>
        <v>17.683122154800508</v>
      </c>
      <c r="W304">
        <f t="shared" si="56"/>
        <v>0.70064136667496213</v>
      </c>
      <c r="X304">
        <f t="shared" si="57"/>
        <v>0.13747152035730073</v>
      </c>
      <c r="Y304">
        <f t="shared" si="58"/>
        <v>0</v>
      </c>
      <c r="Z304">
        <f t="shared" si="59"/>
        <v>0</v>
      </c>
      <c r="AA304">
        <f t="shared" si="60"/>
        <v>1.687802780773684E-2</v>
      </c>
      <c r="AB304">
        <f t="shared" si="61"/>
        <v>4.7619047619047623E-2</v>
      </c>
      <c r="AC304">
        <f t="shared" si="62"/>
        <v>9.7390037540952712E-2</v>
      </c>
    </row>
    <row r="305" spans="1:29" x14ac:dyDescent="0.25">
      <c r="A305">
        <v>1896</v>
      </c>
      <c r="B305">
        <v>8.8067284476066585E-2</v>
      </c>
      <c r="C305">
        <v>8.5122785603006609E-2</v>
      </c>
      <c r="D305">
        <v>7.8698424425421201E-2</v>
      </c>
      <c r="E305" s="8"/>
      <c r="F305" s="9"/>
      <c r="G305">
        <v>0.16887417218543049</v>
      </c>
      <c r="I305">
        <v>1.4598924893876715</v>
      </c>
      <c r="K305">
        <f t="shared" si="64"/>
        <v>14.266900085122787</v>
      </c>
      <c r="L305">
        <f t="shared" si="65"/>
        <v>2.3609527327626361</v>
      </c>
      <c r="O305">
        <f t="shared" si="66"/>
        <v>0.25331125827814571</v>
      </c>
      <c r="P305" s="11">
        <f t="shared" si="63"/>
        <v>0.91705282827756196</v>
      </c>
      <c r="Q305">
        <f t="shared" si="53"/>
        <v>1.4598924893876715</v>
      </c>
      <c r="S305">
        <f t="shared" si="49"/>
        <v>19.2581093938288</v>
      </c>
      <c r="T305" s="12">
        <f t="shared" si="54"/>
        <v>0.11797775051920993</v>
      </c>
      <c r="U305">
        <f t="shared" si="55"/>
        <v>21.834040360280309</v>
      </c>
      <c r="W305">
        <f t="shared" si="56"/>
        <v>0.74082558123252584</v>
      </c>
      <c r="X305">
        <f t="shared" si="57"/>
        <v>0.12259524984935416</v>
      </c>
      <c r="Y305">
        <f t="shared" si="58"/>
        <v>0</v>
      </c>
      <c r="Z305">
        <f t="shared" si="59"/>
        <v>0</v>
      </c>
      <c r="AA305">
        <f t="shared" si="60"/>
        <v>1.3153485271992406E-2</v>
      </c>
      <c r="AB305">
        <f t="shared" si="61"/>
        <v>4.7619047619047623E-2</v>
      </c>
      <c r="AC305">
        <f t="shared" si="62"/>
        <v>7.5806636027080071E-2</v>
      </c>
    </row>
    <row r="306" spans="1:29" x14ac:dyDescent="0.25">
      <c r="A306">
        <v>1897</v>
      </c>
      <c r="B306">
        <v>0.11697690977520091</v>
      </c>
      <c r="C306">
        <v>0.12447199781571722</v>
      </c>
      <c r="D306">
        <v>0.12099213551119177</v>
      </c>
      <c r="E306" s="3">
        <v>0.46286183875924169</v>
      </c>
      <c r="F306">
        <v>0.13624999330795712</v>
      </c>
      <c r="G306">
        <v>0.1490066225165563</v>
      </c>
      <c r="I306">
        <v>1.3034754369532782</v>
      </c>
      <c r="K306">
        <f t="shared" si="64"/>
        <v>18.950259383582548</v>
      </c>
      <c r="L306">
        <f t="shared" si="65"/>
        <v>3.629764065335753</v>
      </c>
      <c r="M306">
        <f t="shared" ref="M306:M314" si="67">E306*$M$3</f>
        <v>1.388585516277725</v>
      </c>
      <c r="N306">
        <f t="shared" ref="N306:N314" si="68">F306*$N$3</f>
        <v>0.27249998661591424</v>
      </c>
      <c r="O306">
        <f t="shared" si="66"/>
        <v>0.22350993377483447</v>
      </c>
      <c r="P306" s="11">
        <f t="shared" si="63"/>
        <v>1.2884047161270029</v>
      </c>
      <c r="Q306">
        <f t="shared" si="53"/>
        <v>1.3034754369532782</v>
      </c>
      <c r="S306">
        <f t="shared" si="49"/>
        <v>27.056499038667056</v>
      </c>
      <c r="T306" s="10">
        <v>0</v>
      </c>
      <c r="U306">
        <f t="shared" si="55"/>
        <v>27.056499038667056</v>
      </c>
      <c r="W306">
        <f t="shared" si="56"/>
        <v>0.70039584044115621</v>
      </c>
      <c r="X306">
        <f t="shared" si="57"/>
        <v>0.13415497918442348</v>
      </c>
      <c r="Y306">
        <f t="shared" si="58"/>
        <v>5.1321699614324305E-2</v>
      </c>
      <c r="Z306">
        <f t="shared" si="59"/>
        <v>1.0071516873874862E-2</v>
      </c>
      <c r="AA306">
        <f t="shared" si="60"/>
        <v>8.2608593763521046E-3</v>
      </c>
      <c r="AB306">
        <f t="shared" si="61"/>
        <v>4.761904761904763E-2</v>
      </c>
      <c r="AC306">
        <f t="shared" si="62"/>
        <v>4.8176056890821384E-2</v>
      </c>
    </row>
    <row r="307" spans="1:29" x14ac:dyDescent="0.25">
      <c r="A307">
        <v>1898</v>
      </c>
      <c r="B307">
        <v>8.2713650161412078E-2</v>
      </c>
      <c r="C307">
        <v>9.2885555359255648E-2</v>
      </c>
      <c r="D307">
        <v>8.4319740455808423E-2</v>
      </c>
      <c r="E307" s="3">
        <v>0.51752244511186429</v>
      </c>
      <c r="F307">
        <v>0.15670087638993732</v>
      </c>
      <c r="G307">
        <v>0.1447019867549669</v>
      </c>
      <c r="I307">
        <v>1.3034754369532782</v>
      </c>
      <c r="K307">
        <f t="shared" si="64"/>
        <v>13.399611326148756</v>
      </c>
      <c r="L307">
        <f t="shared" si="65"/>
        <v>2.5295922136742526</v>
      </c>
      <c r="M307">
        <f t="shared" si="67"/>
        <v>1.5525673353355929</v>
      </c>
      <c r="N307">
        <f t="shared" si="68"/>
        <v>0.31340175277987464</v>
      </c>
      <c r="O307">
        <f t="shared" si="66"/>
        <v>0.21705298013245033</v>
      </c>
      <c r="P307" s="11">
        <f t="shared" si="63"/>
        <v>0.96578505225121036</v>
      </c>
      <c r="Q307">
        <f t="shared" si="53"/>
        <v>1.3034754369532782</v>
      </c>
      <c r="S307">
        <f t="shared" si="49"/>
        <v>20.281486097275415</v>
      </c>
      <c r="T307" s="10">
        <v>0</v>
      </c>
      <c r="U307">
        <f t="shared" si="55"/>
        <v>20.281486097275415</v>
      </c>
      <c r="W307">
        <f t="shared" si="56"/>
        <v>0.66068192744262655</v>
      </c>
      <c r="X307">
        <f t="shared" si="57"/>
        <v>0.12472420420977308</v>
      </c>
      <c r="Y307">
        <f t="shared" si="58"/>
        <v>7.6550965145703129E-2</v>
      </c>
      <c r="Z307">
        <f t="shared" si="59"/>
        <v>1.5452602993524057E-2</v>
      </c>
      <c r="AA307">
        <f t="shared" si="60"/>
        <v>1.0702025437948993E-2</v>
      </c>
      <c r="AB307">
        <f t="shared" si="61"/>
        <v>4.7619047619047623E-2</v>
      </c>
      <c r="AC307">
        <f t="shared" si="62"/>
        <v>6.4269227151376507E-2</v>
      </c>
    </row>
    <row r="308" spans="1:29" x14ac:dyDescent="0.25">
      <c r="A308">
        <v>1899</v>
      </c>
      <c r="B308">
        <v>6.5849702070250399E-2</v>
      </c>
      <c r="C308">
        <v>7.7895379278223029E-2</v>
      </c>
      <c r="D308">
        <v>6.3975930060121325E-2</v>
      </c>
      <c r="E308" s="3">
        <v>0.51635802964842681</v>
      </c>
      <c r="F308">
        <v>0.15279272334023955</v>
      </c>
      <c r="G308">
        <v>0.17549668874172189</v>
      </c>
      <c r="I308">
        <v>1.626737345317691</v>
      </c>
      <c r="K308">
        <f t="shared" si="64"/>
        <v>10.667651735380565</v>
      </c>
      <c r="L308">
        <f t="shared" si="65"/>
        <v>1.9192779018036397</v>
      </c>
      <c r="M308">
        <f t="shared" si="67"/>
        <v>1.5490740889452805</v>
      </c>
      <c r="N308">
        <f t="shared" si="68"/>
        <v>0.3055854466804791</v>
      </c>
      <c r="O308">
        <f t="shared" si="66"/>
        <v>0.26324503311258285</v>
      </c>
      <c r="P308" s="11">
        <f t="shared" si="63"/>
        <v>0.81657857756201191</v>
      </c>
      <c r="Q308">
        <f t="shared" si="53"/>
        <v>1.626737345317691</v>
      </c>
      <c r="S308">
        <f t="shared" si="49"/>
        <v>17.14815012880225</v>
      </c>
      <c r="T308" s="10">
        <v>0</v>
      </c>
      <c r="U308">
        <f t="shared" si="55"/>
        <v>17.14815012880225</v>
      </c>
      <c r="W308">
        <f t="shared" si="56"/>
        <v>0.62208761034014048</v>
      </c>
      <c r="X308">
        <f t="shared" si="57"/>
        <v>0.11192332043909484</v>
      </c>
      <c r="Y308">
        <f t="shared" si="58"/>
        <v>9.0334763651470265E-2</v>
      </c>
      <c r="Z308">
        <f t="shared" si="59"/>
        <v>1.7820315566704419E-2</v>
      </c>
      <c r="AA308">
        <f t="shared" si="60"/>
        <v>1.5351220460242714E-2</v>
      </c>
      <c r="AB308">
        <f t="shared" si="61"/>
        <v>4.7619047619047616E-2</v>
      </c>
      <c r="AC308">
        <f t="shared" si="62"/>
        <v>9.4863721923299602E-2</v>
      </c>
    </row>
    <row r="309" spans="1:29" x14ac:dyDescent="0.25">
      <c r="A309">
        <v>1900</v>
      </c>
      <c r="B309">
        <v>8.0572196435550275E-2</v>
      </c>
      <c r="C309">
        <v>9.6633099379513782E-2</v>
      </c>
      <c r="D309">
        <v>8.5925830750204782E-2</v>
      </c>
      <c r="E309" s="3">
        <v>0.51863332423215502</v>
      </c>
      <c r="F309">
        <v>0.15865495291478621</v>
      </c>
      <c r="G309">
        <v>0.15562913907284767</v>
      </c>
      <c r="I309">
        <v>1.7379672492710374</v>
      </c>
      <c r="K309">
        <f t="shared" si="64"/>
        <v>13.052695822559144</v>
      </c>
      <c r="L309">
        <f t="shared" si="65"/>
        <v>2.5777749225061433</v>
      </c>
      <c r="M309">
        <f t="shared" si="67"/>
        <v>1.5558999726964651</v>
      </c>
      <c r="N309">
        <f t="shared" si="68"/>
        <v>0.31730990582957241</v>
      </c>
      <c r="O309">
        <f t="shared" si="66"/>
        <v>0.23344370860927149</v>
      </c>
      <c r="P309" s="11">
        <f t="shared" si="63"/>
        <v>0.97375457907358176</v>
      </c>
      <c r="Q309">
        <f t="shared" si="53"/>
        <v>1.7379672492710374</v>
      </c>
      <c r="S309">
        <f t="shared" si="49"/>
        <v>20.448846160545216</v>
      </c>
      <c r="T309" s="10">
        <v>0</v>
      </c>
      <c r="U309">
        <f t="shared" si="55"/>
        <v>20.448846160545216</v>
      </c>
      <c r="W309">
        <f t="shared" si="56"/>
        <v>0.63830964936024182</v>
      </c>
      <c r="X309">
        <f t="shared" si="57"/>
        <v>0.12605967604567345</v>
      </c>
      <c r="Y309">
        <f t="shared" si="58"/>
        <v>7.6087421289249946E-2</v>
      </c>
      <c r="Z309">
        <f t="shared" si="59"/>
        <v>1.5517252334843334E-2</v>
      </c>
      <c r="AA309">
        <f t="shared" si="60"/>
        <v>1.1415984392297239E-2</v>
      </c>
      <c r="AB309">
        <f t="shared" si="61"/>
        <v>4.7619047619047623E-2</v>
      </c>
      <c r="AC309">
        <f t="shared" si="62"/>
        <v>8.4990968958646565E-2</v>
      </c>
    </row>
    <row r="310" spans="1:29" x14ac:dyDescent="0.25">
      <c r="A310">
        <v>1901</v>
      </c>
      <c r="B310">
        <v>9.8506871389642869E-2</v>
      </c>
      <c r="C310">
        <v>9.8774553105375584E-2</v>
      </c>
      <c r="D310">
        <v>9.2082510212057461E-2</v>
      </c>
      <c r="E310" s="3">
        <v>0.58946190621503414</v>
      </c>
      <c r="F310">
        <v>0.15712916713510969</v>
      </c>
      <c r="G310">
        <v>0.20695364238410596</v>
      </c>
      <c r="I310">
        <v>1.7379672492710374</v>
      </c>
      <c r="K310">
        <f t="shared" si="64"/>
        <v>15.958113165122144</v>
      </c>
      <c r="L310">
        <f t="shared" si="65"/>
        <v>2.7624753063617238</v>
      </c>
      <c r="M310">
        <f t="shared" si="67"/>
        <v>1.7683857186451024</v>
      </c>
      <c r="N310">
        <f t="shared" si="68"/>
        <v>0.31425833427021937</v>
      </c>
      <c r="O310">
        <f t="shared" si="66"/>
        <v>0.31043046357615894</v>
      </c>
      <c r="P310" s="11">
        <f t="shared" si="63"/>
        <v>1.1425815118623193</v>
      </c>
      <c r="Q310">
        <f t="shared" si="53"/>
        <v>1.7379672492710374</v>
      </c>
      <c r="S310">
        <f t="shared" si="49"/>
        <v>23.994211749108704</v>
      </c>
      <c r="T310" s="10">
        <v>0</v>
      </c>
      <c r="U310">
        <f t="shared" si="55"/>
        <v>23.994211749108704</v>
      </c>
      <c r="W310">
        <f t="shared" si="56"/>
        <v>0.66508178438972598</v>
      </c>
      <c r="X310">
        <f t="shared" si="57"/>
        <v>0.1151309047051458</v>
      </c>
      <c r="Y310">
        <f t="shared" si="58"/>
        <v>7.3700513154419056E-2</v>
      </c>
      <c r="Z310">
        <f t="shared" si="59"/>
        <v>1.3097256019752052E-2</v>
      </c>
      <c r="AA310">
        <f t="shared" si="60"/>
        <v>1.2937722931768755E-2</v>
      </c>
      <c r="AB310">
        <f t="shared" si="61"/>
        <v>4.7619047619047623E-2</v>
      </c>
      <c r="AC310">
        <f t="shared" si="62"/>
        <v>7.2432771180140826E-2</v>
      </c>
    </row>
    <row r="311" spans="1:29" x14ac:dyDescent="0.25">
      <c r="A311">
        <v>1902</v>
      </c>
      <c r="B311">
        <v>8.9405693054730201E-2</v>
      </c>
      <c r="C311">
        <v>8.8870329623264757E-2</v>
      </c>
      <c r="D311">
        <v>7.6556970699559398E-2</v>
      </c>
      <c r="E311" s="3">
        <v>0.56324248215901362</v>
      </c>
      <c r="F311">
        <v>0.13092312716487589</v>
      </c>
      <c r="G311">
        <v>0.16556291390728478</v>
      </c>
      <c r="I311">
        <v>1.5189833758628868</v>
      </c>
      <c r="K311">
        <f t="shared" si="64"/>
        <v>14.483722274866292</v>
      </c>
      <c r="L311">
        <f t="shared" si="65"/>
        <v>2.2967091209867818</v>
      </c>
      <c r="M311">
        <f t="shared" si="67"/>
        <v>1.6897274464770409</v>
      </c>
      <c r="N311">
        <f t="shared" si="68"/>
        <v>0.26184625432975178</v>
      </c>
      <c r="O311">
        <f t="shared" si="66"/>
        <v>0.24834437086092717</v>
      </c>
      <c r="P311" s="11">
        <f t="shared" si="63"/>
        <v>1.0249666421691841</v>
      </c>
      <c r="Q311">
        <f t="shared" si="53"/>
        <v>1.5189833758628868</v>
      </c>
      <c r="S311">
        <f t="shared" si="49"/>
        <v>21.524299485552863</v>
      </c>
      <c r="T311" s="10">
        <v>0</v>
      </c>
      <c r="U311">
        <f t="shared" si="55"/>
        <v>21.524299485552863</v>
      </c>
      <c r="W311">
        <f t="shared" si="56"/>
        <v>0.67290098265858944</v>
      </c>
      <c r="X311">
        <f t="shared" si="57"/>
        <v>0.10670308330026423</v>
      </c>
      <c r="Y311">
        <f t="shared" si="58"/>
        <v>7.8503249204982861E-2</v>
      </c>
      <c r="Z311">
        <f t="shared" si="59"/>
        <v>1.2165146396773716E-2</v>
      </c>
      <c r="AA311">
        <f t="shared" si="60"/>
        <v>1.1537860780445665E-2</v>
      </c>
      <c r="AB311">
        <f t="shared" si="61"/>
        <v>4.7619047619047623E-2</v>
      </c>
      <c r="AC311">
        <f t="shared" si="62"/>
        <v>7.0570630039896554E-2</v>
      </c>
    </row>
    <row r="312" spans="1:29" x14ac:dyDescent="0.25">
      <c r="A312">
        <v>1903</v>
      </c>
      <c r="B312">
        <v>8.2445968445679363E-2</v>
      </c>
      <c r="C312">
        <v>8.4052058740075708E-2</v>
      </c>
      <c r="D312">
        <v>7.2809426679301251E-2</v>
      </c>
      <c r="E312" s="3">
        <v>0.5353634314654504</v>
      </c>
      <c r="F312">
        <v>0.15057096509965792</v>
      </c>
      <c r="G312">
        <v>0.17549668874172189</v>
      </c>
      <c r="I312">
        <v>1.5189833758628868</v>
      </c>
      <c r="K312">
        <f t="shared" si="64"/>
        <v>13.356246888200056</v>
      </c>
      <c r="L312">
        <f t="shared" si="65"/>
        <v>2.1842828003790373</v>
      </c>
      <c r="M312">
        <f t="shared" si="67"/>
        <v>1.6060902943963513</v>
      </c>
      <c r="N312">
        <f t="shared" si="68"/>
        <v>0.30114193019931584</v>
      </c>
      <c r="O312">
        <f t="shared" si="66"/>
        <v>0.26324503311258285</v>
      </c>
      <c r="P312" s="11">
        <f t="shared" si="63"/>
        <v>0.9614995161075115</v>
      </c>
      <c r="Q312">
        <f t="shared" si="53"/>
        <v>1.5189833758628868</v>
      </c>
      <c r="S312">
        <f t="shared" si="49"/>
        <v>20.191489838257741</v>
      </c>
      <c r="T312" s="10">
        <v>0</v>
      </c>
      <c r="U312">
        <f t="shared" si="55"/>
        <v>20.191489838257741</v>
      </c>
      <c r="W312">
        <f t="shared" si="56"/>
        <v>0.66147901889306671</v>
      </c>
      <c r="X312">
        <f t="shared" si="57"/>
        <v>0.10817838692815904</v>
      </c>
      <c r="Y312">
        <f t="shared" si="58"/>
        <v>7.9542931564822839E-2</v>
      </c>
      <c r="Z312">
        <f t="shared" si="59"/>
        <v>1.491429966840428E-2</v>
      </c>
      <c r="AA312">
        <f t="shared" si="60"/>
        <v>1.30374249360144E-2</v>
      </c>
      <c r="AB312">
        <f t="shared" si="61"/>
        <v>4.7619047619047616E-2</v>
      </c>
      <c r="AC312">
        <f t="shared" si="62"/>
        <v>7.5228890390485179E-2</v>
      </c>
    </row>
    <row r="313" spans="1:29" x14ac:dyDescent="0.25">
      <c r="A313">
        <v>1904</v>
      </c>
      <c r="B313">
        <v>7.8163060993955744E-2</v>
      </c>
      <c r="C313">
        <v>8.1375241582748462E-2</v>
      </c>
      <c r="D313">
        <v>7.1203336384904906E-2</v>
      </c>
      <c r="E313" s="3">
        <v>0.56519655868386254</v>
      </c>
      <c r="F313">
        <v>0.16457071883247942</v>
      </c>
      <c r="G313">
        <v>0.19536423841059603</v>
      </c>
      <c r="I313">
        <v>1.5189833758628868</v>
      </c>
      <c r="K313">
        <f t="shared" si="64"/>
        <v>12.662415881020831</v>
      </c>
      <c r="L313">
        <f t="shared" si="65"/>
        <v>2.1361000915471471</v>
      </c>
      <c r="M313">
        <f t="shared" si="67"/>
        <v>1.6955896760515876</v>
      </c>
      <c r="N313">
        <f t="shared" si="68"/>
        <v>0.32914143766495885</v>
      </c>
      <c r="O313">
        <f t="shared" si="66"/>
        <v>0.29304635761589404</v>
      </c>
      <c r="P313" s="11">
        <f t="shared" si="63"/>
        <v>0.93176384098816534</v>
      </c>
      <c r="Q313">
        <f t="shared" si="53"/>
        <v>1.5189833758628868</v>
      </c>
      <c r="S313">
        <f t="shared" si="49"/>
        <v>19.56704066075147</v>
      </c>
      <c r="T313" s="10">
        <v>0</v>
      </c>
      <c r="U313">
        <f t="shared" si="55"/>
        <v>19.56704066075147</v>
      </c>
      <c r="W313">
        <f t="shared" si="56"/>
        <v>0.64712983943554248</v>
      </c>
      <c r="X313">
        <f t="shared" si="57"/>
        <v>0.10916827580533633</v>
      </c>
      <c r="Y313">
        <f t="shared" si="58"/>
        <v>8.665539697337496E-2</v>
      </c>
      <c r="Z313">
        <f t="shared" si="59"/>
        <v>1.6821217033864855E-2</v>
      </c>
      <c r="AA313">
        <f t="shared" si="60"/>
        <v>1.4976529292122381E-2</v>
      </c>
      <c r="AB313">
        <f t="shared" si="61"/>
        <v>4.7619047619047623E-2</v>
      </c>
      <c r="AC313">
        <f t="shared" si="62"/>
        <v>7.7629693840711347E-2</v>
      </c>
    </row>
    <row r="314" spans="1:29" x14ac:dyDescent="0.25">
      <c r="A314">
        <v>1905</v>
      </c>
      <c r="B314">
        <v>8.5925830750204782E-2</v>
      </c>
      <c r="C314">
        <v>9.0476419917661102E-2</v>
      </c>
      <c r="D314">
        <v>7.8430742709688486E-2</v>
      </c>
      <c r="E314" s="3">
        <v>0.59796080068954816</v>
      </c>
      <c r="F314">
        <v>0.1630449330528029</v>
      </c>
      <c r="G314">
        <v>0.20695364238410596</v>
      </c>
      <c r="I314">
        <v>1.5189833758628868</v>
      </c>
      <c r="K314">
        <f t="shared" si="64"/>
        <v>13.919984581533175</v>
      </c>
      <c r="L314">
        <f t="shared" si="65"/>
        <v>2.3529222812906547</v>
      </c>
      <c r="M314">
        <f t="shared" si="67"/>
        <v>1.7938824020686446</v>
      </c>
      <c r="N314">
        <f t="shared" si="68"/>
        <v>0.32608986610560581</v>
      </c>
      <c r="O314">
        <f t="shared" si="66"/>
        <v>0.31043046357615894</v>
      </c>
      <c r="P314" s="11">
        <f t="shared" si="63"/>
        <v>1.0111146485218563</v>
      </c>
      <c r="Q314">
        <f t="shared" si="53"/>
        <v>1.5189833758628868</v>
      </c>
      <c r="S314">
        <f t="shared" si="49"/>
        <v>21.233407618958982</v>
      </c>
      <c r="T314" s="10">
        <v>0</v>
      </c>
      <c r="U314">
        <f t="shared" si="55"/>
        <v>21.233407618958982</v>
      </c>
      <c r="W314">
        <f t="shared" si="56"/>
        <v>0.65556997874915923</v>
      </c>
      <c r="X314">
        <f t="shared" si="57"/>
        <v>0.11081227862784336</v>
      </c>
      <c r="Y314">
        <f t="shared" si="58"/>
        <v>8.4483961983893477E-2</v>
      </c>
      <c r="Z314">
        <f t="shared" si="59"/>
        <v>1.5357396794589164E-2</v>
      </c>
      <c r="AA314">
        <f t="shared" si="60"/>
        <v>1.461990788981889E-2</v>
      </c>
      <c r="AB314">
        <f t="shared" si="61"/>
        <v>4.7619047619047623E-2</v>
      </c>
      <c r="AC314">
        <f t="shared" si="62"/>
        <v>7.1537428335648301E-2</v>
      </c>
    </row>
    <row r="315" spans="1:29" x14ac:dyDescent="0.25">
      <c r="E315" s="3"/>
      <c r="P315" s="11"/>
      <c r="T315" s="10"/>
    </row>
    <row r="316" spans="1:29" x14ac:dyDescent="0.25">
      <c r="E316" s="3"/>
      <c r="P316" s="11"/>
      <c r="U316" t="s">
        <v>45</v>
      </c>
    </row>
    <row r="317" spans="1:29" x14ac:dyDescent="0.25">
      <c r="T317">
        <v>1590</v>
      </c>
    </row>
    <row r="318" spans="1:29" x14ac:dyDescent="0.25">
      <c r="T318">
        <v>1600</v>
      </c>
    </row>
    <row r="319" spans="1:29" x14ac:dyDescent="0.25">
      <c r="T319">
        <v>1610</v>
      </c>
    </row>
    <row r="320" spans="1:29" x14ac:dyDescent="0.25">
      <c r="T320">
        <v>1620</v>
      </c>
    </row>
    <row r="321" spans="20:21" x14ac:dyDescent="0.25">
      <c r="T321">
        <v>1630</v>
      </c>
    </row>
    <row r="322" spans="20:21" x14ac:dyDescent="0.25">
      <c r="T322">
        <v>1640</v>
      </c>
    </row>
    <row r="323" spans="20:21" x14ac:dyDescent="0.25">
      <c r="T323" s="13">
        <v>1650</v>
      </c>
      <c r="U323">
        <f>AVERAGE(U59:U68)</f>
        <v>3.7324488128408939</v>
      </c>
    </row>
    <row r="324" spans="20:21" x14ac:dyDescent="0.25">
      <c r="T324">
        <f>T323+10</f>
        <v>1660</v>
      </c>
      <c r="U324">
        <f>AVERAGE(U69:U78)</f>
        <v>3.531015552671497</v>
      </c>
    </row>
    <row r="325" spans="20:21" x14ac:dyDescent="0.25">
      <c r="T325">
        <f t="shared" ref="T325:T347" si="69">T324+10</f>
        <v>1670</v>
      </c>
      <c r="U325">
        <f>AVERAGE(U79:U88)</f>
        <v>3.7318884855735872</v>
      </c>
    </row>
    <row r="326" spans="20:21" x14ac:dyDescent="0.25">
      <c r="T326">
        <f t="shared" si="69"/>
        <v>1680</v>
      </c>
      <c r="U326">
        <f>AVERAGE(U87:U98)</f>
        <v>3.4575755148413223</v>
      </c>
    </row>
    <row r="327" spans="20:21" x14ac:dyDescent="0.25">
      <c r="T327">
        <f t="shared" si="69"/>
        <v>1690</v>
      </c>
      <c r="U327">
        <f>AVERAGE(U99:U108)</f>
        <v>4.7072195855361114</v>
      </c>
    </row>
    <row r="328" spans="20:21" x14ac:dyDescent="0.25">
      <c r="T328">
        <f t="shared" si="69"/>
        <v>1700</v>
      </c>
      <c r="U328">
        <f>AVERAGE(U109:U118)</f>
        <v>4.4967513478646639</v>
      </c>
    </row>
    <row r="329" spans="20:21" x14ac:dyDescent="0.25">
      <c r="T329">
        <f t="shared" si="69"/>
        <v>1710</v>
      </c>
      <c r="U329">
        <f>AVERAGE(U119:U128)</f>
        <v>4.953873702190049</v>
      </c>
    </row>
    <row r="330" spans="20:21" x14ac:dyDescent="0.25">
      <c r="T330">
        <f t="shared" si="69"/>
        <v>1720</v>
      </c>
      <c r="U330">
        <f>AVERAGE(U129:U138)</f>
        <v>5.358223785589912</v>
      </c>
    </row>
    <row r="331" spans="20:21" x14ac:dyDescent="0.25">
      <c r="T331">
        <f t="shared" si="69"/>
        <v>1730</v>
      </c>
      <c r="U331">
        <f>AVERAGE(U139:U148)</f>
        <v>7.1217370846555879</v>
      </c>
    </row>
    <row r="332" spans="20:21" x14ac:dyDescent="0.25">
      <c r="T332">
        <f t="shared" si="69"/>
        <v>1740</v>
      </c>
      <c r="U332">
        <f>AVERAGE(U149:U158)</f>
        <v>8.1232045268736002</v>
      </c>
    </row>
    <row r="333" spans="20:21" x14ac:dyDescent="0.25">
      <c r="T333">
        <f t="shared" si="69"/>
        <v>1750</v>
      </c>
      <c r="U333">
        <f>AVERAGE(U159:U168)</f>
        <v>9.1962677966161799</v>
      </c>
    </row>
    <row r="334" spans="20:21" x14ac:dyDescent="0.25">
      <c r="T334">
        <f t="shared" si="69"/>
        <v>1760</v>
      </c>
      <c r="U334">
        <f>AVERAGE(U169:U178)</f>
        <v>12.706356935178283</v>
      </c>
    </row>
    <row r="335" spans="20:21" x14ac:dyDescent="0.25">
      <c r="T335">
        <f t="shared" si="69"/>
        <v>1770</v>
      </c>
      <c r="U335">
        <f>AVERAGE(U179:U188)</f>
        <v>19.385645891016129</v>
      </c>
    </row>
    <row r="336" spans="20:21" x14ac:dyDescent="0.25">
      <c r="T336">
        <f t="shared" si="69"/>
        <v>1780</v>
      </c>
      <c r="U336">
        <f>AVERAGE(U189:U198)</f>
        <v>12.108870122358113</v>
      </c>
    </row>
    <row r="337" spans="20:21" x14ac:dyDescent="0.25">
      <c r="T337">
        <f t="shared" si="69"/>
        <v>1790</v>
      </c>
      <c r="U337">
        <f>AVERAGE(U199:U208)</f>
        <v>10.029058962431915</v>
      </c>
    </row>
    <row r="338" spans="20:21" x14ac:dyDescent="0.25">
      <c r="T338">
        <f t="shared" si="69"/>
        <v>1800</v>
      </c>
      <c r="U338">
        <f>AVERAGE(U209:U218)</f>
        <v>9.9405234212974669</v>
      </c>
    </row>
    <row r="339" spans="20:21" x14ac:dyDescent="0.25">
      <c r="T339">
        <f t="shared" si="69"/>
        <v>1810</v>
      </c>
      <c r="U339">
        <f>AVERAGE(U219:U228)</f>
        <v>10.028273583591002</v>
      </c>
    </row>
    <row r="340" spans="20:21" x14ac:dyDescent="0.25">
      <c r="T340">
        <f t="shared" si="69"/>
        <v>1820</v>
      </c>
      <c r="U340">
        <f>AVERAGE(U229:U238)</f>
        <v>13.149314389425266</v>
      </c>
    </row>
    <row r="341" spans="20:21" x14ac:dyDescent="0.25">
      <c r="T341">
        <f t="shared" si="69"/>
        <v>1830</v>
      </c>
      <c r="U341">
        <f>AVERAGE(U239:U248)</f>
        <v>12.645512607037535</v>
      </c>
    </row>
    <row r="342" spans="20:21" x14ac:dyDescent="0.25">
      <c r="T342">
        <f t="shared" si="69"/>
        <v>1840</v>
      </c>
      <c r="U342">
        <f>AVERAGE(U249:U258)</f>
        <v>11.319632335331663</v>
      </c>
    </row>
    <row r="343" spans="20:21" x14ac:dyDescent="0.25">
      <c r="T343">
        <f t="shared" si="69"/>
        <v>1850</v>
      </c>
      <c r="U343">
        <f>AVERAGE(U259:U268)</f>
        <v>13.917686012678326</v>
      </c>
    </row>
    <row r="344" spans="20:21" x14ac:dyDescent="0.25">
      <c r="T344">
        <f t="shared" si="69"/>
        <v>1860</v>
      </c>
      <c r="U344">
        <f>AVERAGE(U269:U278)</f>
        <v>14.742935443938816</v>
      </c>
    </row>
    <row r="345" spans="20:21" x14ac:dyDescent="0.25">
      <c r="T345">
        <f t="shared" si="69"/>
        <v>1870</v>
      </c>
      <c r="U345">
        <f>AVERAGE(U279:U289)</f>
        <v>16.819409482057885</v>
      </c>
    </row>
    <row r="346" spans="20:21" x14ac:dyDescent="0.25">
      <c r="T346">
        <f t="shared" si="69"/>
        <v>1880</v>
      </c>
      <c r="U346">
        <f>AVERAGE(U290:U300)</f>
        <v>16.020610695138419</v>
      </c>
    </row>
    <row r="347" spans="20:21" x14ac:dyDescent="0.25">
      <c r="T347">
        <f t="shared" si="69"/>
        <v>1890</v>
      </c>
      <c r="U347">
        <f>AVERAGE(U299:U309)</f>
        <v>20.557050263850495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39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Q4"/>
    </sheetView>
  </sheetViews>
  <sheetFormatPr defaultRowHeight="15" x14ac:dyDescent="0.25"/>
  <cols>
    <col min="5" max="5" width="9.140625" style="2"/>
    <col min="8" max="8" width="9.140625" style="2"/>
    <col min="11" max="11" width="9.140625" style="2"/>
    <col min="16" max="16" width="9.140625" style="2"/>
    <col min="21" max="21" width="9.140625" style="2"/>
    <col min="26" max="26" width="9.140625" style="2"/>
    <col min="31" max="31" width="9.140625" style="2"/>
    <col min="35" max="35" width="9.140625" style="2"/>
    <col min="39" max="39" width="9.140625" style="2"/>
  </cols>
  <sheetData>
    <row r="1" spans="1:38" x14ac:dyDescent="0.25">
      <c r="B1" t="s">
        <v>29</v>
      </c>
      <c r="C1" t="s">
        <v>28</v>
      </c>
      <c r="D1" t="s">
        <v>30</v>
      </c>
      <c r="F1" t="s">
        <v>30</v>
      </c>
      <c r="G1" t="s">
        <v>30</v>
      </c>
      <c r="I1" t="s">
        <v>30</v>
      </c>
      <c r="J1" t="s">
        <v>30</v>
      </c>
      <c r="L1" t="s">
        <v>30</v>
      </c>
      <c r="M1" t="s">
        <v>30</v>
      </c>
      <c r="N1" t="s">
        <v>30</v>
      </c>
      <c r="O1" t="s">
        <v>30</v>
      </c>
      <c r="Q1" t="s">
        <v>30</v>
      </c>
      <c r="R1" t="s">
        <v>30</v>
      </c>
      <c r="S1" t="s">
        <v>30</v>
      </c>
      <c r="T1" t="s">
        <v>30</v>
      </c>
      <c r="V1" t="s">
        <v>30</v>
      </c>
      <c r="W1" t="s">
        <v>30</v>
      </c>
      <c r="X1" t="s">
        <v>30</v>
      </c>
      <c r="Y1" t="s">
        <v>30</v>
      </c>
      <c r="AA1" t="s">
        <v>30</v>
      </c>
      <c r="AB1" t="s">
        <v>30</v>
      </c>
      <c r="AC1" t="s">
        <v>30</v>
      </c>
      <c r="AD1" t="s">
        <v>30</v>
      </c>
      <c r="AF1" t="s">
        <v>30</v>
      </c>
      <c r="AG1" t="s">
        <v>30</v>
      </c>
      <c r="AH1" t="s">
        <v>30</v>
      </c>
      <c r="AJ1" t="s">
        <v>30</v>
      </c>
      <c r="AK1" t="s">
        <v>30</v>
      </c>
      <c r="AL1" t="s">
        <v>30</v>
      </c>
    </row>
    <row r="2" spans="1:38" x14ac:dyDescent="0.25">
      <c r="B2" t="s">
        <v>20</v>
      </c>
      <c r="C2" t="s">
        <v>20</v>
      </c>
      <c r="D2" t="s">
        <v>20</v>
      </c>
      <c r="F2" t="s">
        <v>38</v>
      </c>
      <c r="G2" t="s">
        <v>54</v>
      </c>
      <c r="I2" t="s">
        <v>40</v>
      </c>
      <c r="J2" t="s">
        <v>41</v>
      </c>
      <c r="L2" t="s">
        <v>8</v>
      </c>
      <c r="M2" t="s">
        <v>8</v>
      </c>
      <c r="N2" t="s">
        <v>8</v>
      </c>
      <c r="O2" t="s">
        <v>8</v>
      </c>
      <c r="Q2" t="s">
        <v>31</v>
      </c>
      <c r="R2" t="s">
        <v>32</v>
      </c>
      <c r="S2" t="s">
        <v>32</v>
      </c>
      <c r="T2" t="s">
        <v>34</v>
      </c>
      <c r="V2" t="s">
        <v>35</v>
      </c>
      <c r="W2" t="s">
        <v>35</v>
      </c>
      <c r="X2" t="s">
        <v>35</v>
      </c>
      <c r="Y2" t="s">
        <v>35</v>
      </c>
      <c r="AA2" t="s">
        <v>23</v>
      </c>
      <c r="AB2" t="s">
        <v>23</v>
      </c>
      <c r="AC2" t="s">
        <v>23</v>
      </c>
      <c r="AD2" t="s">
        <v>23</v>
      </c>
      <c r="AF2" t="s">
        <v>10</v>
      </c>
      <c r="AG2" t="s">
        <v>10</v>
      </c>
      <c r="AH2" t="s">
        <v>10</v>
      </c>
      <c r="AJ2" t="s">
        <v>19</v>
      </c>
      <c r="AK2" t="s">
        <v>19</v>
      </c>
      <c r="AL2" t="s">
        <v>19</v>
      </c>
    </row>
    <row r="3" spans="1:38" x14ac:dyDescent="0.25">
      <c r="B3" t="s">
        <v>1</v>
      </c>
      <c r="C3" t="s">
        <v>1</v>
      </c>
      <c r="D3" t="s">
        <v>2</v>
      </c>
      <c r="F3" t="s">
        <v>39</v>
      </c>
      <c r="G3" t="s">
        <v>39</v>
      </c>
      <c r="I3" t="s">
        <v>1</v>
      </c>
      <c r="J3" t="s">
        <v>1</v>
      </c>
      <c r="L3" t="s">
        <v>1</v>
      </c>
      <c r="M3" t="s">
        <v>1</v>
      </c>
      <c r="N3" t="s">
        <v>1</v>
      </c>
      <c r="O3" t="s">
        <v>2</v>
      </c>
      <c r="Q3" t="s">
        <v>1</v>
      </c>
      <c r="R3" t="s">
        <v>2</v>
      </c>
      <c r="S3" t="s">
        <v>2</v>
      </c>
      <c r="T3" t="s">
        <v>33</v>
      </c>
      <c r="V3" t="s">
        <v>1</v>
      </c>
      <c r="W3" t="s">
        <v>36</v>
      </c>
      <c r="X3" t="s">
        <v>36</v>
      </c>
      <c r="Y3" t="s">
        <v>2</v>
      </c>
      <c r="AA3" t="s">
        <v>1</v>
      </c>
      <c r="AB3" t="s">
        <v>36</v>
      </c>
      <c r="AC3" t="s">
        <v>36</v>
      </c>
      <c r="AD3" t="s">
        <v>2</v>
      </c>
      <c r="AF3" t="s">
        <v>1</v>
      </c>
      <c r="AG3" t="s">
        <v>36</v>
      </c>
      <c r="AH3" t="s">
        <v>2</v>
      </c>
      <c r="AJ3" t="s">
        <v>43</v>
      </c>
      <c r="AL3" t="s">
        <v>44</v>
      </c>
    </row>
    <row r="4" spans="1:38" x14ac:dyDescent="0.25">
      <c r="A4" s="14">
        <v>1595</v>
      </c>
      <c r="B4">
        <f>12/40</f>
        <v>0.3</v>
      </c>
      <c r="D4">
        <f>AVERAGE(B4:C4)/25.11</f>
        <v>1.1947431302270013E-2</v>
      </c>
      <c r="F4">
        <v>0.25</v>
      </c>
      <c r="G4">
        <f>AVERAGE(F4)/25.11</f>
        <v>9.9561927518916765E-3</v>
      </c>
      <c r="I4">
        <v>0.2</v>
      </c>
      <c r="J4">
        <f>AVERAGE(I4)/25.11</f>
        <v>7.9649542015133423E-3</v>
      </c>
      <c r="L4">
        <v>0.2</v>
      </c>
      <c r="O4">
        <f>AVERAGE(L4:N4)/25.11</f>
        <v>7.9649542015133423E-3</v>
      </c>
      <c r="Q4">
        <v>0.3</v>
      </c>
      <c r="T4">
        <f>AVERAGE(Q4:S4)/25.11</f>
        <v>1.1947431302270013E-2</v>
      </c>
      <c r="V4">
        <f>105/40</f>
        <v>2.625</v>
      </c>
      <c r="Y4">
        <f>AVERAGE(V4:X4)/25.11</f>
        <v>0.10454002389486261</v>
      </c>
      <c r="AA4">
        <f>80/40</f>
        <v>2</v>
      </c>
      <c r="AD4">
        <f>AVERAGE(AA4:AC4)/25.11</f>
        <v>7.9649542015133412E-2</v>
      </c>
      <c r="AF4" s="1">
        <f>56/40</f>
        <v>1.4</v>
      </c>
      <c r="AH4">
        <f>AVERAGE(AE4:AG4)/25.11</f>
        <v>5.5754679410593387E-2</v>
      </c>
    </row>
    <row r="5" spans="1:38" x14ac:dyDescent="0.25">
      <c r="A5">
        <v>1596</v>
      </c>
    </row>
    <row r="6" spans="1:38" x14ac:dyDescent="0.25">
      <c r="A6">
        <v>1597</v>
      </c>
    </row>
    <row r="7" spans="1:38" x14ac:dyDescent="0.25">
      <c r="A7">
        <v>1598</v>
      </c>
    </row>
    <row r="8" spans="1:38" x14ac:dyDescent="0.25">
      <c r="A8">
        <v>1599</v>
      </c>
    </row>
    <row r="9" spans="1:38" x14ac:dyDescent="0.25">
      <c r="A9">
        <v>1600</v>
      </c>
    </row>
    <row r="10" spans="1:38" x14ac:dyDescent="0.25">
      <c r="A10">
        <f t="shared" ref="A10:A73" si="0">+A9+1</f>
        <v>1601</v>
      </c>
    </row>
    <row r="11" spans="1:38" x14ac:dyDescent="0.25">
      <c r="A11">
        <f t="shared" si="0"/>
        <v>1602</v>
      </c>
    </row>
    <row r="12" spans="1:38" x14ac:dyDescent="0.25">
      <c r="A12">
        <f t="shared" si="0"/>
        <v>1603</v>
      </c>
    </row>
    <row r="13" spans="1:38" x14ac:dyDescent="0.25">
      <c r="A13">
        <f t="shared" si="0"/>
        <v>1604</v>
      </c>
    </row>
    <row r="14" spans="1:38" x14ac:dyDescent="0.25">
      <c r="A14">
        <f t="shared" si="0"/>
        <v>1605</v>
      </c>
    </row>
    <row r="15" spans="1:38" x14ac:dyDescent="0.25">
      <c r="A15">
        <f t="shared" si="0"/>
        <v>1606</v>
      </c>
    </row>
    <row r="16" spans="1:38" x14ac:dyDescent="0.25">
      <c r="A16">
        <f t="shared" si="0"/>
        <v>1607</v>
      </c>
    </row>
    <row r="17" spans="1:1" x14ac:dyDescent="0.25">
      <c r="A17">
        <f t="shared" si="0"/>
        <v>1608</v>
      </c>
    </row>
    <row r="18" spans="1:1" x14ac:dyDescent="0.25">
      <c r="A18">
        <f t="shared" si="0"/>
        <v>1609</v>
      </c>
    </row>
    <row r="19" spans="1:1" x14ac:dyDescent="0.25">
      <c r="A19">
        <f t="shared" si="0"/>
        <v>1610</v>
      </c>
    </row>
    <row r="20" spans="1:1" x14ac:dyDescent="0.25">
      <c r="A20">
        <f t="shared" si="0"/>
        <v>1611</v>
      </c>
    </row>
    <row r="21" spans="1:1" x14ac:dyDescent="0.25">
      <c r="A21">
        <f t="shared" si="0"/>
        <v>1612</v>
      </c>
    </row>
    <row r="22" spans="1:1" x14ac:dyDescent="0.25">
      <c r="A22">
        <f t="shared" si="0"/>
        <v>1613</v>
      </c>
    </row>
    <row r="23" spans="1:1" x14ac:dyDescent="0.25">
      <c r="A23">
        <f t="shared" si="0"/>
        <v>1614</v>
      </c>
    </row>
    <row r="24" spans="1:1" x14ac:dyDescent="0.25">
      <c r="A24">
        <f t="shared" si="0"/>
        <v>1615</v>
      </c>
    </row>
    <row r="25" spans="1:1" x14ac:dyDescent="0.25">
      <c r="A25">
        <f t="shared" si="0"/>
        <v>1616</v>
      </c>
    </row>
    <row r="26" spans="1:1" x14ac:dyDescent="0.25">
      <c r="A26">
        <f t="shared" si="0"/>
        <v>1617</v>
      </c>
    </row>
    <row r="27" spans="1:1" x14ac:dyDescent="0.25">
      <c r="A27">
        <f t="shared" si="0"/>
        <v>1618</v>
      </c>
    </row>
    <row r="28" spans="1:1" x14ac:dyDescent="0.25">
      <c r="A28">
        <f t="shared" si="0"/>
        <v>1619</v>
      </c>
    </row>
    <row r="29" spans="1:1" x14ac:dyDescent="0.25">
      <c r="A29">
        <f t="shared" si="0"/>
        <v>1620</v>
      </c>
    </row>
    <row r="30" spans="1:1" x14ac:dyDescent="0.25">
      <c r="A30">
        <f t="shared" si="0"/>
        <v>1621</v>
      </c>
    </row>
    <row r="31" spans="1:1" x14ac:dyDescent="0.25">
      <c r="A31">
        <f t="shared" si="0"/>
        <v>1622</v>
      </c>
    </row>
    <row r="32" spans="1:1" x14ac:dyDescent="0.25">
      <c r="A32">
        <f t="shared" si="0"/>
        <v>1623</v>
      </c>
    </row>
    <row r="33" spans="1:34" x14ac:dyDescent="0.25">
      <c r="A33">
        <f t="shared" si="0"/>
        <v>1624</v>
      </c>
    </row>
    <row r="34" spans="1:34" x14ac:dyDescent="0.25">
      <c r="A34">
        <f t="shared" si="0"/>
        <v>1625</v>
      </c>
    </row>
    <row r="35" spans="1:34" x14ac:dyDescent="0.25">
      <c r="A35">
        <f t="shared" si="0"/>
        <v>1626</v>
      </c>
    </row>
    <row r="36" spans="1:34" x14ac:dyDescent="0.25">
      <c r="A36">
        <f t="shared" si="0"/>
        <v>1627</v>
      </c>
    </row>
    <row r="37" spans="1:34" x14ac:dyDescent="0.25">
      <c r="A37">
        <f t="shared" si="0"/>
        <v>1628</v>
      </c>
    </row>
    <row r="38" spans="1:34" x14ac:dyDescent="0.25">
      <c r="A38">
        <f t="shared" si="0"/>
        <v>1629</v>
      </c>
    </row>
    <row r="39" spans="1:34" x14ac:dyDescent="0.25">
      <c r="A39">
        <f t="shared" si="0"/>
        <v>1630</v>
      </c>
    </row>
    <row r="40" spans="1:34" x14ac:dyDescent="0.25">
      <c r="A40">
        <f t="shared" si="0"/>
        <v>1631</v>
      </c>
    </row>
    <row r="41" spans="1:34" x14ac:dyDescent="0.25">
      <c r="A41">
        <f t="shared" si="0"/>
        <v>1632</v>
      </c>
    </row>
    <row r="42" spans="1:34" x14ac:dyDescent="0.25">
      <c r="A42">
        <f t="shared" si="0"/>
        <v>1633</v>
      </c>
    </row>
    <row r="43" spans="1:34" x14ac:dyDescent="0.25">
      <c r="A43">
        <f t="shared" si="0"/>
        <v>1634</v>
      </c>
    </row>
    <row r="44" spans="1:34" x14ac:dyDescent="0.25">
      <c r="A44">
        <f t="shared" si="0"/>
        <v>1635</v>
      </c>
    </row>
    <row r="45" spans="1:34" x14ac:dyDescent="0.25">
      <c r="A45">
        <f t="shared" si="0"/>
        <v>1636</v>
      </c>
    </row>
    <row r="46" spans="1:34" x14ac:dyDescent="0.25">
      <c r="A46">
        <f t="shared" si="0"/>
        <v>1637</v>
      </c>
      <c r="L46">
        <v>0.79</v>
      </c>
      <c r="O46">
        <f>AVERAGE(L46:N46)/25.11</f>
        <v>3.14615690959777E-2</v>
      </c>
      <c r="R46">
        <v>0.74</v>
      </c>
      <c r="T46">
        <f>AVERAGE(Q46:S46)/25.11</f>
        <v>2.9470330545599364E-2</v>
      </c>
      <c r="V46">
        <v>6.29</v>
      </c>
      <c r="Y46">
        <f>AVERAGE(V46:X46)/25.11</f>
        <v>0.2504978096375946</v>
      </c>
      <c r="AF46">
        <v>3.23</v>
      </c>
      <c r="AH46">
        <f>AVERAGE(AE46:AG46)/25.11</f>
        <v>0.12863401035444047</v>
      </c>
    </row>
    <row r="47" spans="1:34" x14ac:dyDescent="0.25">
      <c r="A47">
        <f t="shared" si="0"/>
        <v>1638</v>
      </c>
      <c r="B47">
        <v>1.3925000000000001</v>
      </c>
      <c r="D47">
        <f>AVERAGE(B47:C47)/25.11</f>
        <v>5.5455993628036646E-2</v>
      </c>
      <c r="L47">
        <v>1.28</v>
      </c>
      <c r="O47">
        <f>AVERAGE(L47:N47)/25.11</f>
        <v>5.0975706889685383E-2</v>
      </c>
      <c r="R47">
        <v>1.1599999999999999</v>
      </c>
      <c r="T47">
        <f>AVERAGE(Q47:S47)/25.11</f>
        <v>4.619673436877738E-2</v>
      </c>
      <c r="V47">
        <v>7.14</v>
      </c>
      <c r="Y47">
        <f>AVERAGE(V47:X47)/25.11</f>
        <v>0.28434886499402628</v>
      </c>
      <c r="AF47">
        <v>3.06</v>
      </c>
      <c r="AH47">
        <f>AVERAGE(AE47:AG47)/25.11</f>
        <v>0.12186379928315412</v>
      </c>
    </row>
    <row r="48" spans="1:34" x14ac:dyDescent="0.25">
      <c r="A48">
        <f t="shared" si="0"/>
        <v>1639</v>
      </c>
    </row>
    <row r="49" spans="1:1" x14ac:dyDescent="0.25">
      <c r="A49">
        <f t="shared" si="0"/>
        <v>1640</v>
      </c>
    </row>
    <row r="50" spans="1:1" x14ac:dyDescent="0.25">
      <c r="A50">
        <f t="shared" si="0"/>
        <v>1641</v>
      </c>
    </row>
    <row r="51" spans="1:1" x14ac:dyDescent="0.25">
      <c r="A51">
        <f t="shared" si="0"/>
        <v>1642</v>
      </c>
    </row>
    <row r="52" spans="1:1" x14ac:dyDescent="0.25">
      <c r="A52">
        <f t="shared" si="0"/>
        <v>1643</v>
      </c>
    </row>
    <row r="53" spans="1:1" x14ac:dyDescent="0.25">
      <c r="A53">
        <f t="shared" si="0"/>
        <v>1644</v>
      </c>
    </row>
    <row r="54" spans="1:1" x14ac:dyDescent="0.25">
      <c r="A54">
        <f t="shared" si="0"/>
        <v>1645</v>
      </c>
    </row>
    <row r="55" spans="1:1" x14ac:dyDescent="0.25">
      <c r="A55">
        <f t="shared" si="0"/>
        <v>1646</v>
      </c>
    </row>
    <row r="56" spans="1:1" x14ac:dyDescent="0.25">
      <c r="A56">
        <f t="shared" si="0"/>
        <v>1647</v>
      </c>
    </row>
    <row r="57" spans="1:1" x14ac:dyDescent="0.25">
      <c r="A57">
        <f t="shared" si="0"/>
        <v>1648</v>
      </c>
    </row>
    <row r="58" spans="1:1" x14ac:dyDescent="0.25">
      <c r="A58">
        <f t="shared" si="0"/>
        <v>1649</v>
      </c>
    </row>
    <row r="59" spans="1:1" x14ac:dyDescent="0.25">
      <c r="A59">
        <f t="shared" si="0"/>
        <v>1650</v>
      </c>
    </row>
    <row r="60" spans="1:1" x14ac:dyDescent="0.25">
      <c r="A60">
        <f t="shared" si="0"/>
        <v>1651</v>
      </c>
    </row>
    <row r="61" spans="1:1" x14ac:dyDescent="0.25">
      <c r="A61">
        <f t="shared" si="0"/>
        <v>1652</v>
      </c>
    </row>
    <row r="62" spans="1:1" x14ac:dyDescent="0.25">
      <c r="A62">
        <f t="shared" si="0"/>
        <v>1653</v>
      </c>
    </row>
    <row r="63" spans="1:1" x14ac:dyDescent="0.25">
      <c r="A63">
        <f t="shared" si="0"/>
        <v>1654</v>
      </c>
    </row>
    <row r="64" spans="1:1" x14ac:dyDescent="0.25">
      <c r="A64">
        <f t="shared" si="0"/>
        <v>1655</v>
      </c>
    </row>
    <row r="65" spans="1:25" x14ac:dyDescent="0.25">
      <c r="A65">
        <f t="shared" si="0"/>
        <v>1656</v>
      </c>
    </row>
    <row r="66" spans="1:25" x14ac:dyDescent="0.25">
      <c r="A66">
        <f t="shared" si="0"/>
        <v>1657</v>
      </c>
    </row>
    <row r="67" spans="1:25" x14ac:dyDescent="0.25">
      <c r="A67">
        <f t="shared" si="0"/>
        <v>1658</v>
      </c>
    </row>
    <row r="68" spans="1:25" x14ac:dyDescent="0.25">
      <c r="A68">
        <f t="shared" si="0"/>
        <v>1659</v>
      </c>
    </row>
    <row r="69" spans="1:25" x14ac:dyDescent="0.25">
      <c r="A69">
        <f t="shared" si="0"/>
        <v>1660</v>
      </c>
    </row>
    <row r="70" spans="1:25" x14ac:dyDescent="0.25">
      <c r="A70">
        <f t="shared" si="0"/>
        <v>1661</v>
      </c>
    </row>
    <row r="71" spans="1:25" x14ac:dyDescent="0.25">
      <c r="A71">
        <f t="shared" si="0"/>
        <v>1662</v>
      </c>
    </row>
    <row r="72" spans="1:25" x14ac:dyDescent="0.25">
      <c r="A72">
        <f t="shared" si="0"/>
        <v>1663</v>
      </c>
    </row>
    <row r="73" spans="1:25" x14ac:dyDescent="0.25">
      <c r="A73">
        <f t="shared" si="0"/>
        <v>1664</v>
      </c>
      <c r="F73">
        <v>0.63</v>
      </c>
      <c r="G73">
        <f>AVERAGE(F73)/37.3578</f>
        <v>1.6863948091161686E-2</v>
      </c>
      <c r="I73">
        <v>0.64</v>
      </c>
      <c r="J73">
        <f>AVERAGE(I73)/37.3578</f>
        <v>1.7131629806894411E-2</v>
      </c>
      <c r="Q73">
        <v>0.74</v>
      </c>
      <c r="T73">
        <f>AVERAGE(Q73:S73)/37.3578</f>
        <v>1.9808446964221665E-2</v>
      </c>
    </row>
    <row r="74" spans="1:25" x14ac:dyDescent="0.25">
      <c r="A74">
        <f t="shared" ref="A74:A137" si="1">+A73+1</f>
        <v>1665</v>
      </c>
      <c r="B74">
        <v>0.99</v>
      </c>
      <c r="D74">
        <f>AVERAGE(B74:C74)/37.3578</f>
        <v>2.6500489857539791E-2</v>
      </c>
      <c r="F74">
        <v>0.55000000000000004</v>
      </c>
      <c r="G74">
        <f>AVERAGE(F74)/37.3578</f>
        <v>1.4722494365299887E-2</v>
      </c>
      <c r="I74">
        <v>0.59</v>
      </c>
      <c r="J74">
        <f>AVERAGE(I74)/37.3578</f>
        <v>1.5793221228230785E-2</v>
      </c>
      <c r="L74">
        <v>0.69</v>
      </c>
      <c r="O74">
        <f>AVERAGE(L74:N74)/37.3578</f>
        <v>1.8470038385558035E-2</v>
      </c>
      <c r="Q74">
        <v>0.57499999999999996</v>
      </c>
      <c r="T74">
        <f>AVERAGE(Q74:S74)/37.3578</f>
        <v>1.5391698654631697E-2</v>
      </c>
    </row>
    <row r="75" spans="1:25" x14ac:dyDescent="0.25">
      <c r="A75">
        <f t="shared" si="1"/>
        <v>1666</v>
      </c>
      <c r="F75">
        <v>0.42</v>
      </c>
      <c r="G75">
        <f>AVERAGE(F75)/37.3578</f>
        <v>1.1242632060774457E-2</v>
      </c>
      <c r="I75">
        <v>0.44</v>
      </c>
      <c r="J75">
        <f>AVERAGE(I75)/37.3578</f>
        <v>1.1777995492239908E-2</v>
      </c>
      <c r="Q75">
        <v>0.4</v>
      </c>
      <c r="T75">
        <f>AVERAGE(Q75:S75)/37.3578</f>
        <v>1.0707268629309008E-2</v>
      </c>
    </row>
    <row r="76" spans="1:25" x14ac:dyDescent="0.25">
      <c r="A76">
        <f t="shared" si="1"/>
        <v>1667</v>
      </c>
    </row>
    <row r="77" spans="1:25" x14ac:dyDescent="0.25">
      <c r="A77">
        <f t="shared" si="1"/>
        <v>1668</v>
      </c>
    </row>
    <row r="78" spans="1:25" x14ac:dyDescent="0.25">
      <c r="A78">
        <f t="shared" si="1"/>
        <v>1669</v>
      </c>
      <c r="B78">
        <v>0.94</v>
      </c>
      <c r="D78">
        <f>AVERAGE(B78:C78)/37.3578</f>
        <v>2.5162081278876165E-2</v>
      </c>
      <c r="F78">
        <v>0.63</v>
      </c>
      <c r="G78">
        <f>AVERAGE(F78)/37.3578</f>
        <v>1.6863948091161686E-2</v>
      </c>
      <c r="I78">
        <v>0.72</v>
      </c>
      <c r="J78">
        <f>AVERAGE(I78)/37.3578</f>
        <v>1.9273083532756211E-2</v>
      </c>
      <c r="L78">
        <v>0.63</v>
      </c>
      <c r="O78">
        <f>AVERAGE(L78:N78)/37.3578</f>
        <v>1.6863948091161686E-2</v>
      </c>
      <c r="Q78">
        <v>0.62</v>
      </c>
      <c r="T78">
        <f>AVERAGE(Q78:S78)/37.3578</f>
        <v>1.6596266375428961E-2</v>
      </c>
    </row>
    <row r="79" spans="1:25" x14ac:dyDescent="0.25">
      <c r="A79">
        <f t="shared" si="1"/>
        <v>1670</v>
      </c>
      <c r="B79">
        <v>0.86</v>
      </c>
      <c r="D79">
        <f>AVERAGE(B79:C79)/37.3578</f>
        <v>2.3020627553014365E-2</v>
      </c>
      <c r="L79">
        <v>0.71</v>
      </c>
      <c r="O79">
        <f>AVERAGE(L79:N79)/25.11</f>
        <v>2.8275587415372359E-2</v>
      </c>
      <c r="V79">
        <v>7.5</v>
      </c>
      <c r="Y79">
        <f>AVERAGE(V79:X79)/25.11</f>
        <v>0.29868578255675032</v>
      </c>
    </row>
    <row r="80" spans="1:25" x14ac:dyDescent="0.25">
      <c r="A80">
        <f t="shared" si="1"/>
        <v>1671</v>
      </c>
    </row>
    <row r="81" spans="1:20" x14ac:dyDescent="0.25">
      <c r="A81">
        <f t="shared" si="1"/>
        <v>1672</v>
      </c>
    </row>
    <row r="82" spans="1:20" x14ac:dyDescent="0.25">
      <c r="A82">
        <f t="shared" si="1"/>
        <v>1673</v>
      </c>
    </row>
    <row r="83" spans="1:20" x14ac:dyDescent="0.25">
      <c r="A83">
        <f t="shared" si="1"/>
        <v>1674</v>
      </c>
    </row>
    <row r="84" spans="1:20" x14ac:dyDescent="0.25">
      <c r="A84">
        <f t="shared" si="1"/>
        <v>1675</v>
      </c>
    </row>
    <row r="85" spans="1:20" x14ac:dyDescent="0.25">
      <c r="A85">
        <f t="shared" si="1"/>
        <v>1676</v>
      </c>
    </row>
    <row r="86" spans="1:20" x14ac:dyDescent="0.25">
      <c r="A86">
        <f t="shared" si="1"/>
        <v>1677</v>
      </c>
      <c r="B86">
        <v>0.97</v>
      </c>
      <c r="D86">
        <f>AVERAGE(B86:C86)/37.3578</f>
        <v>2.5965126426074341E-2</v>
      </c>
      <c r="F86" s="3">
        <v>0.72</v>
      </c>
      <c r="G86">
        <f>AVERAGE(F86)/37.3578</f>
        <v>1.9273083532756211E-2</v>
      </c>
      <c r="H86" s="17"/>
      <c r="I86" s="3">
        <v>0.44</v>
      </c>
      <c r="J86">
        <f>AVERAGE(I86)/37.3578</f>
        <v>1.1777995492239908E-2</v>
      </c>
      <c r="L86">
        <v>0.65</v>
      </c>
      <c r="O86">
        <f>AVERAGE(L86:N86)/37.3578</f>
        <v>1.7399311522627137E-2</v>
      </c>
      <c r="Q86" s="3">
        <v>0.69</v>
      </c>
      <c r="T86">
        <f>AVERAGE(Q86:S86)/37.3578</f>
        <v>1.8470038385558035E-2</v>
      </c>
    </row>
    <row r="87" spans="1:20" x14ac:dyDescent="0.25">
      <c r="A87">
        <f t="shared" si="1"/>
        <v>1678</v>
      </c>
      <c r="F87" s="3"/>
      <c r="G87" s="3"/>
      <c r="H87" s="17"/>
      <c r="I87" s="3"/>
      <c r="Q87" s="3"/>
    </row>
    <row r="88" spans="1:20" x14ac:dyDescent="0.25">
      <c r="A88">
        <f t="shared" si="1"/>
        <v>1679</v>
      </c>
      <c r="F88" s="3"/>
      <c r="G88" s="3"/>
      <c r="H88" s="17"/>
      <c r="I88" s="3"/>
      <c r="Q88" s="3"/>
    </row>
    <row r="89" spans="1:20" x14ac:dyDescent="0.25">
      <c r="A89">
        <f t="shared" si="1"/>
        <v>1680</v>
      </c>
      <c r="F89" s="3"/>
      <c r="G89" s="3"/>
      <c r="H89" s="17"/>
      <c r="I89" s="3"/>
      <c r="Q89" s="3"/>
    </row>
    <row r="90" spans="1:20" x14ac:dyDescent="0.25">
      <c r="A90">
        <f t="shared" si="1"/>
        <v>1681</v>
      </c>
      <c r="F90" s="3"/>
      <c r="G90" s="3"/>
      <c r="H90" s="17"/>
      <c r="I90" s="3"/>
      <c r="Q90" s="3"/>
    </row>
    <row r="91" spans="1:20" x14ac:dyDescent="0.25">
      <c r="A91">
        <f t="shared" si="1"/>
        <v>1682</v>
      </c>
      <c r="F91" s="3"/>
      <c r="G91" s="3"/>
      <c r="H91" s="17"/>
      <c r="I91" s="3"/>
      <c r="Q91" s="3"/>
    </row>
    <row r="92" spans="1:20" x14ac:dyDescent="0.25">
      <c r="A92">
        <f t="shared" si="1"/>
        <v>1683</v>
      </c>
      <c r="F92" s="3"/>
      <c r="G92" s="3"/>
      <c r="H92" s="17"/>
      <c r="I92" s="3"/>
      <c r="Q92" s="3"/>
    </row>
    <row r="93" spans="1:20" x14ac:dyDescent="0.25">
      <c r="A93">
        <f t="shared" si="1"/>
        <v>1684</v>
      </c>
      <c r="B93">
        <v>0.75</v>
      </c>
      <c r="D93">
        <f>AVERAGE(B93:C93)/37.3578</f>
        <v>2.007612867995439E-2</v>
      </c>
      <c r="F93" s="3">
        <v>0.55000000000000004</v>
      </c>
      <c r="G93">
        <f t="shared" ref="G93:G100" si="2">AVERAGE(F93)/37.3578</f>
        <v>1.4722494365299887E-2</v>
      </c>
      <c r="H93" s="17"/>
      <c r="I93" s="3">
        <v>0.85</v>
      </c>
      <c r="J93">
        <f t="shared" ref="J93:J100" si="3">AVERAGE(I93)/37.3578</f>
        <v>2.275294583728164E-2</v>
      </c>
      <c r="Q93" s="3">
        <v>0.46</v>
      </c>
      <c r="T93">
        <f t="shared" ref="T93:T100" si="4">AVERAGE(Q93:S93)/37.3578</f>
        <v>1.2313358923705359E-2</v>
      </c>
    </row>
    <row r="94" spans="1:20" x14ac:dyDescent="0.25">
      <c r="A94">
        <f t="shared" si="1"/>
        <v>1685</v>
      </c>
      <c r="F94" s="3">
        <v>1.01</v>
      </c>
      <c r="G94">
        <f t="shared" si="2"/>
        <v>2.7035853289005242E-2</v>
      </c>
      <c r="H94" s="17"/>
      <c r="I94" s="3">
        <v>1.0900000000000001</v>
      </c>
      <c r="J94">
        <f t="shared" si="3"/>
        <v>2.9177307014867048E-2</v>
      </c>
      <c r="Q94" s="3">
        <v>1.02</v>
      </c>
      <c r="T94">
        <f t="shared" si="4"/>
        <v>2.7303535004737967E-2</v>
      </c>
    </row>
    <row r="95" spans="1:20" x14ac:dyDescent="0.25">
      <c r="A95">
        <f t="shared" si="1"/>
        <v>1686</v>
      </c>
      <c r="B95">
        <v>1.1000000000000001</v>
      </c>
      <c r="D95">
        <f>AVERAGE(B95:C95)/37.3578</f>
        <v>2.9444988730599773E-2</v>
      </c>
      <c r="F95" s="3">
        <v>0.76</v>
      </c>
      <c r="G95">
        <f t="shared" si="2"/>
        <v>2.0343810395687115E-2</v>
      </c>
      <c r="H95" s="17"/>
      <c r="I95" s="3">
        <v>0.79</v>
      </c>
      <c r="J95">
        <f t="shared" si="3"/>
        <v>2.1146855542885291E-2</v>
      </c>
      <c r="L95">
        <v>0.81</v>
      </c>
      <c r="O95">
        <f t="shared" ref="O95:O100" si="5">AVERAGE(L95:N95)/37.3578</f>
        <v>2.1682218974350742E-2</v>
      </c>
      <c r="Q95" s="3">
        <v>0.77</v>
      </c>
      <c r="T95">
        <f t="shared" si="4"/>
        <v>2.0611492111419841E-2</v>
      </c>
    </row>
    <row r="96" spans="1:20" x14ac:dyDescent="0.25">
      <c r="A96">
        <f t="shared" si="1"/>
        <v>1687</v>
      </c>
      <c r="F96" s="3">
        <v>0.74</v>
      </c>
      <c r="G96">
        <f t="shared" si="2"/>
        <v>1.9808446964221665E-2</v>
      </c>
      <c r="H96" s="17"/>
      <c r="I96" s="3">
        <v>0.82</v>
      </c>
      <c r="J96">
        <f t="shared" si="3"/>
        <v>2.1949900690083464E-2</v>
      </c>
      <c r="L96">
        <v>0.78</v>
      </c>
      <c r="O96">
        <f t="shared" si="5"/>
        <v>2.0879173827152566E-2</v>
      </c>
      <c r="Q96" s="3">
        <v>0.74</v>
      </c>
      <c r="T96">
        <f t="shared" si="4"/>
        <v>1.9808446964221665E-2</v>
      </c>
    </row>
    <row r="97" spans="1:20" x14ac:dyDescent="0.25">
      <c r="A97">
        <f t="shared" si="1"/>
        <v>1688</v>
      </c>
      <c r="B97">
        <v>0.875</v>
      </c>
      <c r="D97">
        <f>AVERAGE(B97:C97)/37.3578</f>
        <v>2.3422150126613452E-2</v>
      </c>
      <c r="F97" s="3">
        <v>0.77500000000000002</v>
      </c>
      <c r="G97">
        <f t="shared" si="2"/>
        <v>2.0745332969286202E-2</v>
      </c>
      <c r="H97" s="17"/>
      <c r="I97" s="3">
        <v>0.8</v>
      </c>
      <c r="J97">
        <f t="shared" si="3"/>
        <v>2.1414537258618017E-2</v>
      </c>
      <c r="L97">
        <v>0.69</v>
      </c>
      <c r="O97">
        <f t="shared" si="5"/>
        <v>1.8470038385558035E-2</v>
      </c>
      <c r="Q97" s="3">
        <v>0.55149999999999999</v>
      </c>
      <c r="T97">
        <f t="shared" si="4"/>
        <v>1.4762646622659793E-2</v>
      </c>
    </row>
    <row r="98" spans="1:20" x14ac:dyDescent="0.25">
      <c r="A98">
        <f t="shared" si="1"/>
        <v>1689</v>
      </c>
      <c r="B98">
        <v>1.19</v>
      </c>
      <c r="D98">
        <f>AVERAGE(B98:C98)/37.3578</f>
        <v>3.1854124172194298E-2</v>
      </c>
      <c r="F98" s="3">
        <v>0.48499999999999999</v>
      </c>
      <c r="G98">
        <f t="shared" si="2"/>
        <v>1.298256321303717E-2</v>
      </c>
      <c r="H98" s="17"/>
      <c r="I98" s="3">
        <v>0.57499999999999996</v>
      </c>
      <c r="J98">
        <f t="shared" si="3"/>
        <v>1.5391698654631697E-2</v>
      </c>
      <c r="L98">
        <v>0.49</v>
      </c>
      <c r="O98">
        <f t="shared" si="5"/>
        <v>1.3116404070903533E-2</v>
      </c>
      <c r="Q98" s="3">
        <v>0.45500000000000002</v>
      </c>
      <c r="T98">
        <f t="shared" si="4"/>
        <v>1.2179518065838996E-2</v>
      </c>
    </row>
    <row r="99" spans="1:20" x14ac:dyDescent="0.25">
      <c r="A99">
        <f t="shared" si="1"/>
        <v>1690</v>
      </c>
      <c r="B99">
        <v>1.26</v>
      </c>
      <c r="D99">
        <f>AVERAGE(B99:C99)/37.3578</f>
        <v>3.3727896182323372E-2</v>
      </c>
      <c r="F99" s="3">
        <v>0.56000000000000005</v>
      </c>
      <c r="G99">
        <f t="shared" si="2"/>
        <v>1.4990176081032612E-2</v>
      </c>
      <c r="H99" s="17"/>
      <c r="I99" s="3">
        <v>0.61499999999999999</v>
      </c>
      <c r="J99">
        <f t="shared" si="3"/>
        <v>1.64624255175626E-2</v>
      </c>
      <c r="L99">
        <v>0.54500000000000004</v>
      </c>
      <c r="O99">
        <f t="shared" si="5"/>
        <v>1.4588653507433524E-2</v>
      </c>
      <c r="Q99" s="3">
        <v>0.49</v>
      </c>
      <c r="T99">
        <f t="shared" si="4"/>
        <v>1.3116404070903533E-2</v>
      </c>
    </row>
    <row r="100" spans="1:20" x14ac:dyDescent="0.25">
      <c r="A100">
        <f t="shared" si="1"/>
        <v>1691</v>
      </c>
      <c r="F100" s="3">
        <v>0.64</v>
      </c>
      <c r="G100">
        <f t="shared" si="2"/>
        <v>1.7131629806894411E-2</v>
      </c>
      <c r="H100" s="17"/>
      <c r="I100" s="3">
        <v>0.73</v>
      </c>
      <c r="J100">
        <f t="shared" si="3"/>
        <v>1.9540765248488936E-2</v>
      </c>
      <c r="L100">
        <v>0.79</v>
      </c>
      <c r="O100">
        <f t="shared" si="5"/>
        <v>2.1146855542885291E-2</v>
      </c>
      <c r="Q100" s="3">
        <v>0.63</v>
      </c>
      <c r="T100">
        <f t="shared" si="4"/>
        <v>1.6863948091161686E-2</v>
      </c>
    </row>
    <row r="101" spans="1:20" x14ac:dyDescent="0.25">
      <c r="A101">
        <f t="shared" si="1"/>
        <v>1692</v>
      </c>
      <c r="F101" s="3"/>
      <c r="G101" s="3"/>
      <c r="H101" s="17"/>
      <c r="I101" s="3"/>
      <c r="Q101" s="3"/>
    </row>
    <row r="102" spans="1:20" x14ac:dyDescent="0.25">
      <c r="A102">
        <f t="shared" si="1"/>
        <v>1693</v>
      </c>
      <c r="F102" s="3"/>
      <c r="G102" s="3"/>
      <c r="H102" s="17"/>
      <c r="I102" s="3"/>
      <c r="Q102" s="3"/>
    </row>
    <row r="103" spans="1:20" x14ac:dyDescent="0.25">
      <c r="A103">
        <f t="shared" si="1"/>
        <v>1694</v>
      </c>
      <c r="F103" s="3"/>
      <c r="G103" s="3"/>
      <c r="H103" s="17"/>
      <c r="I103" s="3"/>
      <c r="Q103" s="3"/>
    </row>
    <row r="104" spans="1:20" x14ac:dyDescent="0.25">
      <c r="A104">
        <f t="shared" si="1"/>
        <v>1695</v>
      </c>
      <c r="F104" s="3"/>
      <c r="G104" s="3"/>
      <c r="H104" s="17"/>
      <c r="I104" s="3"/>
      <c r="Q104" s="3"/>
    </row>
    <row r="105" spans="1:20" x14ac:dyDescent="0.25">
      <c r="A105">
        <f t="shared" si="1"/>
        <v>1696</v>
      </c>
      <c r="B105">
        <v>1.32</v>
      </c>
      <c r="D105">
        <f>AVERAGE(B105:C105)/37.3578</f>
        <v>3.5333986476719724E-2</v>
      </c>
      <c r="F105" s="3">
        <v>1.7</v>
      </c>
      <c r="G105">
        <f>AVERAGE(F105)/37.3578</f>
        <v>4.550589167456328E-2</v>
      </c>
      <c r="H105" s="17"/>
      <c r="I105" s="3">
        <v>1.87</v>
      </c>
      <c r="J105">
        <f>AVERAGE(I105)/37.3578</f>
        <v>5.0056480842019614E-2</v>
      </c>
      <c r="Q105" s="3">
        <v>2.12</v>
      </c>
      <c r="T105">
        <f>AVERAGE(Q105:S105)/37.3578</f>
        <v>5.6748523735337744E-2</v>
      </c>
    </row>
    <row r="106" spans="1:20" x14ac:dyDescent="0.25">
      <c r="A106">
        <f t="shared" si="1"/>
        <v>1697</v>
      </c>
      <c r="B106">
        <v>0.87</v>
      </c>
      <c r="D106">
        <f>AVERAGE(B106:C106)/37.3578</f>
        <v>2.3288309268747091E-2</v>
      </c>
      <c r="F106" s="3"/>
      <c r="G106" s="3"/>
      <c r="H106" s="17"/>
      <c r="I106" s="3"/>
      <c r="L106">
        <v>0.73</v>
      </c>
      <c r="O106">
        <f>AVERAGE(L106:N106)/37.3578</f>
        <v>1.9540765248488936E-2</v>
      </c>
      <c r="Q106" s="3"/>
    </row>
    <row r="107" spans="1:20" x14ac:dyDescent="0.25">
      <c r="A107">
        <f t="shared" si="1"/>
        <v>1698</v>
      </c>
      <c r="F107" s="3"/>
      <c r="G107" s="3"/>
      <c r="H107" s="17"/>
      <c r="I107" s="3"/>
      <c r="Q107" s="3"/>
    </row>
    <row r="108" spans="1:20" x14ac:dyDescent="0.25">
      <c r="A108">
        <f t="shared" si="1"/>
        <v>1699</v>
      </c>
      <c r="F108" s="3">
        <v>0.38</v>
      </c>
      <c r="G108">
        <f>AVERAGE(F108)/37.3578</f>
        <v>1.0171905197843558E-2</v>
      </c>
      <c r="H108" s="17"/>
      <c r="I108" s="3">
        <v>0.38</v>
      </c>
      <c r="J108">
        <f>AVERAGE(I108)/37.3578</f>
        <v>1.0171905197843558E-2</v>
      </c>
      <c r="Q108" s="3"/>
    </row>
    <row r="109" spans="1:20" x14ac:dyDescent="0.25">
      <c r="A109">
        <f t="shared" si="1"/>
        <v>1700</v>
      </c>
      <c r="F109" s="3"/>
      <c r="G109" s="3"/>
      <c r="H109" s="17"/>
      <c r="I109" s="3"/>
      <c r="Q109" s="3"/>
    </row>
    <row r="110" spans="1:20" x14ac:dyDescent="0.25">
      <c r="A110">
        <f t="shared" si="1"/>
        <v>1701</v>
      </c>
      <c r="F110" s="3"/>
      <c r="G110" s="3"/>
      <c r="H110" s="17"/>
      <c r="I110" s="3"/>
      <c r="Q110" s="3"/>
    </row>
    <row r="111" spans="1:20" x14ac:dyDescent="0.25">
      <c r="A111">
        <f t="shared" si="1"/>
        <v>1702</v>
      </c>
      <c r="F111" s="3"/>
      <c r="G111" s="3"/>
      <c r="H111" s="17"/>
      <c r="I111" s="3"/>
      <c r="Q111" s="3"/>
    </row>
    <row r="112" spans="1:20" x14ac:dyDescent="0.25">
      <c r="A112">
        <f t="shared" si="1"/>
        <v>1703</v>
      </c>
      <c r="F112" s="3"/>
      <c r="G112" s="3"/>
      <c r="H112" s="17"/>
      <c r="I112" s="3"/>
      <c r="Q112" s="3"/>
    </row>
    <row r="113" spans="1:34" x14ac:dyDescent="0.25">
      <c r="A113">
        <f t="shared" si="1"/>
        <v>1704</v>
      </c>
      <c r="F113" s="3"/>
      <c r="G113" s="3"/>
      <c r="H113" s="17"/>
      <c r="I113" s="3"/>
      <c r="Q113" s="3"/>
    </row>
    <row r="114" spans="1:34" x14ac:dyDescent="0.25">
      <c r="A114">
        <f t="shared" si="1"/>
        <v>1705</v>
      </c>
      <c r="F114" s="3"/>
      <c r="G114" s="3"/>
      <c r="H114" s="17"/>
      <c r="I114" s="3"/>
      <c r="Q114" s="3"/>
    </row>
    <row r="115" spans="1:34" x14ac:dyDescent="0.25">
      <c r="A115">
        <f t="shared" si="1"/>
        <v>1706</v>
      </c>
      <c r="B115">
        <v>0.95</v>
      </c>
      <c r="D115">
        <f>AVERAGE(B115:C115)/37.3578</f>
        <v>2.542976299460889E-2</v>
      </c>
      <c r="F115" s="3">
        <v>0.45</v>
      </c>
      <c r="G115">
        <f>AVERAGE(F115)/37.3578</f>
        <v>1.2045677207972633E-2</v>
      </c>
      <c r="H115" s="17"/>
      <c r="I115" s="3">
        <v>0.53</v>
      </c>
      <c r="J115">
        <f>AVERAGE(I115)/37.3578</f>
        <v>1.4187130933834436E-2</v>
      </c>
      <c r="L115">
        <v>0.69</v>
      </c>
      <c r="O115">
        <f>AVERAGE(L115:N115)/37.3578</f>
        <v>1.8470038385558035E-2</v>
      </c>
      <c r="Q115" s="3">
        <v>0.53</v>
      </c>
      <c r="T115">
        <f>AVERAGE(Q115:S115)/37.3578</f>
        <v>1.4187130933834436E-2</v>
      </c>
    </row>
    <row r="116" spans="1:34" x14ac:dyDescent="0.25">
      <c r="A116">
        <f t="shared" si="1"/>
        <v>1707</v>
      </c>
      <c r="F116" s="3"/>
      <c r="G116" s="3"/>
      <c r="H116" s="17"/>
      <c r="I116" s="3"/>
      <c r="Q116" s="3"/>
    </row>
    <row r="117" spans="1:34" x14ac:dyDescent="0.25">
      <c r="A117">
        <f t="shared" si="1"/>
        <v>1708</v>
      </c>
      <c r="B117">
        <v>1.6</v>
      </c>
      <c r="D117">
        <f t="shared" ref="D117:D159" si="6">AVERAGE(B117:C117)/37.3578</f>
        <v>4.2829074517236033E-2</v>
      </c>
      <c r="F117" s="3">
        <v>0.86499999999999999</v>
      </c>
      <c r="G117">
        <f t="shared" ref="G117:G159" si="7">AVERAGE(F117)/37.3578</f>
        <v>2.3154468410880726E-2</v>
      </c>
      <c r="H117" s="17"/>
      <c r="I117" s="3">
        <v>0.56999999999999995</v>
      </c>
      <c r="J117">
        <f t="shared" ref="J117:J159" si="8">AVERAGE(I117)/37.3578</f>
        <v>1.5257857796765334E-2</v>
      </c>
      <c r="L117">
        <v>1.49</v>
      </c>
      <c r="O117">
        <f t="shared" ref="O117:O159" si="9">AVERAGE(L117:N117)/37.3578</f>
        <v>3.9884575644176051E-2</v>
      </c>
      <c r="Q117" s="3">
        <v>1.05</v>
      </c>
      <c r="T117">
        <f t="shared" ref="T117:T159" si="10">AVERAGE(Q117:S117)/37.3578</f>
        <v>2.8106580151936143E-2</v>
      </c>
    </row>
    <row r="118" spans="1:34" x14ac:dyDescent="0.25">
      <c r="A118">
        <f t="shared" si="1"/>
        <v>1709</v>
      </c>
      <c r="B118">
        <v>1.1990000000000001</v>
      </c>
      <c r="D118">
        <f t="shared" si="6"/>
        <v>3.2095037716353754E-2</v>
      </c>
      <c r="F118" s="3">
        <v>0.69</v>
      </c>
      <c r="G118">
        <f t="shared" si="7"/>
        <v>1.8470038385558035E-2</v>
      </c>
      <c r="H118" s="17"/>
      <c r="I118" s="3">
        <v>0.66</v>
      </c>
      <c r="J118">
        <f t="shared" si="8"/>
        <v>1.7666993238359862E-2</v>
      </c>
      <c r="L118">
        <v>0.91500000000000004</v>
      </c>
      <c r="O118">
        <f t="shared" si="9"/>
        <v>2.4492876989544356E-2</v>
      </c>
      <c r="Q118" s="3">
        <v>0.72</v>
      </c>
      <c r="T118">
        <f t="shared" si="10"/>
        <v>1.9273083532756211E-2</v>
      </c>
    </row>
    <row r="119" spans="1:34" x14ac:dyDescent="0.25">
      <c r="A119">
        <f t="shared" si="1"/>
        <v>1710</v>
      </c>
      <c r="B119">
        <v>1.135</v>
      </c>
      <c r="D119">
        <f t="shared" si="6"/>
        <v>3.0381874735664307E-2</v>
      </c>
      <c r="F119" s="3">
        <v>0.73499999999999999</v>
      </c>
      <c r="G119">
        <f t="shared" si="7"/>
        <v>1.96746061063553E-2</v>
      </c>
      <c r="H119" s="17"/>
      <c r="I119" s="3">
        <v>0.85</v>
      </c>
      <c r="J119">
        <f t="shared" si="8"/>
        <v>2.275294583728164E-2</v>
      </c>
      <c r="L119">
        <v>0.73499999999999999</v>
      </c>
      <c r="O119">
        <f t="shared" si="9"/>
        <v>1.96746061063553E-2</v>
      </c>
      <c r="Q119" s="3">
        <v>0.78</v>
      </c>
      <c r="T119">
        <f t="shared" si="10"/>
        <v>2.0879173827152566E-2</v>
      </c>
    </row>
    <row r="120" spans="1:34" x14ac:dyDescent="0.25">
      <c r="A120">
        <f t="shared" si="1"/>
        <v>1711</v>
      </c>
      <c r="B120">
        <v>1.65</v>
      </c>
      <c r="D120">
        <f t="shared" si="6"/>
        <v>4.416748309589965E-2</v>
      </c>
      <c r="F120" s="3">
        <v>0.8</v>
      </c>
      <c r="G120">
        <f t="shared" si="7"/>
        <v>2.1414537258618017E-2</v>
      </c>
      <c r="H120" s="17"/>
      <c r="I120" s="3">
        <v>0.9</v>
      </c>
      <c r="J120">
        <f t="shared" si="8"/>
        <v>2.4091354415945267E-2</v>
      </c>
      <c r="L120">
        <v>1.22</v>
      </c>
      <c r="O120">
        <f t="shared" si="9"/>
        <v>3.2657169319392471E-2</v>
      </c>
      <c r="Q120" s="3">
        <v>0.9</v>
      </c>
      <c r="T120">
        <f t="shared" si="10"/>
        <v>2.4091354415945267E-2</v>
      </c>
    </row>
    <row r="121" spans="1:34" x14ac:dyDescent="0.25">
      <c r="A121">
        <f t="shared" si="1"/>
        <v>1712</v>
      </c>
      <c r="B121">
        <v>3.1375000000000002</v>
      </c>
      <c r="D121">
        <f t="shared" si="6"/>
        <v>8.3985138311142529E-2</v>
      </c>
      <c r="F121" s="3">
        <v>1.57</v>
      </c>
      <c r="G121">
        <f t="shared" si="7"/>
        <v>4.2026029370037854E-2</v>
      </c>
      <c r="H121" s="17"/>
      <c r="I121" s="3">
        <v>1.855</v>
      </c>
      <c r="J121">
        <f t="shared" si="8"/>
        <v>4.9654958268420521E-2</v>
      </c>
      <c r="L121">
        <v>3.1324999999999998</v>
      </c>
      <c r="O121">
        <f t="shared" si="9"/>
        <v>8.3851297453276158E-2</v>
      </c>
      <c r="Q121" s="3">
        <v>1.9</v>
      </c>
      <c r="T121">
        <f t="shared" si="10"/>
        <v>5.085952598921778E-2</v>
      </c>
    </row>
    <row r="122" spans="1:34" x14ac:dyDescent="0.25">
      <c r="A122">
        <f t="shared" si="1"/>
        <v>1713</v>
      </c>
      <c r="B122">
        <v>1.41</v>
      </c>
      <c r="D122">
        <f t="shared" si="6"/>
        <v>3.7743121918314249E-2</v>
      </c>
      <c r="F122" s="3">
        <v>2.585</v>
      </c>
      <c r="G122">
        <f t="shared" si="7"/>
        <v>6.919572351690946E-2</v>
      </c>
      <c r="H122" s="17"/>
      <c r="I122" s="3">
        <v>2.44</v>
      </c>
      <c r="J122">
        <f t="shared" si="8"/>
        <v>6.5314338638784941E-2</v>
      </c>
      <c r="L122">
        <v>1.1499999999999999</v>
      </c>
      <c r="O122">
        <f t="shared" si="9"/>
        <v>3.0783397309263393E-2</v>
      </c>
      <c r="Q122" s="3">
        <v>2.375</v>
      </c>
      <c r="T122">
        <f t="shared" si="10"/>
        <v>6.3574407486522225E-2</v>
      </c>
    </row>
    <row r="123" spans="1:34" x14ac:dyDescent="0.25">
      <c r="A123">
        <f t="shared" si="1"/>
        <v>1714</v>
      </c>
      <c r="B123">
        <v>1.4730000000000001</v>
      </c>
      <c r="D123">
        <f t="shared" si="6"/>
        <v>3.9429516727430419E-2</v>
      </c>
      <c r="F123" s="3">
        <v>1.0049999999999999</v>
      </c>
      <c r="G123">
        <f t="shared" si="7"/>
        <v>2.6902012431138878E-2</v>
      </c>
      <c r="H123" s="17"/>
      <c r="I123" s="3">
        <v>1.1399999999999999</v>
      </c>
      <c r="J123">
        <f t="shared" si="8"/>
        <v>3.0515715593530668E-2</v>
      </c>
      <c r="L123">
        <v>1.355</v>
      </c>
      <c r="O123">
        <f t="shared" si="9"/>
        <v>3.6270872481784261E-2</v>
      </c>
      <c r="Q123" s="3">
        <v>1.33</v>
      </c>
      <c r="T123">
        <f t="shared" si="10"/>
        <v>3.5601668192452453E-2</v>
      </c>
    </row>
    <row r="124" spans="1:34" x14ac:dyDescent="0.25">
      <c r="A124">
        <f t="shared" si="1"/>
        <v>1715</v>
      </c>
      <c r="B124">
        <v>1.365</v>
      </c>
      <c r="D124">
        <f t="shared" si="6"/>
        <v>3.653855419751699E-2</v>
      </c>
      <c r="F124" s="3">
        <v>1.3875</v>
      </c>
      <c r="G124">
        <f t="shared" si="7"/>
        <v>3.7140838057915619E-2</v>
      </c>
      <c r="H124" s="17"/>
      <c r="I124" s="3">
        <v>1.548</v>
      </c>
      <c r="J124">
        <f t="shared" si="8"/>
        <v>4.1437129595425858E-2</v>
      </c>
      <c r="L124">
        <v>1.0075000000000001</v>
      </c>
      <c r="O124">
        <f t="shared" si="9"/>
        <v>2.6968932860072063E-2</v>
      </c>
      <c r="Q124" s="3">
        <v>1.6220000000000001</v>
      </c>
      <c r="T124">
        <f t="shared" si="10"/>
        <v>4.341797429184803E-2</v>
      </c>
    </row>
    <row r="125" spans="1:34" x14ac:dyDescent="0.25">
      <c r="A125">
        <f t="shared" si="1"/>
        <v>1716</v>
      </c>
      <c r="B125">
        <v>1.51</v>
      </c>
      <c r="D125">
        <f t="shared" si="6"/>
        <v>4.0419939075641502E-2</v>
      </c>
      <c r="F125" s="3">
        <v>1.3766</v>
      </c>
      <c r="G125">
        <f t="shared" si="7"/>
        <v>3.6849064987766952E-2</v>
      </c>
      <c r="H125" s="17"/>
      <c r="I125" s="3">
        <v>1.4375</v>
      </c>
      <c r="J125">
        <f t="shared" si="8"/>
        <v>3.8479246636579242E-2</v>
      </c>
      <c r="L125">
        <v>0.92749999999999999</v>
      </c>
      <c r="O125">
        <f t="shared" si="9"/>
        <v>2.482747913421026E-2</v>
      </c>
      <c r="Q125" s="3">
        <v>1.2450000000000001</v>
      </c>
      <c r="T125">
        <f t="shared" si="10"/>
        <v>3.3326373608724286E-2</v>
      </c>
    </row>
    <row r="126" spans="1:34" x14ac:dyDescent="0.25">
      <c r="A126">
        <f t="shared" si="1"/>
        <v>1717</v>
      </c>
      <c r="B126">
        <v>3.2919999999999998</v>
      </c>
      <c r="D126">
        <f t="shared" si="6"/>
        <v>8.812082081921313E-2</v>
      </c>
      <c r="F126" s="3">
        <v>3.1549999999999998</v>
      </c>
      <c r="G126">
        <f t="shared" si="7"/>
        <v>8.4453581313674794E-2</v>
      </c>
      <c r="H126" s="17"/>
      <c r="I126" s="3">
        <v>3.2050000000000001</v>
      </c>
      <c r="J126">
        <f t="shared" si="8"/>
        <v>8.5791989892338424E-2</v>
      </c>
      <c r="L126">
        <v>3.2625000000000002</v>
      </c>
      <c r="O126">
        <f t="shared" si="9"/>
        <v>8.7331159757801591E-2</v>
      </c>
      <c r="Q126" s="3">
        <v>3.2349999999999999</v>
      </c>
      <c r="T126">
        <f t="shared" si="10"/>
        <v>8.6595035039536597E-2</v>
      </c>
    </row>
    <row r="127" spans="1:34" x14ac:dyDescent="0.25">
      <c r="A127">
        <f t="shared" si="1"/>
        <v>1718</v>
      </c>
      <c r="B127">
        <v>2.2349999999999999</v>
      </c>
      <c r="D127">
        <f t="shared" si="6"/>
        <v>5.9826863466264077E-2</v>
      </c>
      <c r="F127" s="3">
        <v>2.0259999999999998</v>
      </c>
      <c r="G127">
        <f t="shared" si="7"/>
        <v>5.4232315607450114E-2</v>
      </c>
      <c r="H127" s="17"/>
      <c r="I127" s="3">
        <v>1.9750000000000001</v>
      </c>
      <c r="J127">
        <f t="shared" si="8"/>
        <v>5.2867138857213225E-2</v>
      </c>
      <c r="L127">
        <v>2.1875</v>
      </c>
      <c r="O127">
        <f t="shared" si="9"/>
        <v>5.8555375316533632E-2</v>
      </c>
      <c r="Q127" s="3">
        <v>1.956</v>
      </c>
      <c r="T127">
        <f t="shared" si="10"/>
        <v>5.2358543597321047E-2</v>
      </c>
      <c r="V127">
        <v>15</v>
      </c>
      <c r="Y127">
        <f>AVERAGE(V127:X127)/25.11</f>
        <v>0.59737156511350065</v>
      </c>
      <c r="AF127">
        <v>4.6100000000000003</v>
      </c>
      <c r="AH127">
        <f>AVERAGE(AE127:AG127)/25.11</f>
        <v>0.18359219434488253</v>
      </c>
    </row>
    <row r="128" spans="1:34" x14ac:dyDescent="0.25">
      <c r="A128">
        <f t="shared" si="1"/>
        <v>1719</v>
      </c>
      <c r="B128">
        <v>1.56</v>
      </c>
      <c r="D128">
        <f t="shared" si="6"/>
        <v>4.1758347654305132E-2</v>
      </c>
      <c r="F128" s="3">
        <v>1.355</v>
      </c>
      <c r="G128">
        <f t="shared" si="7"/>
        <v>3.6270872481784261E-2</v>
      </c>
      <c r="H128" s="17"/>
      <c r="I128" s="3">
        <v>1.55</v>
      </c>
      <c r="J128">
        <f t="shared" si="8"/>
        <v>4.1490665938572403E-2</v>
      </c>
      <c r="L128">
        <v>1.115</v>
      </c>
      <c r="O128">
        <f t="shared" si="9"/>
        <v>2.9846511304198856E-2</v>
      </c>
      <c r="Q128" s="3">
        <v>1.125</v>
      </c>
      <c r="T128">
        <f t="shared" si="10"/>
        <v>3.0114193019931582E-2</v>
      </c>
    </row>
    <row r="129" spans="1:20" x14ac:dyDescent="0.25">
      <c r="A129">
        <f t="shared" si="1"/>
        <v>1720</v>
      </c>
      <c r="B129">
        <v>1.95</v>
      </c>
      <c r="D129">
        <f t="shared" si="6"/>
        <v>5.219793456788141E-2</v>
      </c>
      <c r="F129" s="3">
        <v>1.2949999999999999</v>
      </c>
      <c r="G129">
        <f t="shared" si="7"/>
        <v>3.4664782187387909E-2</v>
      </c>
      <c r="H129" s="17"/>
      <c r="I129" s="3">
        <v>1.4675</v>
      </c>
      <c r="J129">
        <f t="shared" si="8"/>
        <v>3.9282291783777422E-2</v>
      </c>
      <c r="L129">
        <v>1.665</v>
      </c>
      <c r="O129">
        <f t="shared" si="9"/>
        <v>4.4569005669498743E-2</v>
      </c>
      <c r="Q129" s="3">
        <v>1.5925</v>
      </c>
      <c r="T129">
        <f t="shared" si="10"/>
        <v>4.2628313230436483E-2</v>
      </c>
    </row>
    <row r="130" spans="1:20" x14ac:dyDescent="0.25">
      <c r="A130">
        <f t="shared" si="1"/>
        <v>1721</v>
      </c>
      <c r="B130">
        <v>2.2269999999999999</v>
      </c>
      <c r="D130">
        <f t="shared" si="6"/>
        <v>5.9612718093677894E-2</v>
      </c>
      <c r="F130" s="3">
        <v>1.25</v>
      </c>
      <c r="G130">
        <f t="shared" si="7"/>
        <v>3.346021446659065E-2</v>
      </c>
      <c r="H130" s="17"/>
      <c r="I130" s="3">
        <v>1.3525</v>
      </c>
      <c r="J130">
        <f t="shared" si="8"/>
        <v>3.6203952052851082E-2</v>
      </c>
      <c r="L130">
        <v>1.7430000000000001</v>
      </c>
      <c r="O130">
        <f t="shared" si="9"/>
        <v>4.6656923052214E-2</v>
      </c>
      <c r="Q130" s="3">
        <v>1.2925</v>
      </c>
      <c r="T130">
        <f t="shared" si="10"/>
        <v>3.459786175845473E-2</v>
      </c>
    </row>
    <row r="131" spans="1:20" x14ac:dyDescent="0.25">
      <c r="A131">
        <f t="shared" si="1"/>
        <v>1722</v>
      </c>
      <c r="B131">
        <v>2.06</v>
      </c>
      <c r="D131">
        <f t="shared" si="6"/>
        <v>5.5142433440941385E-2</v>
      </c>
      <c r="F131" s="3">
        <v>1.26</v>
      </c>
      <c r="G131">
        <f t="shared" si="7"/>
        <v>3.3727896182323372E-2</v>
      </c>
      <c r="H131" s="17"/>
      <c r="I131" s="3">
        <v>1.415</v>
      </c>
      <c r="J131">
        <f t="shared" si="8"/>
        <v>3.7876962776180613E-2</v>
      </c>
      <c r="L131">
        <v>1.1850000000000001</v>
      </c>
      <c r="O131">
        <f t="shared" si="9"/>
        <v>3.1720283314327934E-2</v>
      </c>
      <c r="Q131" s="3">
        <v>1.28</v>
      </c>
      <c r="T131">
        <f t="shared" si="10"/>
        <v>3.4263259613788823E-2</v>
      </c>
    </row>
    <row r="132" spans="1:20" x14ac:dyDescent="0.25">
      <c r="A132">
        <f t="shared" si="1"/>
        <v>1723</v>
      </c>
      <c r="B132">
        <v>1.59</v>
      </c>
      <c r="D132">
        <f t="shared" si="6"/>
        <v>4.2561392801503305E-2</v>
      </c>
      <c r="F132" s="3">
        <v>1.1025</v>
      </c>
      <c r="G132">
        <f t="shared" si="7"/>
        <v>2.9511909159532952E-2</v>
      </c>
      <c r="H132" s="17"/>
      <c r="I132" s="3">
        <v>1.2675000000000001</v>
      </c>
      <c r="J132">
        <f t="shared" si="8"/>
        <v>3.3928657469122915E-2</v>
      </c>
      <c r="L132">
        <v>1.3574999999999999</v>
      </c>
      <c r="O132">
        <f t="shared" si="9"/>
        <v>3.633779291071744E-2</v>
      </c>
      <c r="Q132" s="3">
        <v>1.2725</v>
      </c>
      <c r="T132">
        <f t="shared" si="10"/>
        <v>3.4062498326989279E-2</v>
      </c>
    </row>
    <row r="133" spans="1:20" x14ac:dyDescent="0.25">
      <c r="A133">
        <f t="shared" si="1"/>
        <v>1724</v>
      </c>
      <c r="B133">
        <v>1.07</v>
      </c>
      <c r="D133">
        <f t="shared" si="6"/>
        <v>2.8641943583401597E-2</v>
      </c>
      <c r="F133" s="3">
        <v>0.96699999999999997</v>
      </c>
      <c r="G133">
        <f t="shared" si="7"/>
        <v>2.5884821911354525E-2</v>
      </c>
      <c r="H133" s="17"/>
      <c r="I133" s="3">
        <v>1.0329999999999999</v>
      </c>
      <c r="J133">
        <f t="shared" si="8"/>
        <v>2.7651521235190508E-2</v>
      </c>
      <c r="L133">
        <v>0.89</v>
      </c>
      <c r="O133">
        <f t="shared" si="9"/>
        <v>2.3823672700212541E-2</v>
      </c>
      <c r="Q133" s="3">
        <v>0.79669999999999996</v>
      </c>
      <c r="T133">
        <f t="shared" si="10"/>
        <v>2.1326202292426214E-2</v>
      </c>
    </row>
    <row r="134" spans="1:20" x14ac:dyDescent="0.25">
      <c r="A134">
        <f t="shared" si="1"/>
        <v>1725</v>
      </c>
      <c r="B134">
        <v>1.365</v>
      </c>
      <c r="D134">
        <f t="shared" si="6"/>
        <v>3.653855419751699E-2</v>
      </c>
      <c r="F134" s="3">
        <v>0.96499999999999997</v>
      </c>
      <c r="G134">
        <f t="shared" si="7"/>
        <v>2.583128556820798E-2</v>
      </c>
      <c r="H134" s="17"/>
      <c r="I134" s="3">
        <v>1.075</v>
      </c>
      <c r="J134">
        <f t="shared" si="8"/>
        <v>2.8775784441267955E-2</v>
      </c>
      <c r="L134">
        <v>0.94</v>
      </c>
      <c r="O134">
        <f t="shared" si="9"/>
        <v>2.5162081278876165E-2</v>
      </c>
      <c r="Q134" s="3">
        <v>0.91</v>
      </c>
      <c r="T134">
        <f t="shared" si="10"/>
        <v>2.4359036131677992E-2</v>
      </c>
    </row>
    <row r="135" spans="1:20" x14ac:dyDescent="0.25">
      <c r="A135">
        <f t="shared" si="1"/>
        <v>1726</v>
      </c>
      <c r="B135">
        <v>1.66</v>
      </c>
      <c r="D135">
        <f t="shared" si="6"/>
        <v>4.4435164811632379E-2</v>
      </c>
      <c r="F135" s="3">
        <v>1.24</v>
      </c>
      <c r="G135">
        <f t="shared" si="7"/>
        <v>3.3192532750857921E-2</v>
      </c>
      <c r="H135" s="17"/>
      <c r="I135" s="3">
        <v>1.4550000000000001</v>
      </c>
      <c r="J135">
        <f t="shared" si="8"/>
        <v>3.8947689639111514E-2</v>
      </c>
      <c r="L135">
        <v>1.2749999999999999</v>
      </c>
      <c r="O135">
        <f t="shared" si="9"/>
        <v>3.4129418755922458E-2</v>
      </c>
      <c r="Q135" s="3">
        <v>1.575</v>
      </c>
      <c r="T135">
        <f t="shared" si="10"/>
        <v>4.2159870227904211E-2</v>
      </c>
    </row>
    <row r="136" spans="1:20" x14ac:dyDescent="0.25">
      <c r="A136">
        <f t="shared" si="1"/>
        <v>1727</v>
      </c>
      <c r="B136">
        <v>1.1200000000000001</v>
      </c>
      <c r="D136">
        <f t="shared" si="6"/>
        <v>2.9980352162065224E-2</v>
      </c>
      <c r="F136" s="3">
        <v>0.65</v>
      </c>
      <c r="G136">
        <f t="shared" si="7"/>
        <v>1.7399311522627137E-2</v>
      </c>
      <c r="H136" s="17"/>
      <c r="I136" s="3">
        <v>0.72</v>
      </c>
      <c r="J136">
        <f t="shared" si="8"/>
        <v>1.9273083532756211E-2</v>
      </c>
      <c r="L136">
        <v>0.74</v>
      </c>
      <c r="O136">
        <f t="shared" si="9"/>
        <v>1.9808446964221665E-2</v>
      </c>
      <c r="Q136" s="3">
        <v>0.71</v>
      </c>
      <c r="T136">
        <f t="shared" si="10"/>
        <v>1.9005401817023485E-2</v>
      </c>
    </row>
    <row r="137" spans="1:20" x14ac:dyDescent="0.25">
      <c r="A137">
        <f t="shared" si="1"/>
        <v>1728</v>
      </c>
      <c r="B137">
        <v>1.55</v>
      </c>
      <c r="D137">
        <f t="shared" si="6"/>
        <v>4.1490665938572403E-2</v>
      </c>
      <c r="F137" s="3">
        <v>0.63</v>
      </c>
      <c r="G137">
        <f t="shared" si="7"/>
        <v>1.6863948091161686E-2</v>
      </c>
      <c r="H137" s="17"/>
      <c r="I137" s="3">
        <v>0.84</v>
      </c>
      <c r="J137">
        <f t="shared" si="8"/>
        <v>2.2485264121548915E-2</v>
      </c>
      <c r="L137">
        <v>0.86</v>
      </c>
      <c r="O137">
        <f t="shared" si="9"/>
        <v>2.3020627553014365E-2</v>
      </c>
      <c r="Q137" s="3">
        <v>0.755</v>
      </c>
      <c r="T137">
        <f t="shared" si="10"/>
        <v>2.0209969537820751E-2</v>
      </c>
    </row>
    <row r="138" spans="1:20" x14ac:dyDescent="0.25">
      <c r="A138">
        <f t="shared" ref="A138:A201" si="11">+A137+1</f>
        <v>1729</v>
      </c>
      <c r="B138">
        <v>1.62</v>
      </c>
      <c r="D138">
        <f t="shared" si="6"/>
        <v>4.3364437948701484E-2</v>
      </c>
      <c r="F138" s="3">
        <v>1.34</v>
      </c>
      <c r="G138">
        <f t="shared" si="7"/>
        <v>3.5869349908185175E-2</v>
      </c>
      <c r="H138" s="17"/>
      <c r="I138" s="3">
        <v>1.2949999999999999</v>
      </c>
      <c r="J138">
        <f t="shared" si="8"/>
        <v>3.4664782187387909E-2</v>
      </c>
      <c r="L138">
        <v>1.2649999999999999</v>
      </c>
      <c r="O138">
        <f t="shared" si="9"/>
        <v>3.3861737040189729E-2</v>
      </c>
      <c r="Q138" s="3">
        <v>1.2549999999999999</v>
      </c>
      <c r="T138">
        <f t="shared" si="10"/>
        <v>3.3594055324457008E-2</v>
      </c>
    </row>
    <row r="139" spans="1:20" x14ac:dyDescent="0.25">
      <c r="A139">
        <f t="shared" si="11"/>
        <v>1730</v>
      </c>
      <c r="B139">
        <v>1.855</v>
      </c>
      <c r="D139">
        <f t="shared" si="6"/>
        <v>4.9654958268420521E-2</v>
      </c>
      <c r="F139" s="3">
        <v>2</v>
      </c>
      <c r="G139">
        <f t="shared" si="7"/>
        <v>5.3536343146545033E-2</v>
      </c>
      <c r="H139" s="17"/>
      <c r="I139" s="3">
        <v>1.9359999999999999</v>
      </c>
      <c r="J139">
        <f t="shared" si="8"/>
        <v>5.182318016585559E-2</v>
      </c>
      <c r="L139">
        <v>1.49</v>
      </c>
      <c r="O139">
        <f t="shared" si="9"/>
        <v>3.9884575644176051E-2</v>
      </c>
      <c r="Q139" s="3">
        <v>1.7829999999999999</v>
      </c>
      <c r="T139">
        <f t="shared" si="10"/>
        <v>4.7727649915144894E-2</v>
      </c>
    </row>
    <row r="140" spans="1:20" x14ac:dyDescent="0.25">
      <c r="A140">
        <f t="shared" si="11"/>
        <v>1731</v>
      </c>
      <c r="B140">
        <v>3.12</v>
      </c>
      <c r="D140">
        <f t="shared" si="6"/>
        <v>8.3516695308610264E-2</v>
      </c>
      <c r="F140" s="3">
        <v>3.66</v>
      </c>
      <c r="G140">
        <f t="shared" si="7"/>
        <v>9.7971507958177426E-2</v>
      </c>
      <c r="H140" s="17"/>
      <c r="I140" s="3">
        <v>3.8029999999999999</v>
      </c>
      <c r="J140">
        <f t="shared" si="8"/>
        <v>0.10179935649315539</v>
      </c>
      <c r="L140">
        <v>3.2650000000000001</v>
      </c>
      <c r="O140">
        <f t="shared" si="9"/>
        <v>8.739808018673477E-2</v>
      </c>
      <c r="Q140" s="3">
        <v>4.33</v>
      </c>
      <c r="T140">
        <f t="shared" si="10"/>
        <v>0.11590618291227001</v>
      </c>
    </row>
    <row r="141" spans="1:20" x14ac:dyDescent="0.25">
      <c r="A141">
        <f t="shared" si="11"/>
        <v>1732</v>
      </c>
      <c r="B141">
        <v>1.35</v>
      </c>
      <c r="D141">
        <f t="shared" si="6"/>
        <v>3.6137031623917903E-2</v>
      </c>
      <c r="F141" s="3">
        <v>0.89</v>
      </c>
      <c r="G141">
        <f t="shared" si="7"/>
        <v>2.3823672700212541E-2</v>
      </c>
      <c r="H141" s="17"/>
      <c r="I141" s="3">
        <v>1.04</v>
      </c>
      <c r="J141">
        <f t="shared" si="8"/>
        <v>2.7838898436203418E-2</v>
      </c>
      <c r="L141">
        <v>1.1299999999999999</v>
      </c>
      <c r="O141">
        <f t="shared" si="9"/>
        <v>3.0248033877797943E-2</v>
      </c>
      <c r="Q141" s="3">
        <v>1.06</v>
      </c>
      <c r="T141">
        <f t="shared" si="10"/>
        <v>2.8374261867668872E-2</v>
      </c>
    </row>
    <row r="142" spans="1:20" x14ac:dyDescent="0.25">
      <c r="A142">
        <f t="shared" si="11"/>
        <v>1733</v>
      </c>
      <c r="B142">
        <v>1.74</v>
      </c>
      <c r="D142">
        <f t="shared" si="6"/>
        <v>4.6576618537494181E-2</v>
      </c>
      <c r="F142" s="3">
        <v>0.96699999999999997</v>
      </c>
      <c r="G142">
        <f t="shared" si="7"/>
        <v>2.5884821911354525E-2</v>
      </c>
      <c r="H142" s="17"/>
      <c r="I142" s="3">
        <v>1.2030000000000001</v>
      </c>
      <c r="J142">
        <f t="shared" si="8"/>
        <v>3.2202110402646839E-2</v>
      </c>
      <c r="L142">
        <v>1.42</v>
      </c>
      <c r="O142">
        <f t="shared" si="9"/>
        <v>3.801080363404697E-2</v>
      </c>
      <c r="Q142" s="3">
        <v>1.073</v>
      </c>
      <c r="T142">
        <f t="shared" si="10"/>
        <v>2.8722248098121409E-2</v>
      </c>
    </row>
    <row r="143" spans="1:20" x14ac:dyDescent="0.25">
      <c r="A143">
        <f t="shared" si="11"/>
        <v>1734</v>
      </c>
      <c r="B143">
        <v>1.5</v>
      </c>
      <c r="D143">
        <f t="shared" si="6"/>
        <v>4.015225735990878E-2</v>
      </c>
      <c r="F143" s="3">
        <v>0.77</v>
      </c>
      <c r="G143">
        <f t="shared" si="7"/>
        <v>2.0611492111419841E-2</v>
      </c>
      <c r="H143" s="17"/>
      <c r="I143" s="3">
        <v>1.4550000000000001</v>
      </c>
      <c r="J143">
        <f t="shared" si="8"/>
        <v>3.8947689639111514E-2</v>
      </c>
      <c r="L143">
        <v>1.2549999999999999</v>
      </c>
      <c r="O143">
        <f t="shared" si="9"/>
        <v>3.3594055324457008E-2</v>
      </c>
      <c r="Q143" s="3">
        <v>1.31</v>
      </c>
      <c r="T143">
        <f t="shared" si="10"/>
        <v>3.5066304760987002E-2</v>
      </c>
    </row>
    <row r="144" spans="1:20" x14ac:dyDescent="0.25">
      <c r="A144">
        <f t="shared" si="11"/>
        <v>1735</v>
      </c>
      <c r="B144">
        <v>1.79</v>
      </c>
      <c r="D144">
        <f t="shared" si="6"/>
        <v>4.7915027116157805E-2</v>
      </c>
      <c r="F144" s="3">
        <v>1.73</v>
      </c>
      <c r="G144">
        <f t="shared" si="7"/>
        <v>4.6308936821761452E-2</v>
      </c>
      <c r="H144" s="17"/>
      <c r="I144" s="3">
        <v>1.95</v>
      </c>
      <c r="J144">
        <f t="shared" si="8"/>
        <v>5.219793456788141E-2</v>
      </c>
      <c r="L144">
        <v>1.51</v>
      </c>
      <c r="O144">
        <f t="shared" si="9"/>
        <v>4.0419939075641502E-2</v>
      </c>
      <c r="Q144" s="3">
        <v>1.5</v>
      </c>
      <c r="T144">
        <f t="shared" si="10"/>
        <v>4.015225735990878E-2</v>
      </c>
    </row>
    <row r="145" spans="1:20" x14ac:dyDescent="0.25">
      <c r="A145">
        <f t="shared" si="11"/>
        <v>1736</v>
      </c>
      <c r="B145">
        <v>2.0049999999999999</v>
      </c>
      <c r="D145">
        <f t="shared" si="6"/>
        <v>5.3670184004411398E-2</v>
      </c>
      <c r="F145" s="3">
        <v>1.67</v>
      </c>
      <c r="G145">
        <f t="shared" si="7"/>
        <v>4.47028465273651E-2</v>
      </c>
      <c r="H145" s="17"/>
      <c r="I145" s="3">
        <v>1.9</v>
      </c>
      <c r="J145">
        <f t="shared" si="8"/>
        <v>5.085952598921778E-2</v>
      </c>
      <c r="L145">
        <v>1.905</v>
      </c>
      <c r="O145">
        <f t="shared" si="9"/>
        <v>5.0993366847084144E-2</v>
      </c>
      <c r="Q145" s="3">
        <v>2.0230000000000001</v>
      </c>
      <c r="T145">
        <f t="shared" si="10"/>
        <v>5.4152011092730309E-2</v>
      </c>
    </row>
    <row r="146" spans="1:20" x14ac:dyDescent="0.25">
      <c r="A146">
        <f t="shared" si="11"/>
        <v>1737</v>
      </c>
      <c r="B146">
        <v>2.3879999999999999</v>
      </c>
      <c r="D146">
        <f t="shared" si="6"/>
        <v>6.3922393716974765E-2</v>
      </c>
      <c r="F146" s="3">
        <v>1.81</v>
      </c>
      <c r="G146">
        <f t="shared" si="7"/>
        <v>4.8450390547623262E-2</v>
      </c>
      <c r="H146" s="17"/>
      <c r="I146" s="3">
        <v>2.048</v>
      </c>
      <c r="J146">
        <f t="shared" si="8"/>
        <v>5.4821215382062118E-2</v>
      </c>
      <c r="L146">
        <v>2.492</v>
      </c>
      <c r="O146">
        <f t="shared" si="9"/>
        <v>6.6706283560595117E-2</v>
      </c>
      <c r="Q146" s="3">
        <v>1.8120000000000001</v>
      </c>
      <c r="T146">
        <f t="shared" si="10"/>
        <v>4.8503926890769801E-2</v>
      </c>
    </row>
    <row r="147" spans="1:20" x14ac:dyDescent="0.25">
      <c r="A147">
        <f t="shared" si="11"/>
        <v>1738</v>
      </c>
      <c r="B147">
        <v>1.8</v>
      </c>
      <c r="D147">
        <f t="shared" si="6"/>
        <v>4.8182708831890533E-2</v>
      </c>
      <c r="F147" s="3">
        <v>1.7566999999999999</v>
      </c>
      <c r="G147">
        <f t="shared" si="7"/>
        <v>4.7023647002767829E-2</v>
      </c>
      <c r="H147" s="17"/>
      <c r="I147" s="3">
        <v>1.956</v>
      </c>
      <c r="J147">
        <f t="shared" si="8"/>
        <v>5.2358543597321047E-2</v>
      </c>
      <c r="L147">
        <v>1.393</v>
      </c>
      <c r="O147">
        <f t="shared" si="9"/>
        <v>3.7288063001568617E-2</v>
      </c>
      <c r="Q147" s="3">
        <v>1.9267000000000001</v>
      </c>
      <c r="T147">
        <f t="shared" si="10"/>
        <v>5.1574236170224164E-2</v>
      </c>
    </row>
    <row r="148" spans="1:20" x14ac:dyDescent="0.25">
      <c r="A148">
        <f t="shared" si="11"/>
        <v>1739</v>
      </c>
      <c r="B148">
        <v>1.53</v>
      </c>
      <c r="D148">
        <f t="shared" si="6"/>
        <v>4.0955302507106953E-2</v>
      </c>
      <c r="F148" s="3">
        <v>0.96</v>
      </c>
      <c r="G148">
        <f t="shared" si="7"/>
        <v>2.5697444710341615E-2</v>
      </c>
      <c r="H148" s="17"/>
      <c r="I148" s="3">
        <v>1.0900000000000001</v>
      </c>
      <c r="J148">
        <f t="shared" si="8"/>
        <v>2.9177307014867048E-2</v>
      </c>
      <c r="L148">
        <v>1.3149999999999999</v>
      </c>
      <c r="O148">
        <f t="shared" si="9"/>
        <v>3.520014561885336E-2</v>
      </c>
      <c r="Q148" s="3">
        <v>1.0349999999999999</v>
      </c>
      <c r="T148">
        <f t="shared" si="10"/>
        <v>2.7705057578337054E-2</v>
      </c>
    </row>
    <row r="149" spans="1:20" x14ac:dyDescent="0.25">
      <c r="A149">
        <f t="shared" si="11"/>
        <v>1740</v>
      </c>
      <c r="B149">
        <v>1.2450000000000001</v>
      </c>
      <c r="D149">
        <f t="shared" si="6"/>
        <v>3.3326373608724286E-2</v>
      </c>
      <c r="F149" s="3">
        <v>0.84</v>
      </c>
      <c r="G149">
        <f t="shared" si="7"/>
        <v>2.2485264121548915E-2</v>
      </c>
      <c r="H149" s="17"/>
      <c r="I149" s="3">
        <v>1.17</v>
      </c>
      <c r="J149">
        <f t="shared" si="8"/>
        <v>3.1318760740728847E-2</v>
      </c>
      <c r="L149">
        <v>0.93</v>
      </c>
      <c r="O149">
        <f t="shared" si="9"/>
        <v>2.4894399563143443E-2</v>
      </c>
      <c r="Q149" s="3">
        <v>0.95499999999999996</v>
      </c>
      <c r="T149">
        <f t="shared" si="10"/>
        <v>2.5563603852475254E-2</v>
      </c>
    </row>
    <row r="150" spans="1:20" x14ac:dyDescent="0.25">
      <c r="A150">
        <f t="shared" si="11"/>
        <v>1741</v>
      </c>
      <c r="B150">
        <v>1.24</v>
      </c>
      <c r="D150">
        <f t="shared" si="6"/>
        <v>3.3192532750857921E-2</v>
      </c>
      <c r="F150" s="3">
        <v>1.01</v>
      </c>
      <c r="G150">
        <f t="shared" si="7"/>
        <v>2.7035853289005242E-2</v>
      </c>
      <c r="H150" s="17"/>
      <c r="I150" s="3">
        <v>1.3029999999999999</v>
      </c>
      <c r="J150">
        <f t="shared" si="8"/>
        <v>3.4878927559974092E-2</v>
      </c>
      <c r="L150">
        <v>1.18</v>
      </c>
      <c r="O150">
        <f t="shared" si="9"/>
        <v>3.1586442456461569E-2</v>
      </c>
      <c r="Q150" s="3">
        <v>1.093</v>
      </c>
      <c r="T150">
        <f t="shared" si="10"/>
        <v>2.925761152958686E-2</v>
      </c>
    </row>
    <row r="151" spans="1:20" x14ac:dyDescent="0.25">
      <c r="A151">
        <f t="shared" si="11"/>
        <v>1742</v>
      </c>
      <c r="B151">
        <v>1.9850000000000001</v>
      </c>
      <c r="D151">
        <f t="shared" si="6"/>
        <v>5.3134820572945954E-2</v>
      </c>
      <c r="F151" s="3">
        <v>0.35499999999999998</v>
      </c>
      <c r="G151">
        <f t="shared" si="7"/>
        <v>9.5027009085117426E-3</v>
      </c>
      <c r="H151" s="17"/>
      <c r="I151" s="3">
        <v>1.8049999999999999</v>
      </c>
      <c r="J151">
        <f t="shared" si="8"/>
        <v>4.8316549689756891E-2</v>
      </c>
      <c r="L151">
        <v>2.165</v>
      </c>
      <c r="O151">
        <f t="shared" si="9"/>
        <v>5.7953091456135003E-2</v>
      </c>
      <c r="Q151" s="3">
        <v>2.12</v>
      </c>
      <c r="T151">
        <f t="shared" si="10"/>
        <v>5.6748523735337744E-2</v>
      </c>
    </row>
    <row r="152" spans="1:20" x14ac:dyDescent="0.25">
      <c r="A152">
        <f t="shared" si="11"/>
        <v>1743</v>
      </c>
      <c r="B152">
        <v>1.46</v>
      </c>
      <c r="D152">
        <f t="shared" si="6"/>
        <v>3.9081530496977872E-2</v>
      </c>
      <c r="F152" s="3">
        <v>0.94</v>
      </c>
      <c r="G152">
        <f t="shared" si="7"/>
        <v>2.5162081278876165E-2</v>
      </c>
      <c r="H152" s="17"/>
      <c r="I152" s="3">
        <v>0.89500000000000002</v>
      </c>
      <c r="J152">
        <f t="shared" si="8"/>
        <v>2.3957513558078902E-2</v>
      </c>
      <c r="L152">
        <v>1.343</v>
      </c>
      <c r="O152">
        <f t="shared" si="9"/>
        <v>3.5949654422904993E-2</v>
      </c>
      <c r="Q152" s="3">
        <v>1.175</v>
      </c>
      <c r="T152">
        <f t="shared" si="10"/>
        <v>3.1452601598595212E-2</v>
      </c>
    </row>
    <row r="153" spans="1:20" x14ac:dyDescent="0.25">
      <c r="A153">
        <f t="shared" si="11"/>
        <v>1744</v>
      </c>
      <c r="B153">
        <v>1.3975</v>
      </c>
      <c r="D153">
        <f t="shared" si="6"/>
        <v>3.7408519773648341E-2</v>
      </c>
      <c r="F153" s="3">
        <v>1.1299999999999999</v>
      </c>
      <c r="G153">
        <f t="shared" si="7"/>
        <v>3.0248033877797943E-2</v>
      </c>
      <c r="H153" s="17"/>
      <c r="I153" s="3">
        <v>1.3774999999999999</v>
      </c>
      <c r="J153">
        <f t="shared" si="8"/>
        <v>3.687315634218289E-2</v>
      </c>
      <c r="L153">
        <v>1.22</v>
      </c>
      <c r="O153">
        <f t="shared" si="9"/>
        <v>3.2657169319392471E-2</v>
      </c>
      <c r="Q153" s="3">
        <v>1.3075000000000001</v>
      </c>
      <c r="T153">
        <f t="shared" si="10"/>
        <v>3.4999384332053823E-2</v>
      </c>
    </row>
    <row r="154" spans="1:20" x14ac:dyDescent="0.25">
      <c r="A154">
        <f t="shared" si="11"/>
        <v>1745</v>
      </c>
      <c r="B154">
        <v>1.2250000000000001</v>
      </c>
      <c r="D154">
        <f t="shared" si="6"/>
        <v>3.2791010177258835E-2</v>
      </c>
      <c r="F154" s="3">
        <v>0.85750000000000004</v>
      </c>
      <c r="G154">
        <f t="shared" si="7"/>
        <v>2.2953707124081187E-2</v>
      </c>
      <c r="H154" s="17"/>
      <c r="I154" s="3">
        <v>0.88</v>
      </c>
      <c r="J154">
        <f t="shared" si="8"/>
        <v>2.3555990984479816E-2</v>
      </c>
      <c r="L154">
        <v>1.0175000000000001</v>
      </c>
      <c r="O154">
        <f t="shared" si="9"/>
        <v>2.7236614575804789E-2</v>
      </c>
      <c r="Q154" s="3">
        <v>0.82</v>
      </c>
      <c r="T154">
        <f t="shared" si="10"/>
        <v>2.1949900690083464E-2</v>
      </c>
    </row>
    <row r="155" spans="1:20" x14ac:dyDescent="0.25">
      <c r="A155">
        <f t="shared" si="11"/>
        <v>1746</v>
      </c>
      <c r="B155">
        <v>1.63</v>
      </c>
      <c r="D155">
        <f t="shared" si="6"/>
        <v>4.3632119664434199E-2</v>
      </c>
      <c r="F155" s="3">
        <v>1.25</v>
      </c>
      <c r="G155">
        <f t="shared" si="7"/>
        <v>3.346021446659065E-2</v>
      </c>
      <c r="H155" s="17"/>
      <c r="I155" s="3">
        <v>1.4850000000000001</v>
      </c>
      <c r="J155">
        <f t="shared" si="8"/>
        <v>3.9750734786309694E-2</v>
      </c>
      <c r="L155">
        <v>1.5649999999999999</v>
      </c>
      <c r="O155">
        <f t="shared" si="9"/>
        <v>4.189218851217149E-2</v>
      </c>
      <c r="Q155" s="3">
        <v>1.52</v>
      </c>
      <c r="T155">
        <f t="shared" si="10"/>
        <v>4.0687620791374231E-2</v>
      </c>
    </row>
    <row r="156" spans="1:20" x14ac:dyDescent="0.25">
      <c r="A156">
        <f t="shared" si="11"/>
        <v>1747</v>
      </c>
      <c r="B156">
        <v>1.89</v>
      </c>
      <c r="D156">
        <f t="shared" si="6"/>
        <v>5.0591844273485058E-2</v>
      </c>
      <c r="F156" s="3">
        <v>0.97499999999999998</v>
      </c>
      <c r="G156">
        <f t="shared" si="7"/>
        <v>2.6098967283940705E-2</v>
      </c>
      <c r="H156" s="17"/>
      <c r="I156" s="3">
        <v>1.1399999999999999</v>
      </c>
      <c r="J156">
        <f t="shared" si="8"/>
        <v>3.0515715593530668E-2</v>
      </c>
      <c r="L156">
        <v>1.5149999999999999</v>
      </c>
      <c r="O156">
        <f t="shared" si="9"/>
        <v>4.0553779933507859E-2</v>
      </c>
      <c r="Q156" s="3">
        <v>1.07</v>
      </c>
      <c r="T156">
        <f t="shared" si="10"/>
        <v>2.8641943583401597E-2</v>
      </c>
    </row>
    <row r="157" spans="1:20" x14ac:dyDescent="0.25">
      <c r="A157">
        <f t="shared" si="11"/>
        <v>1748</v>
      </c>
      <c r="B157">
        <v>1.915</v>
      </c>
      <c r="D157">
        <f t="shared" si="6"/>
        <v>5.1261048562816873E-2</v>
      </c>
      <c r="F157" s="3">
        <v>1.3</v>
      </c>
      <c r="G157">
        <f t="shared" si="7"/>
        <v>3.4798623045254273E-2</v>
      </c>
      <c r="H157" s="17"/>
      <c r="I157" s="3">
        <v>1.35</v>
      </c>
      <c r="J157">
        <f t="shared" si="8"/>
        <v>3.6137031623917903E-2</v>
      </c>
      <c r="L157">
        <v>1.5466</v>
      </c>
      <c r="O157">
        <f t="shared" si="9"/>
        <v>4.1399654155223273E-2</v>
      </c>
      <c r="Q157" s="3">
        <v>1.2430000000000001</v>
      </c>
      <c r="T157">
        <f t="shared" si="10"/>
        <v>3.327283726557774E-2</v>
      </c>
    </row>
    <row r="158" spans="1:20" x14ac:dyDescent="0.25">
      <c r="A158">
        <f t="shared" si="11"/>
        <v>1749</v>
      </c>
      <c r="B158">
        <v>1.4350000000000001</v>
      </c>
      <c r="D158">
        <f t="shared" si="6"/>
        <v>3.8412326207646064E-2</v>
      </c>
      <c r="F158" s="3">
        <v>1.915</v>
      </c>
      <c r="G158">
        <f t="shared" si="7"/>
        <v>5.1261048562816873E-2</v>
      </c>
      <c r="H158" s="17"/>
      <c r="I158" s="3">
        <v>0.97499999999999998</v>
      </c>
      <c r="J158">
        <f t="shared" si="8"/>
        <v>2.6098967283940705E-2</v>
      </c>
      <c r="L158">
        <v>1.1399999999999999</v>
      </c>
      <c r="O158">
        <f t="shared" si="9"/>
        <v>3.0515715593530668E-2</v>
      </c>
      <c r="Q158" s="3">
        <v>1.04</v>
      </c>
      <c r="T158">
        <f t="shared" si="10"/>
        <v>2.7838898436203418E-2</v>
      </c>
    </row>
    <row r="159" spans="1:20" x14ac:dyDescent="0.25">
      <c r="A159">
        <f t="shared" si="11"/>
        <v>1750</v>
      </c>
      <c r="B159">
        <v>1.25</v>
      </c>
      <c r="D159">
        <f t="shared" si="6"/>
        <v>3.346021446659065E-2</v>
      </c>
      <c r="F159" s="3">
        <v>1.0649999999999999</v>
      </c>
      <c r="G159">
        <f t="shared" si="7"/>
        <v>2.850810272553523E-2</v>
      </c>
      <c r="H159" s="17"/>
      <c r="I159" s="3">
        <v>0.86599999999999999</v>
      </c>
      <c r="J159">
        <f t="shared" si="8"/>
        <v>2.3181236582453999E-2</v>
      </c>
      <c r="L159">
        <v>1.153</v>
      </c>
      <c r="O159">
        <f t="shared" si="9"/>
        <v>3.0863701823983215E-2</v>
      </c>
      <c r="Q159" s="3">
        <v>1.17</v>
      </c>
      <c r="T159">
        <f t="shared" si="10"/>
        <v>3.1318760740728847E-2</v>
      </c>
    </row>
    <row r="160" spans="1:20" x14ac:dyDescent="0.25">
      <c r="A160">
        <f t="shared" si="11"/>
        <v>1751</v>
      </c>
      <c r="F160" s="3"/>
      <c r="G160" s="3"/>
      <c r="H160" s="17"/>
    </row>
    <row r="161" spans="1:4" x14ac:dyDescent="0.25">
      <c r="A161">
        <f t="shared" si="11"/>
        <v>1752</v>
      </c>
    </row>
    <row r="162" spans="1:4" x14ac:dyDescent="0.25">
      <c r="A162">
        <f t="shared" si="11"/>
        <v>1753</v>
      </c>
    </row>
    <row r="163" spans="1:4" x14ac:dyDescent="0.25">
      <c r="A163">
        <f t="shared" si="11"/>
        <v>1754</v>
      </c>
    </row>
    <row r="164" spans="1:4" x14ac:dyDescent="0.25">
      <c r="A164">
        <f t="shared" si="11"/>
        <v>1755</v>
      </c>
    </row>
    <row r="165" spans="1:4" x14ac:dyDescent="0.25">
      <c r="A165">
        <f t="shared" si="11"/>
        <v>1756</v>
      </c>
    </row>
    <row r="166" spans="1:4" x14ac:dyDescent="0.25">
      <c r="A166">
        <f t="shared" si="11"/>
        <v>1757</v>
      </c>
    </row>
    <row r="167" spans="1:4" x14ac:dyDescent="0.25">
      <c r="A167">
        <f t="shared" si="11"/>
        <v>1758</v>
      </c>
    </row>
    <row r="168" spans="1:4" x14ac:dyDescent="0.25">
      <c r="A168">
        <f t="shared" si="11"/>
        <v>1759</v>
      </c>
    </row>
    <row r="169" spans="1:4" x14ac:dyDescent="0.25">
      <c r="A169">
        <f t="shared" si="11"/>
        <v>1760</v>
      </c>
    </row>
    <row r="170" spans="1:4" x14ac:dyDescent="0.25">
      <c r="A170">
        <f t="shared" si="11"/>
        <v>1761</v>
      </c>
    </row>
    <row r="171" spans="1:4" x14ac:dyDescent="0.25">
      <c r="A171">
        <f t="shared" si="11"/>
        <v>1762</v>
      </c>
    </row>
    <row r="172" spans="1:4" x14ac:dyDescent="0.25">
      <c r="A172">
        <f t="shared" si="11"/>
        <v>1763</v>
      </c>
      <c r="B172">
        <v>2</v>
      </c>
      <c r="D172">
        <f t="shared" ref="D172:D203" si="12">AVERAGE(B172:C172)/37.3578</f>
        <v>5.3536343146545033E-2</v>
      </c>
    </row>
    <row r="173" spans="1:4" x14ac:dyDescent="0.25">
      <c r="A173">
        <f t="shared" si="11"/>
        <v>1764</v>
      </c>
      <c r="B173">
        <v>1.4</v>
      </c>
      <c r="D173">
        <f t="shared" si="12"/>
        <v>3.747544020258152E-2</v>
      </c>
    </row>
    <row r="174" spans="1:4" x14ac:dyDescent="0.25">
      <c r="A174">
        <f t="shared" si="11"/>
        <v>1765</v>
      </c>
      <c r="B174">
        <v>1.08</v>
      </c>
      <c r="D174">
        <f t="shared" si="12"/>
        <v>2.8909625299134323E-2</v>
      </c>
    </row>
    <row r="175" spans="1:4" x14ac:dyDescent="0.25">
      <c r="A175">
        <f t="shared" si="11"/>
        <v>1766</v>
      </c>
      <c r="B175">
        <v>0.96</v>
      </c>
      <c r="D175">
        <f t="shared" si="12"/>
        <v>2.5697444710341615E-2</v>
      </c>
    </row>
    <row r="176" spans="1:4" x14ac:dyDescent="0.25">
      <c r="A176">
        <f t="shared" si="11"/>
        <v>1767</v>
      </c>
      <c r="B176">
        <v>0.92</v>
      </c>
      <c r="D176">
        <f t="shared" si="12"/>
        <v>2.4626717847410717E-2</v>
      </c>
    </row>
    <row r="177" spans="1:4" x14ac:dyDescent="0.25">
      <c r="A177">
        <f t="shared" si="11"/>
        <v>1768</v>
      </c>
      <c r="B177">
        <v>0.84</v>
      </c>
      <c r="D177">
        <f t="shared" si="12"/>
        <v>2.2485264121548915E-2</v>
      </c>
    </row>
    <row r="178" spans="1:4" x14ac:dyDescent="0.25">
      <c r="A178">
        <f t="shared" si="11"/>
        <v>1769</v>
      </c>
      <c r="B178">
        <v>0.96</v>
      </c>
      <c r="D178">
        <f t="shared" si="12"/>
        <v>2.5697444710341615E-2</v>
      </c>
    </row>
    <row r="179" spans="1:4" x14ac:dyDescent="0.25">
      <c r="A179">
        <f t="shared" si="11"/>
        <v>1770</v>
      </c>
      <c r="B179">
        <v>1.1200000000000001</v>
      </c>
      <c r="D179">
        <f t="shared" si="12"/>
        <v>2.9980352162065224E-2</v>
      </c>
    </row>
    <row r="180" spans="1:4" x14ac:dyDescent="0.25">
      <c r="A180">
        <f t="shared" si="11"/>
        <v>1771</v>
      </c>
      <c r="B180">
        <v>1.32</v>
      </c>
      <c r="D180">
        <f t="shared" si="12"/>
        <v>3.5333986476719724E-2</v>
      </c>
    </row>
    <row r="181" spans="1:4" x14ac:dyDescent="0.25">
      <c r="A181">
        <f t="shared" si="11"/>
        <v>1772</v>
      </c>
      <c r="B181">
        <v>0.66</v>
      </c>
      <c r="D181">
        <f t="shared" si="12"/>
        <v>1.7666993238359862E-2</v>
      </c>
    </row>
    <row r="182" spans="1:4" x14ac:dyDescent="0.25">
      <c r="A182">
        <f t="shared" si="11"/>
        <v>1773</v>
      </c>
      <c r="B182">
        <v>4</v>
      </c>
      <c r="D182">
        <f t="shared" si="12"/>
        <v>0.10707268629309007</v>
      </c>
    </row>
    <row r="183" spans="1:4" x14ac:dyDescent="0.25">
      <c r="A183">
        <f t="shared" si="11"/>
        <v>1774</v>
      </c>
      <c r="B183">
        <v>2.12</v>
      </c>
      <c r="D183">
        <f t="shared" si="12"/>
        <v>5.6748523735337744E-2</v>
      </c>
    </row>
    <row r="184" spans="1:4" x14ac:dyDescent="0.25">
      <c r="A184">
        <f t="shared" si="11"/>
        <v>1775</v>
      </c>
      <c r="B184">
        <v>1.6</v>
      </c>
      <c r="D184">
        <f t="shared" si="12"/>
        <v>4.2829074517236033E-2</v>
      </c>
    </row>
    <row r="185" spans="1:4" x14ac:dyDescent="0.25">
      <c r="A185">
        <f t="shared" si="11"/>
        <v>1776</v>
      </c>
      <c r="B185">
        <v>1</v>
      </c>
      <c r="D185">
        <f t="shared" si="12"/>
        <v>2.6768171573272517E-2</v>
      </c>
    </row>
    <row r="186" spans="1:4" x14ac:dyDescent="0.25">
      <c r="A186">
        <f t="shared" si="11"/>
        <v>1777</v>
      </c>
      <c r="B186">
        <v>0.68</v>
      </c>
      <c r="D186">
        <f t="shared" si="12"/>
        <v>1.8202356669825313E-2</v>
      </c>
    </row>
    <row r="187" spans="1:4" x14ac:dyDescent="0.25">
      <c r="A187">
        <f t="shared" si="11"/>
        <v>1778</v>
      </c>
      <c r="B187">
        <v>1</v>
      </c>
      <c r="D187">
        <f t="shared" si="12"/>
        <v>2.6768171573272517E-2</v>
      </c>
    </row>
    <row r="188" spans="1:4" x14ac:dyDescent="0.25">
      <c r="A188">
        <f t="shared" si="11"/>
        <v>1779</v>
      </c>
      <c r="B188">
        <v>1.32</v>
      </c>
      <c r="D188">
        <f t="shared" si="12"/>
        <v>3.5333986476719724E-2</v>
      </c>
    </row>
    <row r="189" spans="1:4" x14ac:dyDescent="0.25">
      <c r="A189">
        <f t="shared" si="11"/>
        <v>1780</v>
      </c>
      <c r="B189">
        <v>1.8</v>
      </c>
      <c r="D189">
        <f t="shared" si="12"/>
        <v>4.8182708831890533E-2</v>
      </c>
    </row>
    <row r="190" spans="1:4" x14ac:dyDescent="0.25">
      <c r="A190">
        <f t="shared" si="11"/>
        <v>1781</v>
      </c>
      <c r="B190">
        <v>2.2000000000000002</v>
      </c>
      <c r="D190">
        <f t="shared" si="12"/>
        <v>5.8889977461199547E-2</v>
      </c>
    </row>
    <row r="191" spans="1:4" x14ac:dyDescent="0.25">
      <c r="A191">
        <f t="shared" si="11"/>
        <v>1782</v>
      </c>
      <c r="B191">
        <v>3.64</v>
      </c>
      <c r="D191">
        <f t="shared" si="12"/>
        <v>9.7436144526711968E-2</v>
      </c>
    </row>
    <row r="192" spans="1:4" x14ac:dyDescent="0.25">
      <c r="A192">
        <f t="shared" si="11"/>
        <v>1783</v>
      </c>
      <c r="B192">
        <v>6.68</v>
      </c>
      <c r="D192">
        <f t="shared" si="12"/>
        <v>0.1788113861094604</v>
      </c>
    </row>
    <row r="193" spans="1:4" x14ac:dyDescent="0.25">
      <c r="A193">
        <f t="shared" si="11"/>
        <v>1784</v>
      </c>
      <c r="B193">
        <v>1.6</v>
      </c>
      <c r="D193">
        <f t="shared" si="12"/>
        <v>4.2829074517236033E-2</v>
      </c>
    </row>
    <row r="194" spans="1:4" x14ac:dyDescent="0.25">
      <c r="A194">
        <f t="shared" si="11"/>
        <v>1785</v>
      </c>
      <c r="B194">
        <v>1</v>
      </c>
      <c r="D194">
        <f t="shared" si="12"/>
        <v>2.6768171573272517E-2</v>
      </c>
    </row>
    <row r="195" spans="1:4" x14ac:dyDescent="0.25">
      <c r="A195">
        <f t="shared" si="11"/>
        <v>1786</v>
      </c>
      <c r="B195">
        <v>0.92</v>
      </c>
      <c r="D195">
        <f t="shared" si="12"/>
        <v>2.4626717847410717E-2</v>
      </c>
    </row>
    <row r="196" spans="1:4" x14ac:dyDescent="0.25">
      <c r="A196">
        <f t="shared" si="11"/>
        <v>1787</v>
      </c>
      <c r="B196">
        <v>0.88</v>
      </c>
      <c r="D196">
        <f t="shared" si="12"/>
        <v>2.3555990984479816E-2</v>
      </c>
    </row>
    <row r="197" spans="1:4" x14ac:dyDescent="0.25">
      <c r="A197">
        <f t="shared" si="11"/>
        <v>1788</v>
      </c>
      <c r="B197">
        <v>0.92</v>
      </c>
      <c r="D197">
        <f t="shared" si="12"/>
        <v>2.4626717847410717E-2</v>
      </c>
    </row>
    <row r="198" spans="1:4" x14ac:dyDescent="0.25">
      <c r="A198">
        <f t="shared" si="11"/>
        <v>1789</v>
      </c>
      <c r="B198">
        <v>0.96</v>
      </c>
      <c r="D198">
        <f t="shared" si="12"/>
        <v>2.5697444710341615E-2</v>
      </c>
    </row>
    <row r="199" spans="1:4" x14ac:dyDescent="0.25">
      <c r="A199">
        <f t="shared" si="11"/>
        <v>1790</v>
      </c>
      <c r="B199">
        <v>1.04</v>
      </c>
      <c r="D199">
        <f t="shared" si="12"/>
        <v>2.7838898436203418E-2</v>
      </c>
    </row>
    <row r="200" spans="1:4" x14ac:dyDescent="0.25">
      <c r="A200">
        <f t="shared" si="11"/>
        <v>1791</v>
      </c>
      <c r="B200">
        <v>1.32</v>
      </c>
      <c r="D200">
        <f t="shared" si="12"/>
        <v>3.5333986476719724E-2</v>
      </c>
    </row>
    <row r="201" spans="1:4" x14ac:dyDescent="0.25">
      <c r="A201">
        <f t="shared" si="11"/>
        <v>1792</v>
      </c>
      <c r="B201">
        <v>3.24</v>
      </c>
      <c r="D201">
        <f t="shared" si="12"/>
        <v>8.6728875897402968E-2</v>
      </c>
    </row>
    <row r="202" spans="1:4" x14ac:dyDescent="0.25">
      <c r="A202">
        <f t="shared" ref="A202:A208" si="13">+A201+1</f>
        <v>1793</v>
      </c>
      <c r="B202">
        <v>2.16</v>
      </c>
      <c r="D202">
        <f t="shared" si="12"/>
        <v>5.7819250598268646E-2</v>
      </c>
    </row>
    <row r="203" spans="1:4" x14ac:dyDescent="0.25">
      <c r="A203">
        <f t="shared" si="13"/>
        <v>1794</v>
      </c>
      <c r="B203">
        <v>1.28</v>
      </c>
      <c r="D203">
        <f t="shared" si="12"/>
        <v>3.4263259613788823E-2</v>
      </c>
    </row>
    <row r="204" spans="1:4" x14ac:dyDescent="0.25">
      <c r="A204">
        <f t="shared" si="13"/>
        <v>1795</v>
      </c>
      <c r="B204">
        <v>0.56000000000000005</v>
      </c>
      <c r="D204">
        <f t="shared" ref="D204:D235" si="14">AVERAGE(B204:C204)/37.3578</f>
        <v>1.4990176081032612E-2</v>
      </c>
    </row>
    <row r="205" spans="1:4" x14ac:dyDescent="0.25">
      <c r="A205">
        <f t="shared" si="13"/>
        <v>1796</v>
      </c>
      <c r="B205">
        <v>0.56000000000000005</v>
      </c>
      <c r="D205">
        <f t="shared" si="14"/>
        <v>1.4990176081032612E-2</v>
      </c>
    </row>
    <row r="206" spans="1:4" x14ac:dyDescent="0.25">
      <c r="A206">
        <f t="shared" si="13"/>
        <v>1797</v>
      </c>
      <c r="B206">
        <v>0.6</v>
      </c>
      <c r="D206">
        <f t="shared" si="14"/>
        <v>1.606090294396351E-2</v>
      </c>
    </row>
    <row r="207" spans="1:4" x14ac:dyDescent="0.25">
      <c r="A207">
        <f t="shared" si="13"/>
        <v>1798</v>
      </c>
      <c r="B207">
        <v>0.32</v>
      </c>
      <c r="D207">
        <f t="shared" si="14"/>
        <v>8.5658149034472057E-3</v>
      </c>
    </row>
    <row r="208" spans="1:4" x14ac:dyDescent="0.25">
      <c r="A208">
        <f t="shared" si="13"/>
        <v>1799</v>
      </c>
      <c r="B208">
        <v>0.68</v>
      </c>
      <c r="D208">
        <f t="shared" si="14"/>
        <v>1.8202356669825313E-2</v>
      </c>
    </row>
    <row r="209" spans="1:10" x14ac:dyDescent="0.25">
      <c r="A209">
        <f t="shared" ref="A209:A272" si="15">A208+1</f>
        <v>1800</v>
      </c>
      <c r="B209">
        <v>0.88</v>
      </c>
      <c r="D209">
        <f t="shared" si="14"/>
        <v>2.3555990984479816E-2</v>
      </c>
    </row>
    <row r="210" spans="1:10" x14ac:dyDescent="0.25">
      <c r="A210">
        <f t="shared" si="15"/>
        <v>1801</v>
      </c>
      <c r="B210">
        <v>0.92</v>
      </c>
      <c r="D210">
        <f t="shared" si="14"/>
        <v>2.4626717847410717E-2</v>
      </c>
    </row>
    <row r="211" spans="1:10" x14ac:dyDescent="0.25">
      <c r="A211">
        <f t="shared" si="15"/>
        <v>1802</v>
      </c>
      <c r="B211">
        <v>1</v>
      </c>
      <c r="D211">
        <f t="shared" si="14"/>
        <v>2.6768171573272517E-2</v>
      </c>
    </row>
    <row r="212" spans="1:10" x14ac:dyDescent="0.25">
      <c r="A212">
        <f t="shared" si="15"/>
        <v>1803</v>
      </c>
      <c r="B212">
        <v>2.6</v>
      </c>
      <c r="D212">
        <f t="shared" si="14"/>
        <v>6.9597246090508547E-2</v>
      </c>
    </row>
    <row r="213" spans="1:10" x14ac:dyDescent="0.25">
      <c r="A213">
        <f t="shared" si="15"/>
        <v>1804</v>
      </c>
      <c r="B213">
        <v>1.92</v>
      </c>
      <c r="D213">
        <f t="shared" si="14"/>
        <v>5.139488942068323E-2</v>
      </c>
    </row>
    <row r="214" spans="1:10" x14ac:dyDescent="0.25">
      <c r="A214">
        <f t="shared" si="15"/>
        <v>1805</v>
      </c>
      <c r="B214">
        <v>1.32</v>
      </c>
      <c r="D214">
        <f t="shared" si="14"/>
        <v>3.5333986476719724E-2</v>
      </c>
    </row>
    <row r="215" spans="1:10" x14ac:dyDescent="0.25">
      <c r="A215">
        <f t="shared" si="15"/>
        <v>1806</v>
      </c>
      <c r="B215">
        <v>1.24</v>
      </c>
      <c r="D215">
        <f t="shared" si="14"/>
        <v>3.3192532750857921E-2</v>
      </c>
    </row>
    <row r="216" spans="1:10" x14ac:dyDescent="0.25">
      <c r="A216">
        <f t="shared" si="15"/>
        <v>1807</v>
      </c>
      <c r="B216">
        <v>1.32</v>
      </c>
      <c r="D216">
        <f t="shared" si="14"/>
        <v>3.5333986476719724E-2</v>
      </c>
    </row>
    <row r="217" spans="1:10" x14ac:dyDescent="0.25">
      <c r="A217">
        <f t="shared" si="15"/>
        <v>1808</v>
      </c>
      <c r="B217">
        <v>1.44</v>
      </c>
      <c r="D217">
        <f t="shared" si="14"/>
        <v>3.8546167065512421E-2</v>
      </c>
    </row>
    <row r="218" spans="1:10" x14ac:dyDescent="0.25">
      <c r="A218">
        <f t="shared" si="15"/>
        <v>1809</v>
      </c>
      <c r="B218">
        <v>1.6</v>
      </c>
      <c r="D218">
        <f t="shared" si="14"/>
        <v>4.2829074517236033E-2</v>
      </c>
    </row>
    <row r="219" spans="1:10" x14ac:dyDescent="0.25">
      <c r="A219">
        <f t="shared" si="15"/>
        <v>1810</v>
      </c>
      <c r="B219">
        <v>1</v>
      </c>
      <c r="D219">
        <f t="shared" si="14"/>
        <v>2.6768171573272517E-2</v>
      </c>
    </row>
    <row r="220" spans="1:10" x14ac:dyDescent="0.25">
      <c r="A220">
        <f t="shared" si="15"/>
        <v>1811</v>
      </c>
      <c r="B220">
        <v>1.1200000000000001</v>
      </c>
      <c r="D220">
        <f t="shared" si="14"/>
        <v>2.9980352162065224E-2</v>
      </c>
    </row>
    <row r="221" spans="1:10" x14ac:dyDescent="0.25">
      <c r="A221">
        <f t="shared" si="15"/>
        <v>1812</v>
      </c>
      <c r="B221">
        <v>1.76</v>
      </c>
      <c r="D221">
        <f t="shared" si="14"/>
        <v>4.7111981968959632E-2</v>
      </c>
    </row>
    <row r="222" spans="1:10" x14ac:dyDescent="0.25">
      <c r="A222">
        <f t="shared" si="15"/>
        <v>1813</v>
      </c>
      <c r="B222">
        <v>1.72</v>
      </c>
      <c r="C222">
        <v>1.96</v>
      </c>
      <c r="D222">
        <f t="shared" si="14"/>
        <v>4.9253435694821428E-2</v>
      </c>
      <c r="F222">
        <v>1.59</v>
      </c>
      <c r="G222">
        <f t="shared" ref="G222:G242" si="16">AVERAGE(F222)/37.3578</f>
        <v>4.2561392801503305E-2</v>
      </c>
      <c r="I222">
        <v>1.69</v>
      </c>
      <c r="J222">
        <f t="shared" ref="J222:J242" si="17">AVERAGE(I222)/37.3578</f>
        <v>4.5238209958830551E-2</v>
      </c>
    </row>
    <row r="223" spans="1:10" x14ac:dyDescent="0.25">
      <c r="A223">
        <f t="shared" si="15"/>
        <v>1814</v>
      </c>
      <c r="B223">
        <v>1.2</v>
      </c>
      <c r="C223">
        <v>1.32</v>
      </c>
      <c r="D223">
        <f t="shared" si="14"/>
        <v>3.3727896182323372E-2</v>
      </c>
      <c r="F223">
        <v>1</v>
      </c>
      <c r="G223">
        <f t="shared" si="16"/>
        <v>2.6768171573272517E-2</v>
      </c>
      <c r="I223">
        <v>0.92</v>
      </c>
      <c r="J223">
        <f t="shared" si="17"/>
        <v>2.4626717847410717E-2</v>
      </c>
    </row>
    <row r="224" spans="1:10" x14ac:dyDescent="0.25">
      <c r="A224">
        <f t="shared" si="15"/>
        <v>1815</v>
      </c>
      <c r="B224">
        <v>0.92</v>
      </c>
      <c r="C224">
        <v>0.96</v>
      </c>
      <c r="D224">
        <f t="shared" si="14"/>
        <v>2.5162081278876165E-2</v>
      </c>
      <c r="F224">
        <v>0.68</v>
      </c>
      <c r="G224">
        <f t="shared" si="16"/>
        <v>1.8202356669825313E-2</v>
      </c>
      <c r="I224">
        <v>0.75</v>
      </c>
      <c r="J224">
        <f t="shared" si="17"/>
        <v>2.007612867995439E-2</v>
      </c>
    </row>
    <row r="225" spans="1:38" x14ac:dyDescent="0.25">
      <c r="A225">
        <f t="shared" si="15"/>
        <v>1816</v>
      </c>
      <c r="B225">
        <v>1.1200000000000001</v>
      </c>
      <c r="C225">
        <v>1.1499999999999999</v>
      </c>
      <c r="D225">
        <f t="shared" si="14"/>
        <v>3.0381874735664307E-2</v>
      </c>
      <c r="F225">
        <v>0.82</v>
      </c>
      <c r="G225">
        <f t="shared" si="16"/>
        <v>2.1949900690083464E-2</v>
      </c>
      <c r="I225">
        <v>0.88</v>
      </c>
      <c r="J225">
        <f t="shared" si="17"/>
        <v>2.3555990984479816E-2</v>
      </c>
    </row>
    <row r="226" spans="1:38" x14ac:dyDescent="0.25">
      <c r="A226">
        <f t="shared" si="15"/>
        <v>1817</v>
      </c>
      <c r="B226">
        <v>1.64</v>
      </c>
      <c r="C226">
        <v>1.43</v>
      </c>
      <c r="D226">
        <f t="shared" si="14"/>
        <v>4.108914336497331E-2</v>
      </c>
      <c r="F226">
        <v>1.27</v>
      </c>
      <c r="G226">
        <f t="shared" si="16"/>
        <v>3.3995577898056101E-2</v>
      </c>
      <c r="I226">
        <v>1.23</v>
      </c>
      <c r="J226">
        <f t="shared" si="17"/>
        <v>3.2924851035125199E-2</v>
      </c>
    </row>
    <row r="227" spans="1:38" x14ac:dyDescent="0.25">
      <c r="A227">
        <f t="shared" si="15"/>
        <v>1818</v>
      </c>
      <c r="B227">
        <v>1.56</v>
      </c>
      <c r="C227">
        <v>2.2200000000000002</v>
      </c>
      <c r="D227">
        <f t="shared" si="14"/>
        <v>5.0591844273485065E-2</v>
      </c>
      <c r="F227">
        <v>1.85</v>
      </c>
      <c r="G227">
        <f t="shared" si="16"/>
        <v>4.9521117410554163E-2</v>
      </c>
      <c r="I227">
        <v>2</v>
      </c>
      <c r="J227">
        <f t="shared" si="17"/>
        <v>5.3536343146545033E-2</v>
      </c>
    </row>
    <row r="228" spans="1:38" x14ac:dyDescent="0.25">
      <c r="A228">
        <f t="shared" si="15"/>
        <v>1819</v>
      </c>
      <c r="B228">
        <v>1.68</v>
      </c>
      <c r="C228">
        <v>2.38</v>
      </c>
      <c r="D228">
        <f t="shared" si="14"/>
        <v>5.4339388293743206E-2</v>
      </c>
      <c r="F228">
        <v>1.85</v>
      </c>
      <c r="G228">
        <f t="shared" si="16"/>
        <v>4.9521117410554163E-2</v>
      </c>
      <c r="I228">
        <v>1.85</v>
      </c>
      <c r="J228">
        <f t="shared" si="17"/>
        <v>4.9521117410554163E-2</v>
      </c>
    </row>
    <row r="229" spans="1:38" x14ac:dyDescent="0.25">
      <c r="A229">
        <f t="shared" si="15"/>
        <v>1820</v>
      </c>
      <c r="B229">
        <v>1.84</v>
      </c>
      <c r="C229">
        <v>2.33</v>
      </c>
      <c r="D229">
        <f t="shared" si="14"/>
        <v>5.58116377302732E-2</v>
      </c>
      <c r="F229">
        <v>2.08</v>
      </c>
      <c r="G229">
        <f t="shared" si="16"/>
        <v>5.5677796872406836E-2</v>
      </c>
      <c r="I229">
        <v>2</v>
      </c>
      <c r="J229">
        <f t="shared" si="17"/>
        <v>5.3536343146545033E-2</v>
      </c>
    </row>
    <row r="230" spans="1:38" x14ac:dyDescent="0.25">
      <c r="A230">
        <f t="shared" si="15"/>
        <v>1821</v>
      </c>
      <c r="B230">
        <v>1.52</v>
      </c>
      <c r="C230">
        <v>1.49</v>
      </c>
      <c r="D230">
        <f t="shared" si="14"/>
        <v>4.0286098217775138E-2</v>
      </c>
      <c r="F230">
        <v>1.22</v>
      </c>
      <c r="G230">
        <f t="shared" si="16"/>
        <v>3.2657169319392471E-2</v>
      </c>
      <c r="I230">
        <v>1.1200000000000001</v>
      </c>
      <c r="J230">
        <f t="shared" si="17"/>
        <v>2.9980352162065224E-2</v>
      </c>
    </row>
    <row r="231" spans="1:38" x14ac:dyDescent="0.25">
      <c r="A231">
        <f t="shared" si="15"/>
        <v>1822</v>
      </c>
      <c r="B231">
        <v>1.4</v>
      </c>
      <c r="C231">
        <v>1.32</v>
      </c>
      <c r="D231">
        <f t="shared" si="14"/>
        <v>3.6404713339650618E-2</v>
      </c>
      <c r="F231">
        <v>1.07</v>
      </c>
      <c r="G231">
        <f t="shared" si="16"/>
        <v>2.8641943583401597E-2</v>
      </c>
      <c r="I231">
        <v>1.05</v>
      </c>
      <c r="J231">
        <f t="shared" si="17"/>
        <v>2.8106580151936143E-2</v>
      </c>
    </row>
    <row r="232" spans="1:38" x14ac:dyDescent="0.25">
      <c r="A232">
        <f t="shared" si="15"/>
        <v>1823</v>
      </c>
      <c r="B232">
        <v>1.32</v>
      </c>
      <c r="C232">
        <v>1.64</v>
      </c>
      <c r="D232">
        <f t="shared" si="14"/>
        <v>3.9616893928443329E-2</v>
      </c>
      <c r="F232">
        <v>1.37</v>
      </c>
      <c r="G232">
        <f t="shared" si="16"/>
        <v>3.6672395055383354E-2</v>
      </c>
      <c r="I232">
        <v>1.35</v>
      </c>
      <c r="J232">
        <f t="shared" si="17"/>
        <v>3.6137031623917903E-2</v>
      </c>
      <c r="L232">
        <v>0.35482019782707191</v>
      </c>
      <c r="O232">
        <f>AVERAGE(L232:N232)/37.3578</f>
        <v>9.4978879330975576E-3</v>
      </c>
      <c r="R232">
        <v>3.1609019191099909E-2</v>
      </c>
      <c r="T232">
        <f>AVERAGE(Q232:S232)</f>
        <v>3.1609019191099909E-2</v>
      </c>
      <c r="W232" s="16">
        <v>3.6936782593798188</v>
      </c>
      <c r="Y232">
        <f>AVERAGE(V232:X232)/10.78</f>
        <v>0.34264176803152308</v>
      </c>
      <c r="AB232">
        <v>2.225107385168565</v>
      </c>
      <c r="AD232">
        <f t="shared" ref="AD232:AD259" si="18">AVERAGE(AA232:AC232)/10.78</f>
        <v>0.2064107036334476</v>
      </c>
      <c r="AG232" s="16">
        <v>3.0779828219720287</v>
      </c>
      <c r="AH232">
        <f>AG232/10.78</f>
        <v>0.28552716344824014</v>
      </c>
      <c r="AJ232" s="16">
        <v>7.9226327193676562</v>
      </c>
      <c r="AL232">
        <f>AVERAGE(AJ232:AK232)/10.78</f>
        <v>0.73493810012686978</v>
      </c>
    </row>
    <row r="233" spans="1:38" x14ac:dyDescent="0.25">
      <c r="A233">
        <f t="shared" si="15"/>
        <v>1824</v>
      </c>
      <c r="B233">
        <v>1.56</v>
      </c>
      <c r="C233">
        <v>1.28</v>
      </c>
      <c r="D233">
        <f t="shared" si="14"/>
        <v>3.801080363404697E-2</v>
      </c>
      <c r="F233">
        <v>1.28</v>
      </c>
      <c r="G233">
        <f t="shared" si="16"/>
        <v>3.4263259613788823E-2</v>
      </c>
      <c r="I233">
        <v>1.1000000000000001</v>
      </c>
      <c r="J233">
        <f t="shared" si="17"/>
        <v>2.9444988730599773E-2</v>
      </c>
      <c r="L233">
        <v>0.3206317933489426</v>
      </c>
      <c r="O233">
        <f t="shared" ref="O233:O259" si="19">AVERAGE(L233:N233)/37.3578</f>
        <v>8.5827268562105527E-3</v>
      </c>
      <c r="R233">
        <v>3.2757339199954404E-2</v>
      </c>
      <c r="T233">
        <f t="shared" ref="T233:T259" si="20">AVERAGE(Q233:S233)</f>
        <v>3.2757339199954404E-2</v>
      </c>
      <c r="W233" s="16">
        <v>3.6936782593798188</v>
      </c>
      <c r="Y233">
        <f t="shared" ref="Y233:Y259" si="21">AVERAGE(V233:X233)/10.78</f>
        <v>0.34264176803152308</v>
      </c>
      <c r="AB233">
        <v>1.9647224783935204</v>
      </c>
      <c r="AD233">
        <f t="shared" si="18"/>
        <v>0.18225625959123568</v>
      </c>
      <c r="AG233" s="16">
        <v>2.9083302254853818</v>
      </c>
      <c r="AH233">
        <f t="shared" ref="AH233:AH255" si="22">AG233/10.78</f>
        <v>0.26978944577786473</v>
      </c>
      <c r="AJ233" s="16">
        <v>9.8245838760859865</v>
      </c>
      <c r="AL233">
        <f t="shared" ref="AL233:AL259" si="23">AVERAGE(AJ233:AK233)/10.78</f>
        <v>0.91137141707662217</v>
      </c>
    </row>
    <row r="234" spans="1:38" x14ac:dyDescent="0.25">
      <c r="A234">
        <f t="shared" si="15"/>
        <v>1825</v>
      </c>
      <c r="B234">
        <v>1.56</v>
      </c>
      <c r="C234">
        <v>1.43</v>
      </c>
      <c r="D234">
        <f t="shared" si="14"/>
        <v>4.0018416502042416E-2</v>
      </c>
      <c r="F234">
        <v>1.3</v>
      </c>
      <c r="G234">
        <f t="shared" si="16"/>
        <v>3.4798623045254273E-2</v>
      </c>
      <c r="I234">
        <v>1.38</v>
      </c>
      <c r="J234">
        <f t="shared" si="17"/>
        <v>3.6940076771116069E-2</v>
      </c>
      <c r="L234">
        <v>0.33396729289148447</v>
      </c>
      <c r="O234">
        <f t="shared" si="19"/>
        <v>8.9396937959806116E-3</v>
      </c>
      <c r="R234">
        <v>3.4195785232686932E-2</v>
      </c>
      <c r="T234">
        <f t="shared" si="20"/>
        <v>3.4195785232686932E-2</v>
      </c>
      <c r="W234" s="16"/>
      <c r="AB234">
        <v>1.9647224783935204</v>
      </c>
      <c r="AD234">
        <f t="shared" si="18"/>
        <v>0.18225625959123568</v>
      </c>
      <c r="AG234" s="16">
        <v>2.8303290316984171</v>
      </c>
      <c r="AH234">
        <f t="shared" si="22"/>
        <v>0.26255371351562312</v>
      </c>
      <c r="AJ234" s="16">
        <v>11.417190783873313</v>
      </c>
      <c r="AL234">
        <f t="shared" si="23"/>
        <v>1.0591086070383406</v>
      </c>
    </row>
    <row r="235" spans="1:38" x14ac:dyDescent="0.25">
      <c r="A235">
        <f t="shared" si="15"/>
        <v>1826</v>
      </c>
      <c r="B235">
        <v>1.92</v>
      </c>
      <c r="C235">
        <v>2.04</v>
      </c>
      <c r="D235">
        <f t="shared" si="14"/>
        <v>5.3000979715079582E-2</v>
      </c>
      <c r="F235">
        <v>1.63</v>
      </c>
      <c r="G235">
        <f t="shared" si="16"/>
        <v>4.3632119664434199E-2</v>
      </c>
      <c r="I235">
        <v>1.69</v>
      </c>
      <c r="J235">
        <f t="shared" si="17"/>
        <v>4.5238209958830551E-2</v>
      </c>
      <c r="L235">
        <v>0.59962309405516534</v>
      </c>
      <c r="O235">
        <f t="shared" si="19"/>
        <v>1.6050813860965189E-2</v>
      </c>
      <c r="R235">
        <v>6.5389650387695245E-2</v>
      </c>
      <c r="T235">
        <f t="shared" si="20"/>
        <v>6.5389650387695245E-2</v>
      </c>
      <c r="W235" s="16"/>
      <c r="AB235">
        <v>2.337771050240391</v>
      </c>
      <c r="AD235">
        <f t="shared" si="18"/>
        <v>0.21686187850096392</v>
      </c>
      <c r="AG235" s="16">
        <v>3.1841201606607199</v>
      </c>
      <c r="AH235">
        <f t="shared" si="22"/>
        <v>0.29537292770507606</v>
      </c>
      <c r="AJ235" s="16">
        <v>10.89092154474382</v>
      </c>
      <c r="AL235">
        <f t="shared" si="23"/>
        <v>1.0102895681580539</v>
      </c>
    </row>
    <row r="236" spans="1:38" x14ac:dyDescent="0.25">
      <c r="A236">
        <f t="shared" si="15"/>
        <v>1827</v>
      </c>
      <c r="B236">
        <v>1.2</v>
      </c>
      <c r="C236">
        <v>1.82</v>
      </c>
      <c r="D236">
        <f t="shared" ref="D236:D244" si="24">AVERAGE(B236:C236)/37.3578</f>
        <v>4.0419939075641502E-2</v>
      </c>
      <c r="F236">
        <v>1.1399999999999999</v>
      </c>
      <c r="G236">
        <f t="shared" si="16"/>
        <v>3.0515715593530668E-2</v>
      </c>
      <c r="I236">
        <v>1.32</v>
      </c>
      <c r="J236">
        <f t="shared" si="17"/>
        <v>3.5333986476719724E-2</v>
      </c>
      <c r="L236">
        <v>0.50598332320271489</v>
      </c>
      <c r="O236">
        <f t="shared" si="19"/>
        <v>1.3544248408704874E-2</v>
      </c>
      <c r="R236">
        <v>6.1515577743540939E-2</v>
      </c>
      <c r="T236">
        <f t="shared" si="20"/>
        <v>6.1515577743540939E-2</v>
      </c>
      <c r="W236" s="16">
        <v>4.197361658386157</v>
      </c>
      <c r="Y236">
        <f t="shared" si="21"/>
        <v>0.38936564549036712</v>
      </c>
      <c r="AB236">
        <v>2.6011818728026892</v>
      </c>
      <c r="AD236">
        <f t="shared" si="18"/>
        <v>0.24129701974050921</v>
      </c>
      <c r="AG236" s="16">
        <v>3.5515186407369566</v>
      </c>
      <c r="AH236">
        <f t="shared" si="22"/>
        <v>0.32945441936335407</v>
      </c>
      <c r="AJ236" s="16">
        <v>10.65858188512262</v>
      </c>
      <c r="AL236">
        <f t="shared" si="23"/>
        <v>0.98873672403734891</v>
      </c>
    </row>
    <row r="237" spans="1:38" x14ac:dyDescent="0.25">
      <c r="A237">
        <f t="shared" si="15"/>
        <v>1828</v>
      </c>
      <c r="B237">
        <v>0.88</v>
      </c>
      <c r="C237">
        <v>1.3</v>
      </c>
      <c r="D237">
        <f t="shared" si="24"/>
        <v>2.9177307014867048E-2</v>
      </c>
      <c r="F237">
        <v>1.01</v>
      </c>
      <c r="G237">
        <f t="shared" si="16"/>
        <v>2.7035853289005242E-2</v>
      </c>
      <c r="I237">
        <v>1.0900000000000001</v>
      </c>
      <c r="J237">
        <f t="shared" si="17"/>
        <v>2.9177307014867048E-2</v>
      </c>
      <c r="L237">
        <v>0.26085298441947863</v>
      </c>
      <c r="O237">
        <f t="shared" si="19"/>
        <v>6.9825574423407867E-3</v>
      </c>
      <c r="R237">
        <v>2.8458618607269358E-2</v>
      </c>
      <c r="T237">
        <f t="shared" si="20"/>
        <v>2.8458618607269358E-2</v>
      </c>
      <c r="W237" s="16"/>
      <c r="AB237">
        <v>1.7341212485351258</v>
      </c>
      <c r="AD237">
        <f t="shared" si="18"/>
        <v>0.16086467982700611</v>
      </c>
      <c r="AG237" s="16">
        <v>3.4845088550626739</v>
      </c>
      <c r="AH237">
        <f t="shared" si="22"/>
        <v>0.32323829824329076</v>
      </c>
      <c r="AJ237" s="16">
        <v>10.812357638199231</v>
      </c>
      <c r="AL237">
        <f t="shared" si="23"/>
        <v>1.0030016361965892</v>
      </c>
    </row>
    <row r="238" spans="1:38" x14ac:dyDescent="0.25">
      <c r="A238">
        <f t="shared" si="15"/>
        <v>1829</v>
      </c>
      <c r="B238">
        <v>0.84</v>
      </c>
      <c r="C238">
        <v>1.1100000000000001</v>
      </c>
      <c r="D238">
        <f t="shared" si="24"/>
        <v>2.6098967283940708E-2</v>
      </c>
      <c r="F238">
        <v>0.86</v>
      </c>
      <c r="G238">
        <f t="shared" si="16"/>
        <v>2.3020627553014365E-2</v>
      </c>
      <c r="I238">
        <v>0.89</v>
      </c>
      <c r="J238">
        <f t="shared" si="17"/>
        <v>2.3823672700212541E-2</v>
      </c>
      <c r="L238">
        <v>0.21203663945923185</v>
      </c>
      <c r="O238">
        <f t="shared" si="19"/>
        <v>5.675833144864844E-3</v>
      </c>
      <c r="R238">
        <v>2.6357059079347926E-2</v>
      </c>
      <c r="T238">
        <f t="shared" si="20"/>
        <v>2.6357059079347926E-2</v>
      </c>
      <c r="W238" s="16">
        <v>3.5516137109421333</v>
      </c>
      <c r="Y238">
        <f t="shared" si="21"/>
        <v>0.32946323849184911</v>
      </c>
      <c r="AB238">
        <v>1.3991205527953856</v>
      </c>
      <c r="AD238">
        <f t="shared" si="18"/>
        <v>0.12978854849678903</v>
      </c>
      <c r="AG238" s="16">
        <v>3.1301520223444363</v>
      </c>
      <c r="AH238">
        <f t="shared" si="22"/>
        <v>0.29036660689651544</v>
      </c>
      <c r="AJ238" s="16">
        <v>9.0978032023998097</v>
      </c>
      <c r="AL238">
        <f t="shared" si="23"/>
        <v>0.84395205959181918</v>
      </c>
    </row>
    <row r="239" spans="1:38" x14ac:dyDescent="0.25">
      <c r="A239">
        <f t="shared" si="15"/>
        <v>1830</v>
      </c>
      <c r="B239">
        <v>0.84</v>
      </c>
      <c r="C239">
        <v>1.1499999999999999</v>
      </c>
      <c r="D239">
        <f t="shared" si="24"/>
        <v>2.6634330715406152E-2</v>
      </c>
      <c r="F239">
        <v>1.01</v>
      </c>
      <c r="G239">
        <f t="shared" si="16"/>
        <v>2.7035853289005242E-2</v>
      </c>
      <c r="I239">
        <v>1.02</v>
      </c>
      <c r="J239">
        <f t="shared" si="17"/>
        <v>2.7303535004737967E-2</v>
      </c>
      <c r="L239">
        <v>0.29314906820474745</v>
      </c>
      <c r="O239">
        <f t="shared" si="19"/>
        <v>7.847064554249647E-3</v>
      </c>
      <c r="R239">
        <v>3.7243670438209024E-2</v>
      </c>
      <c r="S239">
        <v>4.0985857420038643E-2</v>
      </c>
      <c r="T239">
        <f t="shared" si="20"/>
        <v>3.911476392912383E-2</v>
      </c>
      <c r="W239" s="16">
        <v>3.5516137109421333</v>
      </c>
      <c r="X239" s="16">
        <v>4.675542100480782</v>
      </c>
      <c r="Y239">
        <f t="shared" si="21"/>
        <v>0.38159349774688844</v>
      </c>
      <c r="AB239">
        <v>1.8654940703938478</v>
      </c>
      <c r="AC239">
        <v>2.0986808291930785</v>
      </c>
      <c r="AD239">
        <f t="shared" si="18"/>
        <v>0.18386711037045114</v>
      </c>
      <c r="AG239" s="16">
        <v>3.052544947410277</v>
      </c>
      <c r="AH239">
        <f t="shared" si="22"/>
        <v>0.28316743482470103</v>
      </c>
      <c r="AJ239" s="16">
        <v>8.5298983608486196</v>
      </c>
      <c r="AK239" s="16">
        <v>6.2452628233140359</v>
      </c>
      <c r="AL239">
        <f t="shared" si="23"/>
        <v>0.68530432208546643</v>
      </c>
    </row>
    <row r="240" spans="1:38" x14ac:dyDescent="0.25">
      <c r="A240">
        <f t="shared" si="15"/>
        <v>1831</v>
      </c>
      <c r="B240">
        <v>1.04</v>
      </c>
      <c r="C240">
        <v>1.27</v>
      </c>
      <c r="D240">
        <f t="shared" si="24"/>
        <v>3.0917238167129758E-2</v>
      </c>
      <c r="F240">
        <v>1.27</v>
      </c>
      <c r="G240">
        <f t="shared" si="16"/>
        <v>3.3995577898056101E-2</v>
      </c>
      <c r="I240">
        <v>1.27</v>
      </c>
      <c r="J240">
        <f t="shared" si="17"/>
        <v>3.3995577898056101E-2</v>
      </c>
      <c r="L240">
        <v>0.34137507018297764</v>
      </c>
      <c r="O240">
        <f t="shared" si="19"/>
        <v>9.1379864494958926E-3</v>
      </c>
      <c r="R240">
        <v>3.8241268753518194E-2</v>
      </c>
      <c r="S240">
        <v>3.7243670438209024E-2</v>
      </c>
      <c r="T240">
        <f t="shared" si="20"/>
        <v>3.7742469595863609E-2</v>
      </c>
      <c r="W240" s="16">
        <v>3.5516137109421333</v>
      </c>
      <c r="X240" s="16">
        <v>4.2456071946894456</v>
      </c>
      <c r="Y240">
        <f t="shared" si="21"/>
        <v>0.36165217558588031</v>
      </c>
      <c r="AB240">
        <v>1.9440411891472729</v>
      </c>
      <c r="AC240">
        <v>2.1106732910741819</v>
      </c>
      <c r="AD240">
        <f t="shared" si="18"/>
        <v>0.18806653433309159</v>
      </c>
      <c r="AG240" s="16">
        <v>3.1038482238373399</v>
      </c>
      <c r="AH240">
        <f t="shared" si="22"/>
        <v>0.28792655137637663</v>
      </c>
      <c r="AJ240" s="16">
        <v>9.9612914814230109</v>
      </c>
      <c r="AK240" s="16">
        <v>6.3326668184647206</v>
      </c>
      <c r="AL240">
        <f t="shared" si="23"/>
        <v>0.75574945732317866</v>
      </c>
    </row>
    <row r="241" spans="1:38" x14ac:dyDescent="0.25">
      <c r="A241">
        <f t="shared" si="15"/>
        <v>1832</v>
      </c>
      <c r="B241">
        <v>0.88</v>
      </c>
      <c r="C241">
        <v>1.1599999999999999</v>
      </c>
      <c r="D241">
        <f t="shared" si="24"/>
        <v>2.7303535004737967E-2</v>
      </c>
      <c r="F241">
        <v>1.07</v>
      </c>
      <c r="G241">
        <f t="shared" si="16"/>
        <v>2.8641943583401597E-2</v>
      </c>
      <c r="I241">
        <v>1.1399999999999999</v>
      </c>
      <c r="J241">
        <f t="shared" si="17"/>
        <v>3.0515715593530668E-2</v>
      </c>
      <c r="L241">
        <v>0.32572118689416385</v>
      </c>
      <c r="M241">
        <v>0.27482725144195075</v>
      </c>
      <c r="O241">
        <f t="shared" si="19"/>
        <v>8.0377918177209923E-3</v>
      </c>
      <c r="R241">
        <v>2.9691661007930938E-2</v>
      </c>
      <c r="S241">
        <v>2.8890536933517962E-2</v>
      </c>
      <c r="T241">
        <f t="shared" si="20"/>
        <v>2.929109897072445E-2</v>
      </c>
      <c r="W241" s="16">
        <v>3.5516137109421333</v>
      </c>
      <c r="X241" s="16">
        <v>4.45021477033713</v>
      </c>
      <c r="Y241">
        <f t="shared" si="21"/>
        <v>0.37114232287937216</v>
      </c>
      <c r="AB241">
        <v>1.7843856325506366</v>
      </c>
      <c r="AC241">
        <v>2.0184034204261305</v>
      </c>
      <c r="AD241">
        <f t="shared" si="18"/>
        <v>0.17638168149242892</v>
      </c>
      <c r="AG241" s="16">
        <v>3.0779828219720287</v>
      </c>
      <c r="AH241">
        <f t="shared" si="22"/>
        <v>0.28552716344824014</v>
      </c>
      <c r="AJ241" s="16">
        <v>9.776522316154054</v>
      </c>
      <c r="AK241" s="16">
        <v>5.764857990751417</v>
      </c>
      <c r="AL241">
        <f t="shared" si="23"/>
        <v>0.72084324243531872</v>
      </c>
    </row>
    <row r="242" spans="1:38" x14ac:dyDescent="0.25">
      <c r="A242">
        <f t="shared" si="15"/>
        <v>1833</v>
      </c>
      <c r="B242">
        <v>1.32</v>
      </c>
      <c r="C242">
        <v>1.28</v>
      </c>
      <c r="D242">
        <f t="shared" si="24"/>
        <v>3.4798623045254273E-2</v>
      </c>
      <c r="F242">
        <v>1.23</v>
      </c>
      <c r="G242">
        <f t="shared" si="16"/>
        <v>3.2924851035125199E-2</v>
      </c>
      <c r="I242">
        <v>1.3</v>
      </c>
      <c r="J242">
        <f t="shared" si="17"/>
        <v>3.4798623045254273E-2</v>
      </c>
      <c r="L242">
        <v>0.3007881318713207</v>
      </c>
      <c r="M242">
        <v>0.28856861401404832</v>
      </c>
      <c r="O242">
        <f t="shared" si="19"/>
        <v>7.8880012458625651E-3</v>
      </c>
      <c r="R242">
        <v>3.3461110159328421E-2</v>
      </c>
      <c r="S242">
        <v>3.1844030486201026E-2</v>
      </c>
      <c r="T242">
        <f t="shared" si="20"/>
        <v>3.2652570322764723E-2</v>
      </c>
      <c r="W242" s="16">
        <v>3.5516137109421333</v>
      </c>
      <c r="X242" s="16">
        <v>4.5600966165182939</v>
      </c>
      <c r="Y242">
        <f t="shared" si="21"/>
        <v>0.37623888346291406</v>
      </c>
      <c r="AB242">
        <v>1.7423010657451972</v>
      </c>
      <c r="AC242">
        <v>1.9039578656597003</v>
      </c>
      <c r="AD242">
        <f t="shared" si="18"/>
        <v>0.1691214717720268</v>
      </c>
      <c r="AG242" s="16">
        <v>2.5472961285285756</v>
      </c>
      <c r="AH242">
        <f t="shared" si="22"/>
        <v>0.23629834216406082</v>
      </c>
      <c r="AJ242" s="16">
        <v>8.94009664176175</v>
      </c>
      <c r="AK242" s="16">
        <v>7.4943153879768438</v>
      </c>
      <c r="AL242">
        <f t="shared" si="23"/>
        <v>0.7622640088004915</v>
      </c>
    </row>
    <row r="243" spans="1:38" x14ac:dyDescent="0.25">
      <c r="A243">
        <f t="shared" si="15"/>
        <v>1834</v>
      </c>
      <c r="B243">
        <v>1.6</v>
      </c>
      <c r="D243">
        <f t="shared" si="24"/>
        <v>4.2829074517236033E-2</v>
      </c>
      <c r="L243">
        <v>0.40323998464845179</v>
      </c>
      <c r="M243">
        <v>0.49249043458397579</v>
      </c>
      <c r="O243">
        <f t="shared" si="19"/>
        <v>1.1988532772706471E-2</v>
      </c>
      <c r="R243">
        <v>4.8948824004503289E-2</v>
      </c>
      <c r="S243">
        <v>2.9743209030514157E-2</v>
      </c>
      <c r="T243">
        <f t="shared" si="20"/>
        <v>3.9346016517508721E-2</v>
      </c>
      <c r="W243" s="16">
        <v>3.5516137109421333</v>
      </c>
      <c r="X243" s="16">
        <v>4.397236023071212</v>
      </c>
      <c r="Y243">
        <f t="shared" si="21"/>
        <v>0.36868505259802159</v>
      </c>
      <c r="AB243">
        <v>1.9039578656597003</v>
      </c>
      <c r="AC243">
        <v>1.7843856325506366</v>
      </c>
      <c r="AD243">
        <f t="shared" si="18"/>
        <v>0.17107344611365199</v>
      </c>
      <c r="AG243" s="16">
        <v>2.6011122439200243</v>
      </c>
      <c r="AH243">
        <f t="shared" si="22"/>
        <v>0.24129056066048465</v>
      </c>
      <c r="AJ243" s="16">
        <v>8.7797214869214315</v>
      </c>
      <c r="AK243" s="16">
        <v>7.4943153879768438</v>
      </c>
      <c r="AL243">
        <f t="shared" si="23"/>
        <v>0.7548254580194006</v>
      </c>
    </row>
    <row r="244" spans="1:38" x14ac:dyDescent="0.25">
      <c r="A244">
        <f t="shared" si="15"/>
        <v>1835</v>
      </c>
      <c r="B244">
        <v>1</v>
      </c>
      <c r="D244">
        <f t="shared" si="24"/>
        <v>2.6768171573272517E-2</v>
      </c>
      <c r="L244">
        <v>0.34391790124579313</v>
      </c>
      <c r="M244">
        <v>0.47660364637158947</v>
      </c>
      <c r="O244">
        <f t="shared" si="19"/>
        <v>1.0981930783094597E-2</v>
      </c>
      <c r="R244">
        <v>3.8936564549036712E-2</v>
      </c>
      <c r="S244">
        <v>3.0457046047246489E-2</v>
      </c>
      <c r="T244">
        <f t="shared" si="20"/>
        <v>3.4696805298141599E-2</v>
      </c>
      <c r="W244" s="16">
        <v>3.4200724623887209</v>
      </c>
      <c r="X244" s="16">
        <v>4.397236023071212</v>
      </c>
      <c r="Y244">
        <f t="shared" si="21"/>
        <v>0.36258388151483917</v>
      </c>
      <c r="AB244">
        <v>1.9138229323211495</v>
      </c>
      <c r="AC244">
        <v>1.7758068554710666</v>
      </c>
      <c r="AD244">
        <f t="shared" si="18"/>
        <v>0.17113310704045531</v>
      </c>
      <c r="AG244" s="16">
        <v>2.6765068017148077</v>
      </c>
      <c r="AH244">
        <f t="shared" si="22"/>
        <v>0.24828448995499144</v>
      </c>
      <c r="AJ244" s="16">
        <v>8.7877644710611573</v>
      </c>
      <c r="AK244" s="16">
        <v>7.4943153879768438</v>
      </c>
      <c r="AL244">
        <f t="shared" si="23"/>
        <v>0.75519850923181819</v>
      </c>
    </row>
    <row r="245" spans="1:38" x14ac:dyDescent="0.25">
      <c r="A245">
        <f t="shared" si="15"/>
        <v>1836</v>
      </c>
      <c r="L245">
        <v>0.38236834983227935</v>
      </c>
      <c r="O245">
        <f t="shared" si="19"/>
        <v>1.0235301592499541E-2</v>
      </c>
      <c r="R245">
        <v>4.3704307146877938E-2</v>
      </c>
      <c r="S245">
        <v>3.2022595143132992E-2</v>
      </c>
      <c r="T245">
        <f t="shared" si="20"/>
        <v>3.7863451145005465E-2</v>
      </c>
      <c r="W245" s="16">
        <v>3.4200724623887209</v>
      </c>
      <c r="X245" s="16">
        <v>4.2949747202090904</v>
      </c>
      <c r="Y245">
        <f t="shared" si="21"/>
        <v>0.3578407784136276</v>
      </c>
      <c r="AB245">
        <v>2.172751917282246</v>
      </c>
      <c r="AC245">
        <v>2.0407062206518334</v>
      </c>
      <c r="AD245">
        <f t="shared" si="18"/>
        <v>0.19542941270566233</v>
      </c>
      <c r="AG245" s="16">
        <v>3.1038482238373399</v>
      </c>
      <c r="AH245">
        <f t="shared" si="22"/>
        <v>0.28792655137637663</v>
      </c>
      <c r="AJ245" s="16">
        <v>8.8821515709355161</v>
      </c>
      <c r="AK245" s="16">
        <v>7.4943153879768438</v>
      </c>
      <c r="AL245">
        <f t="shared" si="23"/>
        <v>0.75957638955994256</v>
      </c>
    </row>
    <row r="246" spans="1:38" x14ac:dyDescent="0.25">
      <c r="A246">
        <f t="shared" si="15"/>
        <v>1837</v>
      </c>
      <c r="L246">
        <v>0.50460085510653263</v>
      </c>
      <c r="M246">
        <v>0.45827273689575915</v>
      </c>
      <c r="O246">
        <f t="shared" si="19"/>
        <v>1.2887182757045272E-2</v>
      </c>
      <c r="R246">
        <v>5.0240728450369948E-2</v>
      </c>
      <c r="S246">
        <v>4.4672981490420212E-2</v>
      </c>
      <c r="T246">
        <f t="shared" si="20"/>
        <v>4.7456854970395076E-2</v>
      </c>
      <c r="W246" s="16">
        <v>3.4200724623887209</v>
      </c>
      <c r="X246" s="16">
        <v>4.2949747202090904</v>
      </c>
      <c r="Y246">
        <f t="shared" si="21"/>
        <v>0.3578407784136276</v>
      </c>
      <c r="AB246">
        <v>2.2385928844726171</v>
      </c>
      <c r="AC246">
        <v>1.8654940703938478</v>
      </c>
      <c r="AD246">
        <f t="shared" si="18"/>
        <v>0.19035653779529058</v>
      </c>
      <c r="AG246" s="16">
        <v>3.2978387378271732</v>
      </c>
      <c r="AH246">
        <f t="shared" si="22"/>
        <v>0.30592196083740014</v>
      </c>
      <c r="AJ246" s="16">
        <v>8.6545684740259468</v>
      </c>
      <c r="AK246" s="16">
        <v>7.4943153879768438</v>
      </c>
      <c r="AL246">
        <f t="shared" si="23"/>
        <v>0.74902058729140963</v>
      </c>
    </row>
    <row r="247" spans="1:38" x14ac:dyDescent="0.25">
      <c r="A247">
        <f t="shared" si="15"/>
        <v>1838</v>
      </c>
      <c r="L247">
        <v>0.72425063909408205</v>
      </c>
      <c r="M247">
        <v>0.41736477507116587</v>
      </c>
      <c r="O247">
        <f t="shared" si="19"/>
        <v>1.5279478638533961E-2</v>
      </c>
      <c r="R247">
        <v>7.1383701673233976E-2</v>
      </c>
      <c r="S247">
        <v>3.965761204068554E-2</v>
      </c>
      <c r="T247">
        <f t="shared" si="20"/>
        <v>5.5520656856959755E-2</v>
      </c>
      <c r="W247" s="16">
        <v>3.4200724623887209</v>
      </c>
      <c r="X247" s="16">
        <v>4.8601029728681819</v>
      </c>
      <c r="Y247">
        <f t="shared" si="21"/>
        <v>0.38405266397295468</v>
      </c>
      <c r="AB247">
        <v>2.198618011535606</v>
      </c>
      <c r="AC247">
        <v>1.6059470692955731</v>
      </c>
      <c r="AD247">
        <f t="shared" si="18"/>
        <v>0.17646405755246658</v>
      </c>
      <c r="AG247" s="16">
        <v>2.5298488947715305</v>
      </c>
      <c r="AH247">
        <f t="shared" si="22"/>
        <v>0.23467986036841657</v>
      </c>
      <c r="AJ247" s="16">
        <v>8.8200843109694347</v>
      </c>
      <c r="AK247" s="16">
        <v>7.4943153879768438</v>
      </c>
      <c r="AL247">
        <f t="shared" si="23"/>
        <v>0.75669757416262895</v>
      </c>
    </row>
    <row r="248" spans="1:38" x14ac:dyDescent="0.25">
      <c r="A248">
        <f t="shared" si="15"/>
        <v>1839</v>
      </c>
      <c r="L248">
        <v>0.42553896997463342</v>
      </c>
      <c r="M248">
        <v>0.3929444956787041</v>
      </c>
      <c r="O248">
        <f t="shared" si="19"/>
        <v>1.0954652919247621E-2</v>
      </c>
      <c r="R248">
        <v>3.8369738861312772E-2</v>
      </c>
      <c r="S248">
        <v>4.2830221003940384E-2</v>
      </c>
      <c r="T248">
        <f t="shared" si="20"/>
        <v>4.0599979932626581E-2</v>
      </c>
      <c r="W248" s="16">
        <v>3.4200724623887209</v>
      </c>
      <c r="X248" s="16">
        <v>4.675542100480782</v>
      </c>
      <c r="Y248">
        <f t="shared" si="21"/>
        <v>0.37549232666370613</v>
      </c>
      <c r="AB248">
        <v>1.6638190357566749</v>
      </c>
      <c r="AC248">
        <v>1.8468391296899094</v>
      </c>
      <c r="AD248">
        <f t="shared" si="18"/>
        <v>0.16283201138434994</v>
      </c>
      <c r="AG248" s="16">
        <v>3.3577994421513044</v>
      </c>
      <c r="AH248">
        <f t="shared" si="22"/>
        <v>0.31148417830717112</v>
      </c>
      <c r="AJ248" s="16">
        <v>10.076390437615922</v>
      </c>
      <c r="AK248" s="16">
        <v>7.4943153879768438</v>
      </c>
      <c r="AL248">
        <f t="shared" si="23"/>
        <v>0.81496780267127866</v>
      </c>
    </row>
    <row r="249" spans="1:38" x14ac:dyDescent="0.25">
      <c r="A249">
        <f t="shared" si="15"/>
        <v>1840</v>
      </c>
      <c r="L249">
        <v>0.40500858107234844</v>
      </c>
      <c r="M249">
        <v>0.40323998464845179</v>
      </c>
      <c r="O249">
        <f t="shared" si="19"/>
        <v>1.0817668140532906E-2</v>
      </c>
      <c r="R249">
        <v>4.0985857420038643E-2</v>
      </c>
      <c r="S249">
        <v>4.1482054241104488E-2</v>
      </c>
      <c r="T249">
        <f t="shared" si="20"/>
        <v>4.1233955830571566E-2</v>
      </c>
      <c r="W249" s="16">
        <v>3.4200724623887209</v>
      </c>
      <c r="X249" s="16">
        <v>4.2949747202090904</v>
      </c>
      <c r="Y249">
        <f t="shared" si="21"/>
        <v>0.3578407784136276</v>
      </c>
      <c r="AB249">
        <v>1.4485012781881641</v>
      </c>
      <c r="AC249">
        <v>1.8285535937523854</v>
      </c>
      <c r="AD249">
        <f t="shared" si="18"/>
        <v>0.1519969792180218</v>
      </c>
      <c r="AG249" s="16">
        <v>3.4199809133022545</v>
      </c>
      <c r="AH249">
        <f t="shared" si="22"/>
        <v>0.31725240383137798</v>
      </c>
      <c r="AJ249" s="16">
        <v>9.467749404471336</v>
      </c>
      <c r="AK249" s="16">
        <v>7.4943153879768438</v>
      </c>
      <c r="AL249">
        <f t="shared" si="23"/>
        <v>0.78673769909314395</v>
      </c>
    </row>
    <row r="250" spans="1:38" x14ac:dyDescent="0.25">
      <c r="A250">
        <f t="shared" si="15"/>
        <v>1841</v>
      </c>
      <c r="L250">
        <v>0.38157833258055979</v>
      </c>
      <c r="M250">
        <v>0.40589870982195808</v>
      </c>
      <c r="O250">
        <f t="shared" si="19"/>
        <v>1.0539660290521899E-2</v>
      </c>
      <c r="R250">
        <v>3.8241268753518194E-2</v>
      </c>
      <c r="S250">
        <v>4.2830221003940384E-2</v>
      </c>
      <c r="T250">
        <f t="shared" si="20"/>
        <v>4.0535744878729289E-2</v>
      </c>
      <c r="W250" s="16">
        <v>3.4200724623887209</v>
      </c>
      <c r="X250" s="16">
        <v>4.7354849479228438</v>
      </c>
      <c r="Y250">
        <f t="shared" si="21"/>
        <v>0.3782726071573082</v>
      </c>
      <c r="AB250">
        <v>1.5263133303222391</v>
      </c>
      <c r="AC250">
        <v>1.8749635834415321</v>
      </c>
      <c r="AD250">
        <f t="shared" si="18"/>
        <v>0.15775866946956268</v>
      </c>
      <c r="AG250" s="16">
        <v>3.5515186407369566</v>
      </c>
      <c r="AH250">
        <f t="shared" si="22"/>
        <v>0.32945441936335407</v>
      </c>
      <c r="AJ250" s="16">
        <v>8.4442990287063004</v>
      </c>
      <c r="AK250" s="16">
        <v>7.4943153879768438</v>
      </c>
      <c r="AL250">
        <f t="shared" si="23"/>
        <v>0.73926783008734442</v>
      </c>
    </row>
    <row r="251" spans="1:38" x14ac:dyDescent="0.25">
      <c r="A251">
        <f t="shared" si="15"/>
        <v>1842</v>
      </c>
      <c r="L251">
        <v>0.3614166594305106</v>
      </c>
      <c r="M251">
        <v>0.40148676732389327</v>
      </c>
      <c r="O251">
        <f t="shared" si="19"/>
        <v>1.0210764910599714E-2</v>
      </c>
      <c r="R251">
        <v>4.1633264645385547E-2</v>
      </c>
      <c r="S251">
        <v>3.9338894148280491E-2</v>
      </c>
      <c r="T251">
        <f t="shared" si="20"/>
        <v>4.0486079396833019E-2</v>
      </c>
      <c r="W251" s="16">
        <v>3.4846021314903943</v>
      </c>
      <c r="X251" s="16">
        <v>5.2766832276854547</v>
      </c>
      <c r="Y251">
        <f t="shared" si="21"/>
        <v>0.40636759550908391</v>
      </c>
      <c r="AB251">
        <v>1.9440411891472729</v>
      </c>
      <c r="AC251">
        <v>2.3230680876602632</v>
      </c>
      <c r="AD251">
        <f t="shared" si="18"/>
        <v>0.1979178699817967</v>
      </c>
      <c r="AG251" s="16">
        <v>2.9786930535213179</v>
      </c>
      <c r="AH251">
        <f t="shared" si="22"/>
        <v>0.27631660978861949</v>
      </c>
      <c r="AJ251" s="16">
        <v>8.3764614884826756</v>
      </c>
      <c r="AK251" s="16">
        <v>7.4943153879768438</v>
      </c>
      <c r="AL251">
        <f t="shared" si="23"/>
        <v>0.73612137645916143</v>
      </c>
    </row>
    <row r="252" spans="1:38" x14ac:dyDescent="0.25">
      <c r="A252">
        <f t="shared" si="15"/>
        <v>1843</v>
      </c>
      <c r="L252">
        <v>0.31516026103923367</v>
      </c>
      <c r="M252">
        <v>0.35077666280909953</v>
      </c>
      <c r="O252">
        <f t="shared" si="19"/>
        <v>8.9129569172747506E-3</v>
      </c>
      <c r="R252">
        <v>4.8464182182676528E-2</v>
      </c>
      <c r="S252">
        <v>2.9925045242927779E-2</v>
      </c>
      <c r="T252">
        <f t="shared" si="20"/>
        <v>3.9194613712802154E-2</v>
      </c>
      <c r="W252" s="16">
        <v>3.6936782593798188</v>
      </c>
      <c r="X252" s="16">
        <v>5.5964822111815424</v>
      </c>
      <c r="Y252">
        <f t="shared" si="21"/>
        <v>0.43089798100933957</v>
      </c>
      <c r="AB252">
        <v>1.6200343242893938</v>
      </c>
      <c r="AC252">
        <v>1.9039578656597003</v>
      </c>
      <c r="AD252">
        <f t="shared" si="18"/>
        <v>0.16345047263214724</v>
      </c>
      <c r="AG252" s="16">
        <v>2.9786930535213179</v>
      </c>
      <c r="AH252">
        <f t="shared" si="22"/>
        <v>0.27631660978861949</v>
      </c>
      <c r="AJ252" s="16">
        <v>8.8821515709355161</v>
      </c>
      <c r="AK252" s="16">
        <v>7.4943153879768438</v>
      </c>
      <c r="AL252">
        <f t="shared" si="23"/>
        <v>0.75957638955994256</v>
      </c>
    </row>
    <row r="253" spans="1:38" x14ac:dyDescent="0.25">
      <c r="A253">
        <f t="shared" si="15"/>
        <v>1844</v>
      </c>
      <c r="L253">
        <v>0.36643633525593439</v>
      </c>
      <c r="M253">
        <v>0.43353031213378146</v>
      </c>
      <c r="O253">
        <f t="shared" si="19"/>
        <v>1.0706822235111754E-2</v>
      </c>
      <c r="R253">
        <v>5.4560791087822143E-2</v>
      </c>
      <c r="S253">
        <v>3.3493818966913294E-2</v>
      </c>
      <c r="T253">
        <f t="shared" si="20"/>
        <v>4.4027305027367722E-2</v>
      </c>
      <c r="W253" s="16">
        <v>3.6212531954704104</v>
      </c>
      <c r="X253" s="16">
        <v>5.2766832276854547</v>
      </c>
      <c r="Y253">
        <f t="shared" si="21"/>
        <v>0.41270577101836114</v>
      </c>
      <c r="AB253">
        <v>1.4657453410237375</v>
      </c>
      <c r="AC253">
        <v>1.5921026980085424</v>
      </c>
      <c r="AD253">
        <f t="shared" si="18"/>
        <v>0.14182968641151578</v>
      </c>
      <c r="AG253" s="16">
        <v>3.0779828219720287</v>
      </c>
      <c r="AH253">
        <f t="shared" si="22"/>
        <v>0.28552716344824014</v>
      </c>
      <c r="AJ253" s="16">
        <v>9.167358272754548</v>
      </c>
      <c r="AK253" s="16">
        <v>7.4943153879768438</v>
      </c>
      <c r="AL253">
        <f t="shared" si="23"/>
        <v>0.77280490077603858</v>
      </c>
    </row>
    <row r="254" spans="1:38" x14ac:dyDescent="0.25">
      <c r="A254">
        <f t="shared" si="15"/>
        <v>1845</v>
      </c>
      <c r="L254">
        <v>0.35177888184569694</v>
      </c>
      <c r="M254">
        <v>0.39169440714526177</v>
      </c>
      <c r="O254">
        <f t="shared" si="19"/>
        <v>9.9507102799276034E-3</v>
      </c>
      <c r="R254">
        <v>4.5807722998866721E-2</v>
      </c>
      <c r="S254">
        <v>3.3169580641967386E-2</v>
      </c>
      <c r="T254">
        <f t="shared" si="20"/>
        <v>3.9488651820417053E-2</v>
      </c>
      <c r="W254" s="16">
        <v>3.5860953974561345</v>
      </c>
      <c r="X254" s="16">
        <v>5.3531568976519113</v>
      </c>
      <c r="Y254">
        <f t="shared" si="21"/>
        <v>0.41462209160983521</v>
      </c>
      <c r="AB254">
        <v>1.5651179065168721</v>
      </c>
      <c r="AC254">
        <v>2.0520434774332328</v>
      </c>
      <c r="AD254">
        <f t="shared" si="18"/>
        <v>0.16777186381957815</v>
      </c>
      <c r="AG254" s="16">
        <v>3.2978387378271732</v>
      </c>
      <c r="AH254">
        <f t="shared" si="22"/>
        <v>0.30592196083740014</v>
      </c>
      <c r="AJ254" s="16">
        <v>9.0840186520931425</v>
      </c>
      <c r="AK254" s="16">
        <v>7.4943153879768438</v>
      </c>
      <c r="AL254">
        <f t="shared" si="23"/>
        <v>0.7689394267193872</v>
      </c>
    </row>
    <row r="255" spans="1:38" x14ac:dyDescent="0.25">
      <c r="A255">
        <f t="shared" si="15"/>
        <v>1846</v>
      </c>
      <c r="L255">
        <v>0.32920483595185546</v>
      </c>
      <c r="M255">
        <v>0.35380059955745385</v>
      </c>
      <c r="O255">
        <f t="shared" si="19"/>
        <v>9.1414033415954561E-3</v>
      </c>
      <c r="R255">
        <v>3.8499075059721687E-2</v>
      </c>
      <c r="S255">
        <v>3.2601500288441776E-2</v>
      </c>
      <c r="T255">
        <f t="shared" si="20"/>
        <v>3.5550287674081735E-2</v>
      </c>
      <c r="W255" s="16">
        <v>3.769059448346753</v>
      </c>
      <c r="X255" s="16">
        <v>4.397236023071212</v>
      </c>
      <c r="Y255">
        <f t="shared" si="21"/>
        <v>0.37877066193960873</v>
      </c>
      <c r="AB255">
        <v>1.8468391296899094</v>
      </c>
      <c r="AC255">
        <v>2.3230680876602632</v>
      </c>
      <c r="AD255">
        <f t="shared" si="18"/>
        <v>0.19340942566559244</v>
      </c>
      <c r="AG255" s="16">
        <v>3.1841201606607199</v>
      </c>
      <c r="AH255">
        <f t="shared" si="22"/>
        <v>0.29537292770507606</v>
      </c>
      <c r="AJ255" s="16">
        <v>8.8657335458506079</v>
      </c>
      <c r="AK255" s="16">
        <v>7.4943153879768438</v>
      </c>
      <c r="AL255">
        <f t="shared" si="23"/>
        <v>0.75881488561351818</v>
      </c>
    </row>
    <row r="256" spans="1:38" x14ac:dyDescent="0.25">
      <c r="A256">
        <f t="shared" si="15"/>
        <v>1847</v>
      </c>
      <c r="M256">
        <v>0.34846021314903947</v>
      </c>
      <c r="O256">
        <f t="shared" si="19"/>
        <v>9.3276427720325999E-3</v>
      </c>
      <c r="S256">
        <v>3.2294228843687378E-2</v>
      </c>
      <c r="T256">
        <f t="shared" si="20"/>
        <v>3.2294228843687378E-2</v>
      </c>
      <c r="X256" s="16">
        <v>4.197361658386157</v>
      </c>
      <c r="Y256">
        <f t="shared" si="21"/>
        <v>0.38936564549036712</v>
      </c>
      <c r="AC256">
        <v>1.5326465806555263</v>
      </c>
      <c r="AD256">
        <f t="shared" si="18"/>
        <v>0.14217500748195977</v>
      </c>
      <c r="AK256" s="16">
        <v>7.4943153879768438</v>
      </c>
      <c r="AL256">
        <f t="shared" si="23"/>
        <v>0.69520550908876111</v>
      </c>
    </row>
    <row r="257" spans="1:38" x14ac:dyDescent="0.25">
      <c r="A257">
        <f t="shared" si="15"/>
        <v>1848</v>
      </c>
      <c r="M257">
        <v>0.32514773410033615</v>
      </c>
      <c r="O257">
        <f t="shared" si="19"/>
        <v>8.7036103330585899E-3</v>
      </c>
      <c r="S257">
        <v>2.8769250044628301E-2</v>
      </c>
      <c r="T257">
        <f t="shared" si="20"/>
        <v>2.8769250044628301E-2</v>
      </c>
      <c r="X257" s="16">
        <v>5.2766832276854547</v>
      </c>
      <c r="Y257">
        <f t="shared" si="21"/>
        <v>0.48948824004503294</v>
      </c>
      <c r="AC257">
        <v>1.3098149855956802</v>
      </c>
      <c r="AD257">
        <f t="shared" si="18"/>
        <v>0.12150417306082377</v>
      </c>
      <c r="AK257" s="16">
        <v>7.4943153879768438</v>
      </c>
      <c r="AL257">
        <f t="shared" si="23"/>
        <v>0.69520550908876111</v>
      </c>
    </row>
    <row r="258" spans="1:38" x14ac:dyDescent="0.25">
      <c r="A258">
        <f t="shared" si="15"/>
        <v>1849</v>
      </c>
      <c r="M258">
        <v>0.29084080782518257</v>
      </c>
      <c r="O258">
        <f t="shared" si="19"/>
        <v>7.7852766443736671E-3</v>
      </c>
      <c r="S258">
        <v>2.5343326037834544E-2</v>
      </c>
      <c r="T258">
        <f t="shared" si="20"/>
        <v>2.5343326037834544E-2</v>
      </c>
      <c r="X258" s="16">
        <v>5.1301086935830815</v>
      </c>
      <c r="Y258">
        <f t="shared" si="21"/>
        <v>0.47589134448822651</v>
      </c>
      <c r="AC258">
        <v>1.2190357291682568</v>
      </c>
      <c r="AD258">
        <f t="shared" si="18"/>
        <v>0.11308309175957855</v>
      </c>
      <c r="AK258" s="16">
        <v>7.4943153879768438</v>
      </c>
      <c r="AL258">
        <f t="shared" si="23"/>
        <v>0.69520550908876111</v>
      </c>
    </row>
    <row r="259" spans="1:38" x14ac:dyDescent="0.25">
      <c r="A259">
        <f t="shared" si="15"/>
        <v>1850</v>
      </c>
      <c r="M259">
        <v>0.28325753522851366</v>
      </c>
      <c r="O259">
        <f t="shared" si="19"/>
        <v>7.5822863024191381E-3</v>
      </c>
      <c r="S259">
        <v>2.3324831043670731E-2</v>
      </c>
      <c r="T259">
        <f t="shared" si="20"/>
        <v>2.3324831043670731E-2</v>
      </c>
      <c r="X259" s="16">
        <v>4.7969847524413227</v>
      </c>
      <c r="Y259">
        <f t="shared" si="21"/>
        <v>0.44498930913184814</v>
      </c>
      <c r="AC259">
        <v>1.0737436800522726</v>
      </c>
      <c r="AD259">
        <f t="shared" si="18"/>
        <v>9.9605165125442735E-2</v>
      </c>
      <c r="AK259" s="16">
        <v>6.8130139890698569</v>
      </c>
      <c r="AL259">
        <f t="shared" si="23"/>
        <v>0.63200500826250994</v>
      </c>
    </row>
    <row r="260" spans="1:38" x14ac:dyDescent="0.25">
      <c r="A260">
        <f t="shared" si="15"/>
        <v>1851</v>
      </c>
    </row>
    <row r="261" spans="1:38" x14ac:dyDescent="0.25">
      <c r="A261">
        <f t="shared" si="15"/>
        <v>1852</v>
      </c>
    </row>
    <row r="262" spans="1:38" x14ac:dyDescent="0.25">
      <c r="A262">
        <f t="shared" si="15"/>
        <v>1853</v>
      </c>
    </row>
    <row r="263" spans="1:38" x14ac:dyDescent="0.25">
      <c r="A263">
        <f t="shared" si="15"/>
        <v>1854</v>
      </c>
    </row>
    <row r="264" spans="1:38" x14ac:dyDescent="0.25">
      <c r="A264">
        <f t="shared" si="15"/>
        <v>1855</v>
      </c>
    </row>
    <row r="265" spans="1:38" x14ac:dyDescent="0.25">
      <c r="A265">
        <f t="shared" si="15"/>
        <v>1856</v>
      </c>
    </row>
    <row r="266" spans="1:38" x14ac:dyDescent="0.25">
      <c r="A266">
        <f t="shared" si="15"/>
        <v>1857</v>
      </c>
    </row>
    <row r="267" spans="1:38" x14ac:dyDescent="0.25">
      <c r="A267">
        <f t="shared" si="15"/>
        <v>1858</v>
      </c>
    </row>
    <row r="268" spans="1:38" x14ac:dyDescent="0.25">
      <c r="A268">
        <f t="shared" si="15"/>
        <v>1859</v>
      </c>
    </row>
    <row r="269" spans="1:38" x14ac:dyDescent="0.25">
      <c r="A269">
        <f t="shared" si="15"/>
        <v>1860</v>
      </c>
    </row>
    <row r="270" spans="1:38" x14ac:dyDescent="0.25">
      <c r="A270">
        <f t="shared" si="15"/>
        <v>1861</v>
      </c>
      <c r="B270" s="3">
        <v>1.7729999999999999</v>
      </c>
      <c r="D270">
        <f t="shared" ref="D270:D301" si="25">AVERAGE(B270:C270)/37.3578</f>
        <v>4.7459968199412172E-2</v>
      </c>
      <c r="F270" s="16">
        <v>2</v>
      </c>
      <c r="G270">
        <f t="shared" ref="G270:G330" si="26">AVERAGE(F270)/37.3578</f>
        <v>5.3536343146545033E-2</v>
      </c>
      <c r="H270" s="18"/>
      <c r="I270" s="3">
        <v>1.4830000000000001</v>
      </c>
      <c r="J270">
        <f t="shared" ref="J270:J333" si="27">AVERAGE(F270:I270)/37.3578</f>
        <v>3.1555537202820165E-2</v>
      </c>
      <c r="N270">
        <v>2.3710729104919976</v>
      </c>
      <c r="O270">
        <f t="shared" ref="O270:O279" si="28">AVERAGE(L270:N270)/37.3578</f>
        <v>6.3469286480788423E-2</v>
      </c>
    </row>
    <row r="271" spans="1:38" x14ac:dyDescent="0.25">
      <c r="A271">
        <f t="shared" si="15"/>
        <v>1862</v>
      </c>
      <c r="B271" s="3">
        <v>1.2749999999999999</v>
      </c>
      <c r="D271">
        <f t="shared" si="25"/>
        <v>3.4129418755922458E-2</v>
      </c>
      <c r="F271" s="16">
        <v>1.2403100775193798</v>
      </c>
      <c r="G271">
        <f t="shared" si="26"/>
        <v>3.3200832959097697E-2</v>
      </c>
      <c r="H271" s="18"/>
      <c r="I271" s="3">
        <v>1.1679999999999999</v>
      </c>
      <c r="J271">
        <f t="shared" si="27"/>
        <v>2.1784927649901562E-2</v>
      </c>
      <c r="N271">
        <v>1.2763241863433312</v>
      </c>
      <c r="O271">
        <f t="shared" si="28"/>
        <v>3.4164864803155733E-2</v>
      </c>
    </row>
    <row r="272" spans="1:38" x14ac:dyDescent="0.25">
      <c r="A272">
        <f t="shared" si="15"/>
        <v>1863</v>
      </c>
      <c r="B272" s="3">
        <v>1.3169999999999999</v>
      </c>
      <c r="D272">
        <f t="shared" si="25"/>
        <v>3.5253681961999905E-2</v>
      </c>
      <c r="E272" s="15"/>
      <c r="F272" s="16">
        <v>1.28</v>
      </c>
      <c r="G272">
        <f t="shared" si="26"/>
        <v>3.4263259613788823E-2</v>
      </c>
      <c r="H272" s="18"/>
      <c r="I272" s="3">
        <v>1.1639999999999999</v>
      </c>
      <c r="J272">
        <f t="shared" si="27"/>
        <v>2.2112858712359837E-2</v>
      </c>
      <c r="K272" s="15"/>
      <c r="L272" s="1"/>
      <c r="N272">
        <v>1.1226494527083917</v>
      </c>
      <c r="O272">
        <f t="shared" si="28"/>
        <v>3.005127316673872E-2</v>
      </c>
    </row>
    <row r="273" spans="1:15" x14ac:dyDescent="0.25">
      <c r="A273">
        <f t="shared" ref="A273:A336" si="29">A272+1</f>
        <v>1864</v>
      </c>
      <c r="B273" s="3">
        <v>1.8340000000000001</v>
      </c>
      <c r="D273">
        <f t="shared" si="25"/>
        <v>4.9092826665381797E-2</v>
      </c>
      <c r="E273" s="15"/>
      <c r="F273" s="16">
        <v>1.8390804597701149</v>
      </c>
      <c r="G273">
        <f t="shared" si="26"/>
        <v>4.9228821284179346E-2</v>
      </c>
      <c r="H273" s="18"/>
      <c r="I273" s="3">
        <v>1.823</v>
      </c>
      <c r="J273">
        <f t="shared" si="27"/>
        <v>3.3114987865580009E-2</v>
      </c>
      <c r="K273" s="15"/>
      <c r="L273" s="1"/>
      <c r="N273">
        <v>1.9147917663954046</v>
      </c>
      <c r="O273">
        <f t="shared" si="28"/>
        <v>5.1255474529961743E-2</v>
      </c>
    </row>
    <row r="274" spans="1:15" x14ac:dyDescent="0.25">
      <c r="A274">
        <f t="shared" si="29"/>
        <v>1865</v>
      </c>
      <c r="B274" s="3">
        <v>2.1480000000000001</v>
      </c>
      <c r="D274">
        <f t="shared" si="25"/>
        <v>5.7498032539389371E-2</v>
      </c>
      <c r="E274" s="15"/>
      <c r="F274" s="16">
        <v>1.8181818181818183</v>
      </c>
      <c r="G274">
        <f t="shared" si="26"/>
        <v>4.8669402860495495E-2</v>
      </c>
      <c r="H274" s="18"/>
      <c r="I274" s="3">
        <v>1.788</v>
      </c>
      <c r="J274">
        <f t="shared" si="27"/>
        <v>3.2611228186548408E-2</v>
      </c>
      <c r="K274" s="15"/>
      <c r="L274" s="1"/>
      <c r="N274">
        <v>2.0736132711249353</v>
      </c>
      <c r="O274">
        <f t="shared" si="28"/>
        <v>5.550683581808713E-2</v>
      </c>
    </row>
    <row r="275" spans="1:15" x14ac:dyDescent="0.25">
      <c r="A275">
        <f t="shared" si="29"/>
        <v>1866</v>
      </c>
      <c r="B275" s="3">
        <v>2.4620000000000002</v>
      </c>
      <c r="D275">
        <f t="shared" si="25"/>
        <v>6.5903238413396945E-2</v>
      </c>
      <c r="E275" s="15"/>
      <c r="F275" s="16">
        <v>1.5533980582524269</v>
      </c>
      <c r="G275">
        <f t="shared" si="26"/>
        <v>4.1581625744889342E-2</v>
      </c>
      <c r="H275" s="18"/>
      <c r="I275" s="3">
        <v>1.798</v>
      </c>
      <c r="J275">
        <f t="shared" si="27"/>
        <v>3.0274620775289373E-2</v>
      </c>
      <c r="K275" s="15"/>
      <c r="L275" s="1"/>
      <c r="N275">
        <v>1.5558148580318942</v>
      </c>
      <c r="O275">
        <f t="shared" si="28"/>
        <v>4.1646319056044372E-2</v>
      </c>
    </row>
    <row r="276" spans="1:15" x14ac:dyDescent="0.25">
      <c r="A276">
        <f t="shared" si="29"/>
        <v>1867</v>
      </c>
      <c r="B276" s="3">
        <v>1.8180000000000001</v>
      </c>
      <c r="D276">
        <f t="shared" si="25"/>
        <v>4.8664535920209438E-2</v>
      </c>
      <c r="E276" s="15"/>
      <c r="F276" s="16">
        <v>1.6</v>
      </c>
      <c r="G276">
        <f t="shared" si="26"/>
        <v>4.2829074517236033E-2</v>
      </c>
      <c r="H276" s="18"/>
      <c r="I276" s="3">
        <v>1.524</v>
      </c>
      <c r="J276">
        <f t="shared" si="27"/>
        <v>2.8256741336635065E-2</v>
      </c>
      <c r="K276" s="15"/>
      <c r="L276" s="1"/>
      <c r="N276">
        <v>1.7777777777777779</v>
      </c>
      <c r="O276">
        <f t="shared" si="28"/>
        <v>4.7587860574706702E-2</v>
      </c>
    </row>
    <row r="277" spans="1:15" x14ac:dyDescent="0.25">
      <c r="A277">
        <f t="shared" si="29"/>
        <v>1868</v>
      </c>
      <c r="B277" s="3">
        <v>1.8660000000000001</v>
      </c>
      <c r="D277">
        <f t="shared" si="25"/>
        <v>4.9949408155726523E-2</v>
      </c>
      <c r="E277" s="15"/>
      <c r="F277" s="16">
        <v>1.7391304347826086</v>
      </c>
      <c r="G277">
        <f t="shared" si="26"/>
        <v>4.6553341866560898E-2</v>
      </c>
      <c r="H277" s="18"/>
      <c r="I277" s="3">
        <v>1.58</v>
      </c>
      <c r="J277">
        <f t="shared" si="27"/>
        <v>3.003106693157493E-2</v>
      </c>
      <c r="K277" s="15"/>
      <c r="L277" s="1"/>
      <c r="N277">
        <v>1.7167381974248928</v>
      </c>
      <c r="O277">
        <f t="shared" si="28"/>
        <v>4.5953942615060119E-2</v>
      </c>
    </row>
    <row r="278" spans="1:15" x14ac:dyDescent="0.25">
      <c r="A278">
        <f t="shared" si="29"/>
        <v>1869</v>
      </c>
      <c r="B278" s="3">
        <v>3.048</v>
      </c>
      <c r="D278">
        <f t="shared" si="25"/>
        <v>8.1589386955334631E-2</v>
      </c>
      <c r="E278" s="15"/>
      <c r="F278" s="16">
        <v>2.6229508196721314</v>
      </c>
      <c r="G278">
        <f t="shared" si="26"/>
        <v>7.0211597569239392E-2</v>
      </c>
      <c r="H278" s="18"/>
      <c r="I278" s="3">
        <v>2.3969999999999998</v>
      </c>
      <c r="J278">
        <f t="shared" si="27"/>
        <v>4.541811364018019E-2</v>
      </c>
      <c r="K278" s="15"/>
      <c r="L278" s="1"/>
      <c r="N278">
        <v>3.3195020746887964</v>
      </c>
      <c r="O278">
        <f t="shared" si="28"/>
        <v>8.8857001073103792E-2</v>
      </c>
    </row>
    <row r="279" spans="1:15" x14ac:dyDescent="0.25">
      <c r="A279">
        <f t="shared" si="29"/>
        <v>1870</v>
      </c>
      <c r="B279" s="3">
        <v>2.177</v>
      </c>
      <c r="D279">
        <f t="shared" si="25"/>
        <v>5.8274309515014271E-2</v>
      </c>
      <c r="E279" s="15"/>
      <c r="F279" s="16">
        <v>1.5238095238095239</v>
      </c>
      <c r="G279">
        <f t="shared" si="26"/>
        <v>4.0789594778320032E-2</v>
      </c>
      <c r="H279" s="18"/>
      <c r="I279" s="3">
        <v>1.7490000000000001</v>
      </c>
      <c r="J279">
        <f t="shared" si="27"/>
        <v>2.9566329910468002E-2</v>
      </c>
      <c r="K279" s="15"/>
      <c r="L279" s="1"/>
      <c r="N279">
        <v>2.2624434389140271</v>
      </c>
      <c r="O279">
        <f t="shared" si="28"/>
        <v>6.0561474147675376E-2</v>
      </c>
    </row>
    <row r="280" spans="1:15" x14ac:dyDescent="0.25">
      <c r="A280">
        <f t="shared" si="29"/>
        <v>1871</v>
      </c>
      <c r="B280" s="3">
        <v>1.6279999999999999</v>
      </c>
      <c r="D280">
        <f t="shared" si="25"/>
        <v>4.3578583321287653E-2</v>
      </c>
      <c r="E280" s="15"/>
      <c r="F280" s="16">
        <v>1.4880952380952381</v>
      </c>
      <c r="G280">
        <f t="shared" si="26"/>
        <v>3.9833588650703154E-2</v>
      </c>
      <c r="H280" s="18"/>
      <c r="I280" s="3">
        <v>1.5389999999999999</v>
      </c>
      <c r="J280">
        <f t="shared" si="27"/>
        <v>2.7365359012450245E-2</v>
      </c>
      <c r="K280" s="15"/>
      <c r="L280" s="1"/>
    </row>
    <row r="281" spans="1:15" x14ac:dyDescent="0.25">
      <c r="A281">
        <f t="shared" si="29"/>
        <v>1872</v>
      </c>
      <c r="B281" s="3">
        <v>2.2530000000000001</v>
      </c>
      <c r="D281">
        <f t="shared" si="25"/>
        <v>6.0308690554582989E-2</v>
      </c>
      <c r="E281" s="15"/>
      <c r="F281" s="16">
        <v>1.9129603060736489</v>
      </c>
      <c r="G281">
        <f t="shared" si="26"/>
        <v>5.1206449685839345E-2</v>
      </c>
      <c r="H281" s="18"/>
      <c r="I281" s="3">
        <v>2.0249999999999999</v>
      </c>
      <c r="J281">
        <f t="shared" si="27"/>
        <v>3.5594233384188295E-2</v>
      </c>
      <c r="K281" s="15"/>
      <c r="L281" s="1"/>
      <c r="N281">
        <v>1.8814675446848541</v>
      </c>
      <c r="O281">
        <f t="shared" ref="O281:O330" si="30">AVERAGE(L281:N281)/37.3578</f>
        <v>5.0363446045667955E-2</v>
      </c>
    </row>
    <row r="282" spans="1:15" x14ac:dyDescent="0.25">
      <c r="A282">
        <f t="shared" si="29"/>
        <v>1873</v>
      </c>
      <c r="B282" s="3">
        <v>2.452</v>
      </c>
      <c r="D282">
        <f t="shared" si="25"/>
        <v>6.5635556697664216E-2</v>
      </c>
      <c r="E282" s="15"/>
      <c r="F282" s="16">
        <v>1.909307875894988</v>
      </c>
      <c r="G282">
        <f t="shared" si="26"/>
        <v>5.1108680808157551E-2</v>
      </c>
      <c r="H282" s="18"/>
      <c r="I282" s="3">
        <v>2.0779999999999998</v>
      </c>
      <c r="J282">
        <f t="shared" si="27"/>
        <v>3.6033675758058076E-2</v>
      </c>
      <c r="K282" s="15"/>
      <c r="L282" s="1"/>
      <c r="N282">
        <v>2.0030045067601403</v>
      </c>
      <c r="O282">
        <f t="shared" si="30"/>
        <v>5.3616768298993527E-2</v>
      </c>
    </row>
    <row r="283" spans="1:15" x14ac:dyDescent="0.25">
      <c r="A283">
        <f t="shared" si="29"/>
        <v>1874</v>
      </c>
      <c r="B283" s="3">
        <v>2.286</v>
      </c>
      <c r="D283">
        <f t="shared" si="25"/>
        <v>6.119204021650098E-2</v>
      </c>
      <c r="E283" s="15"/>
      <c r="F283" s="16">
        <v>1.8796992481203008</v>
      </c>
      <c r="G283">
        <f t="shared" si="26"/>
        <v>5.0316111979835564E-2</v>
      </c>
      <c r="H283" s="18"/>
      <c r="I283" s="3">
        <v>2.0249999999999999</v>
      </c>
      <c r="J283">
        <f t="shared" si="27"/>
        <v>3.5289509911362885E-2</v>
      </c>
      <c r="K283" s="15"/>
      <c r="L283" s="1"/>
      <c r="N283">
        <v>1.6666666666666665</v>
      </c>
      <c r="O283">
        <f t="shared" si="30"/>
        <v>4.4613619288787529E-2</v>
      </c>
    </row>
    <row r="284" spans="1:15" x14ac:dyDescent="0.25">
      <c r="A284">
        <f t="shared" si="29"/>
        <v>1875</v>
      </c>
      <c r="B284" s="3">
        <v>1.641</v>
      </c>
      <c r="D284">
        <f t="shared" si="25"/>
        <v>4.3926569551740201E-2</v>
      </c>
      <c r="E284" s="15"/>
      <c r="F284" s="16">
        <v>1.5396458814472671</v>
      </c>
      <c r="G284">
        <f t="shared" si="26"/>
        <v>4.1213505116662844E-2</v>
      </c>
      <c r="H284" s="18"/>
      <c r="I284" s="3">
        <v>1.468</v>
      </c>
      <c r="J284">
        <f t="shared" si="27"/>
        <v>2.7204130387441891E-2</v>
      </c>
      <c r="K284" s="15"/>
      <c r="L284" s="1"/>
      <c r="N284">
        <v>1.4765596160944998</v>
      </c>
      <c r="O284">
        <f t="shared" si="30"/>
        <v>3.9524801141782973E-2</v>
      </c>
    </row>
    <row r="285" spans="1:15" x14ac:dyDescent="0.25">
      <c r="A285">
        <f t="shared" si="29"/>
        <v>1876</v>
      </c>
      <c r="B285" s="3">
        <v>1.4710000000000001</v>
      </c>
      <c r="D285">
        <f t="shared" si="25"/>
        <v>3.9375980384283873E-2</v>
      </c>
      <c r="E285" s="15"/>
      <c r="F285" s="16">
        <v>1.3554727211114876</v>
      </c>
      <c r="G285">
        <f t="shared" si="26"/>
        <v>3.6283526361602869E-2</v>
      </c>
      <c r="H285" s="18"/>
      <c r="I285" s="3">
        <v>1.1990000000000001</v>
      </c>
      <c r="J285">
        <f t="shared" si="27"/>
        <v>2.3116602578962454E-2</v>
      </c>
      <c r="K285" s="15"/>
      <c r="L285" s="1"/>
      <c r="N285">
        <v>1.2543116964565695</v>
      </c>
      <c r="O285">
        <f t="shared" si="30"/>
        <v>3.3575630697111968E-2</v>
      </c>
    </row>
    <row r="286" spans="1:15" x14ac:dyDescent="0.25">
      <c r="A286">
        <f t="shared" si="29"/>
        <v>1877</v>
      </c>
      <c r="B286" s="3">
        <v>2.222</v>
      </c>
      <c r="D286">
        <f t="shared" si="25"/>
        <v>5.9478877235811536E-2</v>
      </c>
      <c r="E286" s="15"/>
      <c r="F286" s="16">
        <v>1.7801513128615933</v>
      </c>
      <c r="G286">
        <f t="shared" si="26"/>
        <v>4.7651395769065456E-2</v>
      </c>
      <c r="H286" s="18"/>
      <c r="I286" s="3">
        <v>1.798</v>
      </c>
      <c r="J286">
        <f t="shared" si="27"/>
        <v>3.2352036331820565E-2</v>
      </c>
      <c r="K286" s="15"/>
      <c r="L286" s="1"/>
      <c r="N286">
        <v>1.6420361247947455</v>
      </c>
      <c r="O286">
        <f t="shared" si="30"/>
        <v>4.395430471801727E-2</v>
      </c>
    </row>
    <row r="287" spans="1:15" x14ac:dyDescent="0.25">
      <c r="A287">
        <f t="shared" si="29"/>
        <v>1878</v>
      </c>
      <c r="B287" s="3">
        <v>2.9089999999999998</v>
      </c>
      <c r="D287">
        <f t="shared" si="25"/>
        <v>7.7868611106649749E-2</v>
      </c>
      <c r="E287" s="15"/>
      <c r="F287" s="16">
        <v>2.7662517289073301</v>
      </c>
      <c r="G287">
        <f t="shared" si="26"/>
        <v>7.4047500894253146E-2</v>
      </c>
      <c r="H287" s="18"/>
      <c r="I287" s="3">
        <v>2.9089999999999998</v>
      </c>
      <c r="J287">
        <f t="shared" si="27"/>
        <v>5.1299409403137437E-2</v>
      </c>
      <c r="K287" s="15"/>
      <c r="L287" s="1"/>
      <c r="N287">
        <v>2.6755852842809364</v>
      </c>
      <c r="O287">
        <f t="shared" si="30"/>
        <v>7.1620525948555225E-2</v>
      </c>
    </row>
    <row r="288" spans="1:15" x14ac:dyDescent="0.25">
      <c r="A288">
        <f t="shared" si="29"/>
        <v>1879</v>
      </c>
      <c r="B288" s="3">
        <v>2.7</v>
      </c>
      <c r="D288">
        <f t="shared" si="25"/>
        <v>7.2274063247835807E-2</v>
      </c>
      <c r="E288" s="15"/>
      <c r="F288" s="16">
        <v>2.0090406830738323</v>
      </c>
      <c r="G288">
        <f t="shared" si="26"/>
        <v>5.3778345702204959E-2</v>
      </c>
      <c r="H288" s="18"/>
      <c r="I288" s="3">
        <v>2.2149999999999999</v>
      </c>
      <c r="J288">
        <f t="shared" si="27"/>
        <v>3.8169797907228985E-2</v>
      </c>
      <c r="K288" s="15"/>
      <c r="L288" s="1"/>
      <c r="N288">
        <v>2.7266530334015</v>
      </c>
      <c r="O288">
        <f t="shared" si="30"/>
        <v>7.2987516218875309E-2</v>
      </c>
    </row>
    <row r="289" spans="1:15" x14ac:dyDescent="0.25">
      <c r="A289">
        <f t="shared" si="29"/>
        <v>1880</v>
      </c>
      <c r="B289" s="3">
        <v>2.0979999999999999</v>
      </c>
      <c r="D289">
        <f t="shared" si="25"/>
        <v>5.6159623960725741E-2</v>
      </c>
      <c r="E289" s="15"/>
      <c r="F289" s="16">
        <v>1.6220600162206</v>
      </c>
      <c r="G289">
        <f t="shared" si="26"/>
        <v>4.3419580816338225E-2</v>
      </c>
      <c r="H289" s="18"/>
      <c r="I289" s="3">
        <v>1.744</v>
      </c>
      <c r="J289">
        <f t="shared" si="27"/>
        <v>3.0421844943018937E-2</v>
      </c>
      <c r="K289" s="15"/>
      <c r="L289" s="1"/>
      <c r="N289">
        <v>2.0811654526534862</v>
      </c>
      <c r="O289">
        <f t="shared" si="30"/>
        <v>5.5708993908995884E-2</v>
      </c>
    </row>
    <row r="290" spans="1:15" x14ac:dyDescent="0.25">
      <c r="A290">
        <f t="shared" si="29"/>
        <v>1881</v>
      </c>
      <c r="B290" s="3">
        <v>2.0129999999999999</v>
      </c>
      <c r="D290">
        <f t="shared" si="25"/>
        <v>5.3884329376997574E-2</v>
      </c>
      <c r="E290" s="15"/>
      <c r="F290" s="16">
        <v>1.8407731247123791</v>
      </c>
      <c r="G290">
        <f t="shared" si="26"/>
        <v>4.9274130829769933E-2</v>
      </c>
      <c r="H290" s="18"/>
      <c r="I290" s="3">
        <v>1.667</v>
      </c>
      <c r="J290">
        <f t="shared" si="27"/>
        <v>3.1738550410196797E-2</v>
      </c>
      <c r="K290" s="15"/>
      <c r="L290" s="1"/>
      <c r="N290">
        <v>1.9617459538989701</v>
      </c>
      <c r="O290">
        <f t="shared" si="30"/>
        <v>5.2512352277140788E-2</v>
      </c>
    </row>
    <row r="291" spans="1:15" x14ac:dyDescent="0.25">
      <c r="A291">
        <f t="shared" si="29"/>
        <v>1882</v>
      </c>
      <c r="B291" s="3">
        <v>2.169</v>
      </c>
      <c r="D291">
        <f t="shared" si="25"/>
        <v>5.8060164142428095E-2</v>
      </c>
      <c r="E291" s="15"/>
      <c r="F291" s="16">
        <v>1.6949152542372881</v>
      </c>
      <c r="G291">
        <f t="shared" si="26"/>
        <v>4.5369782327580536E-2</v>
      </c>
      <c r="H291" s="18"/>
      <c r="I291" s="3">
        <v>1.641</v>
      </c>
      <c r="J291">
        <f t="shared" si="27"/>
        <v>3.0170272665635812E-2</v>
      </c>
      <c r="K291" s="15"/>
      <c r="L291" s="1"/>
      <c r="N291">
        <v>1.7383746197305519</v>
      </c>
      <c r="O291">
        <f t="shared" si="30"/>
        <v>4.6533110079569784E-2</v>
      </c>
    </row>
    <row r="292" spans="1:15" x14ac:dyDescent="0.25">
      <c r="A292">
        <f t="shared" si="29"/>
        <v>1883</v>
      </c>
      <c r="B292" s="3">
        <v>2.085</v>
      </c>
      <c r="D292">
        <f t="shared" si="25"/>
        <v>5.58116377302732E-2</v>
      </c>
      <c r="E292" s="15"/>
      <c r="F292" s="16">
        <v>1.6992353440951571</v>
      </c>
      <c r="G292">
        <f t="shared" si="26"/>
        <v>4.5485423234107931E-2</v>
      </c>
      <c r="H292" s="18"/>
      <c r="I292" s="3">
        <v>1.6040000000000001</v>
      </c>
      <c r="J292">
        <f t="shared" si="27"/>
        <v>2.9879710683616858E-2</v>
      </c>
      <c r="K292" s="15"/>
      <c r="L292" s="1"/>
      <c r="N292">
        <v>1.6638935108153081</v>
      </c>
      <c r="O292">
        <f t="shared" si="30"/>
        <v>4.4539386977158937E-2</v>
      </c>
    </row>
    <row r="293" spans="1:15" x14ac:dyDescent="0.25">
      <c r="A293">
        <f t="shared" si="29"/>
        <v>1884</v>
      </c>
      <c r="B293" s="3">
        <v>1.893</v>
      </c>
      <c r="D293">
        <f t="shared" si="25"/>
        <v>5.0672148788204877E-2</v>
      </c>
      <c r="E293" s="15"/>
      <c r="F293" s="16">
        <v>1.6757436112274822</v>
      </c>
      <c r="G293">
        <f t="shared" si="26"/>
        <v>4.485659249815252E-2</v>
      </c>
      <c r="H293" s="18"/>
      <c r="I293" s="3">
        <v>1.488</v>
      </c>
      <c r="J293">
        <f t="shared" si="27"/>
        <v>2.8629453587788314E-2</v>
      </c>
      <c r="K293" s="15"/>
      <c r="L293" s="1"/>
      <c r="N293">
        <v>1.7566974088713219</v>
      </c>
      <c r="O293">
        <f t="shared" si="30"/>
        <v>4.702357764299081E-2</v>
      </c>
    </row>
    <row r="294" spans="1:15" x14ac:dyDescent="0.25">
      <c r="A294">
        <f t="shared" si="29"/>
        <v>1885</v>
      </c>
      <c r="B294" s="3">
        <v>1.734</v>
      </c>
      <c r="D294">
        <f t="shared" si="25"/>
        <v>4.6416009508054544E-2</v>
      </c>
      <c r="E294" s="15"/>
      <c r="F294" s="16">
        <v>1.4099400775467041</v>
      </c>
      <c r="G294">
        <f t="shared" si="26"/>
        <v>3.7741517903803333E-2</v>
      </c>
      <c r="H294" s="18"/>
      <c r="I294" s="3">
        <v>1.35</v>
      </c>
      <c r="J294">
        <f t="shared" si="27"/>
        <v>2.4962940318135327E-2</v>
      </c>
      <c r="K294" s="15"/>
      <c r="L294" s="1"/>
      <c r="N294">
        <v>1.4858841010401189</v>
      </c>
      <c r="O294">
        <f t="shared" si="30"/>
        <v>3.9774400554639704E-2</v>
      </c>
    </row>
    <row r="295" spans="1:15" x14ac:dyDescent="0.25">
      <c r="A295">
        <f t="shared" si="29"/>
        <v>1886</v>
      </c>
      <c r="B295" s="3">
        <v>2</v>
      </c>
      <c r="D295">
        <f t="shared" si="25"/>
        <v>5.3536343146545033E-2</v>
      </c>
      <c r="E295" s="15"/>
      <c r="F295" s="16">
        <v>1.7777777777777779</v>
      </c>
      <c r="G295">
        <f t="shared" si="26"/>
        <v>4.7587860574706702E-2</v>
      </c>
      <c r="H295" s="18"/>
      <c r="I295" s="3">
        <v>1.73</v>
      </c>
      <c r="J295">
        <f t="shared" si="27"/>
        <v>3.1723545804378958E-2</v>
      </c>
      <c r="K295" s="15"/>
      <c r="L295" s="1"/>
      <c r="N295">
        <v>1.524390243902439</v>
      </c>
      <c r="O295">
        <f t="shared" si="30"/>
        <v>4.0805139593403227E-2</v>
      </c>
    </row>
    <row r="296" spans="1:15" x14ac:dyDescent="0.25">
      <c r="A296">
        <f t="shared" si="29"/>
        <v>1887</v>
      </c>
      <c r="B296" s="3">
        <v>2.5129999999999999</v>
      </c>
      <c r="D296">
        <f t="shared" si="25"/>
        <v>6.7268415163633841E-2</v>
      </c>
      <c r="E296" s="15"/>
      <c r="F296" s="16">
        <v>2.2624434389140271</v>
      </c>
      <c r="G296">
        <f t="shared" si="26"/>
        <v>6.0561474147675376E-2</v>
      </c>
      <c r="H296" s="18"/>
      <c r="I296" s="3">
        <v>2.0710000000000002</v>
      </c>
      <c r="J296">
        <f t="shared" si="27"/>
        <v>3.9206492468879348E-2</v>
      </c>
      <c r="K296" s="15"/>
      <c r="L296" s="1"/>
      <c r="N296">
        <v>1.8966334755808441</v>
      </c>
      <c r="O296">
        <f t="shared" si="30"/>
        <v>5.0769410285960208E-2</v>
      </c>
    </row>
    <row r="297" spans="1:15" x14ac:dyDescent="0.25">
      <c r="A297">
        <f t="shared" si="29"/>
        <v>1888</v>
      </c>
      <c r="B297" s="3">
        <v>2.57</v>
      </c>
      <c r="D297">
        <f t="shared" si="25"/>
        <v>6.879420094331036E-2</v>
      </c>
      <c r="E297" s="15"/>
      <c r="F297" s="16">
        <v>2.418379685610641</v>
      </c>
      <c r="G297">
        <f t="shared" si="26"/>
        <v>6.4735602353742483E-2</v>
      </c>
      <c r="H297" s="18"/>
      <c r="I297" s="3">
        <v>2.4870000000000001</v>
      </c>
      <c r="J297">
        <f t="shared" si="27"/>
        <v>4.4346966255725123E-2</v>
      </c>
      <c r="K297" s="15"/>
      <c r="L297" s="1"/>
      <c r="N297">
        <v>1.9138755980861244</v>
      </c>
      <c r="O297">
        <f t="shared" si="30"/>
        <v>5.1230950379468933E-2</v>
      </c>
    </row>
    <row r="298" spans="1:15" x14ac:dyDescent="0.25">
      <c r="A298">
        <f t="shared" si="29"/>
        <v>1889</v>
      </c>
      <c r="B298" s="3">
        <v>2.488</v>
      </c>
      <c r="D298">
        <f t="shared" si="25"/>
        <v>6.6599210874302026E-2</v>
      </c>
      <c r="E298" s="15"/>
      <c r="F298" s="16">
        <v>2.006018054162487</v>
      </c>
      <c r="G298">
        <f t="shared" si="26"/>
        <v>5.3697435452903737E-2</v>
      </c>
      <c r="H298" s="18"/>
      <c r="I298" s="3">
        <v>2.1709999999999998</v>
      </c>
      <c r="J298">
        <f t="shared" si="27"/>
        <v>3.774950603457547E-2</v>
      </c>
      <c r="K298" s="15"/>
      <c r="L298" s="1"/>
      <c r="N298">
        <v>1.7368649587494573</v>
      </c>
      <c r="O298">
        <f t="shared" si="30"/>
        <v>4.6492699215410369E-2</v>
      </c>
    </row>
    <row r="299" spans="1:15" x14ac:dyDescent="0.25">
      <c r="A299">
        <f t="shared" si="29"/>
        <v>1890</v>
      </c>
      <c r="B299" s="3">
        <v>2.6040000000000001</v>
      </c>
      <c r="D299">
        <f t="shared" si="25"/>
        <v>6.9704318776801638E-2</v>
      </c>
      <c r="E299" s="15"/>
      <c r="F299" s="16">
        <v>2.1190000000000002</v>
      </c>
      <c r="G299">
        <f t="shared" si="26"/>
        <v>5.6721755563764471E-2</v>
      </c>
      <c r="H299" s="18"/>
      <c r="I299" s="3">
        <v>2.2330000000000001</v>
      </c>
      <c r="J299">
        <f t="shared" si="27"/>
        <v>3.9337806790583359E-2</v>
      </c>
      <c r="K299" s="15"/>
      <c r="L299" s="1"/>
      <c r="N299">
        <v>2.0590000000000002</v>
      </c>
      <c r="O299">
        <f t="shared" si="30"/>
        <v>5.5115665269368119E-2</v>
      </c>
    </row>
    <row r="300" spans="1:15" x14ac:dyDescent="0.25">
      <c r="A300">
        <f t="shared" si="29"/>
        <v>1891</v>
      </c>
      <c r="B300" s="3">
        <v>2.81</v>
      </c>
      <c r="D300">
        <f t="shared" si="25"/>
        <v>7.5218562120895782E-2</v>
      </c>
      <c r="E300" s="15"/>
      <c r="F300" s="16">
        <v>2.3340000000000001</v>
      </c>
      <c r="G300">
        <f t="shared" si="26"/>
        <v>6.2476912452018057E-2</v>
      </c>
      <c r="H300" s="18"/>
      <c r="I300" s="3">
        <v>2.6989999999999998</v>
      </c>
      <c r="J300">
        <f t="shared" si="27"/>
        <v>4.5465533413388173E-2</v>
      </c>
      <c r="K300" s="15"/>
      <c r="L300" s="1"/>
      <c r="N300">
        <v>2.246</v>
      </c>
      <c r="O300">
        <f t="shared" si="30"/>
        <v>6.0121313353570072E-2</v>
      </c>
    </row>
    <row r="301" spans="1:15" x14ac:dyDescent="0.25">
      <c r="A301">
        <f t="shared" si="29"/>
        <v>1892</v>
      </c>
      <c r="B301" s="3">
        <v>2.823</v>
      </c>
      <c r="D301">
        <f t="shared" si="25"/>
        <v>7.5566548351348323E-2</v>
      </c>
      <c r="E301" s="15"/>
      <c r="F301" s="16">
        <v>1.921</v>
      </c>
      <c r="G301">
        <f t="shared" si="26"/>
        <v>5.142165759225651E-2</v>
      </c>
      <c r="H301" s="18"/>
      <c r="I301" s="3">
        <v>2.0979999999999999</v>
      </c>
      <c r="J301">
        <f t="shared" si="27"/>
        <v>3.6319248435331283E-2</v>
      </c>
      <c r="K301" s="15"/>
      <c r="L301" s="1"/>
      <c r="N301">
        <v>1.8480000000000001</v>
      </c>
      <c r="O301">
        <f t="shared" si="30"/>
        <v>4.9467581067407618E-2</v>
      </c>
    </row>
    <row r="302" spans="1:15" x14ac:dyDescent="0.25">
      <c r="A302">
        <f t="shared" si="29"/>
        <v>1893</v>
      </c>
      <c r="B302" s="3">
        <v>2.6429999999999998</v>
      </c>
      <c r="D302">
        <f t="shared" ref="D302:D333" si="31">AVERAGE(B302:C302)/37.3578</f>
        <v>7.074827746815926E-2</v>
      </c>
      <c r="E302" s="15"/>
      <c r="F302" s="16">
        <v>1.5880000000000001</v>
      </c>
      <c r="G302">
        <f t="shared" si="26"/>
        <v>4.2507856458356759E-2</v>
      </c>
      <c r="H302" s="18"/>
      <c r="I302" s="3">
        <v>2.0739999999999998</v>
      </c>
      <c r="J302">
        <f t="shared" si="27"/>
        <v>3.3054300632071099E-2</v>
      </c>
      <c r="K302" s="15"/>
      <c r="L302" s="1"/>
      <c r="N302">
        <v>1.629</v>
      </c>
      <c r="O302">
        <f t="shared" si="30"/>
        <v>4.3605351492860933E-2</v>
      </c>
    </row>
    <row r="303" spans="1:15" x14ac:dyDescent="0.25">
      <c r="A303">
        <f t="shared" si="29"/>
        <v>1894</v>
      </c>
      <c r="B303" s="3">
        <v>2.4319999999999999</v>
      </c>
      <c r="D303">
        <f t="shared" si="31"/>
        <v>6.5100193266198758E-2</v>
      </c>
      <c r="E303" s="15"/>
      <c r="F303" s="16">
        <v>1.577</v>
      </c>
      <c r="G303">
        <f t="shared" si="26"/>
        <v>4.2213406571050757E-2</v>
      </c>
      <c r="H303" s="18"/>
      <c r="I303" s="3">
        <v>2.0979999999999999</v>
      </c>
      <c r="J303">
        <f t="shared" si="27"/>
        <v>3.3167668747187566E-2</v>
      </c>
      <c r="K303" s="15"/>
      <c r="L303" s="1"/>
      <c r="N303">
        <v>1.518</v>
      </c>
      <c r="O303">
        <f t="shared" si="30"/>
        <v>4.0634084448227685E-2</v>
      </c>
    </row>
    <row r="304" spans="1:15" x14ac:dyDescent="0.25">
      <c r="A304">
        <f t="shared" si="29"/>
        <v>1895</v>
      </c>
      <c r="B304" s="3">
        <v>2.786</v>
      </c>
      <c r="D304">
        <f t="shared" si="31"/>
        <v>7.4576126003137233E-2</v>
      </c>
      <c r="E304" s="15"/>
      <c r="F304" s="16">
        <v>1.93</v>
      </c>
      <c r="G304">
        <f t="shared" si="26"/>
        <v>5.1662571136415959E-2</v>
      </c>
      <c r="H304" s="18"/>
      <c r="I304" s="3">
        <v>2.5089999999999999</v>
      </c>
      <c r="J304">
        <f t="shared" si="27"/>
        <v>4.0068942060617563E-2</v>
      </c>
      <c r="K304" s="15"/>
      <c r="L304" s="1"/>
      <c r="N304">
        <v>1.7809999999999999</v>
      </c>
      <c r="O304">
        <f t="shared" si="30"/>
        <v>4.7674113571998356E-2</v>
      </c>
    </row>
    <row r="305" spans="1:15" x14ac:dyDescent="0.25">
      <c r="A305">
        <f t="shared" si="29"/>
        <v>1896</v>
      </c>
      <c r="B305" s="3">
        <v>3.605</v>
      </c>
      <c r="D305">
        <f t="shared" si="31"/>
        <v>9.6499258521647424E-2</v>
      </c>
      <c r="E305" s="15"/>
      <c r="F305" s="16">
        <v>2.9390000000000001</v>
      </c>
      <c r="G305">
        <f t="shared" si="26"/>
        <v>7.8671656253847935E-2</v>
      </c>
      <c r="H305" s="18"/>
      <c r="I305" s="3">
        <v>3.4129999999999998</v>
      </c>
      <c r="J305">
        <f t="shared" si="27"/>
        <v>5.7379107408661187E-2</v>
      </c>
      <c r="K305" s="15"/>
      <c r="L305" s="1"/>
      <c r="N305">
        <v>2.77</v>
      </c>
      <c r="O305">
        <f t="shared" si="30"/>
        <v>7.4147835257964881E-2</v>
      </c>
    </row>
    <row r="306" spans="1:15" x14ac:dyDescent="0.25">
      <c r="A306">
        <f t="shared" si="29"/>
        <v>1897</v>
      </c>
      <c r="B306" s="3">
        <v>4.069</v>
      </c>
      <c r="D306">
        <f t="shared" si="31"/>
        <v>0.10891969013164587</v>
      </c>
      <c r="E306" s="15"/>
      <c r="F306" s="16">
        <v>3.2949999999999999</v>
      </c>
      <c r="G306">
        <f t="shared" si="26"/>
        <v>8.8201125333932942E-2</v>
      </c>
      <c r="H306" s="18"/>
      <c r="I306" s="3">
        <v>3.4980000000000002</v>
      </c>
      <c r="J306">
        <f t="shared" si="27"/>
        <v>6.1399057451044882E-2</v>
      </c>
      <c r="K306" s="15"/>
      <c r="L306" s="1"/>
      <c r="N306">
        <v>4.1840000000000002</v>
      </c>
      <c r="O306">
        <f t="shared" si="30"/>
        <v>0.11199802986257222</v>
      </c>
    </row>
    <row r="307" spans="1:15" x14ac:dyDescent="0.25">
      <c r="A307">
        <f t="shared" si="29"/>
        <v>1898</v>
      </c>
      <c r="B307" s="3">
        <v>2.5710000000000002</v>
      </c>
      <c r="D307">
        <f t="shared" si="31"/>
        <v>6.8820969114883654E-2</v>
      </c>
      <c r="E307" s="15"/>
      <c r="F307" s="16">
        <v>1.7410000000000001</v>
      </c>
      <c r="G307">
        <f t="shared" si="26"/>
        <v>4.6603386709067454E-2</v>
      </c>
      <c r="H307" s="18"/>
      <c r="I307" s="3">
        <v>2.008</v>
      </c>
      <c r="J307">
        <f t="shared" si="27"/>
        <v>3.3867120893174188E-2</v>
      </c>
      <c r="K307" s="15"/>
      <c r="L307" s="1"/>
      <c r="N307">
        <v>2.0859999999999999</v>
      </c>
      <c r="O307">
        <f t="shared" si="30"/>
        <v>5.5838405901846466E-2</v>
      </c>
    </row>
    <row r="308" spans="1:15" x14ac:dyDescent="0.25">
      <c r="A308">
        <f t="shared" si="29"/>
        <v>1899</v>
      </c>
      <c r="B308" s="3">
        <v>2.5179999999999998</v>
      </c>
      <c r="D308">
        <f t="shared" si="31"/>
        <v>6.7402256021500198E-2</v>
      </c>
      <c r="E308" s="15"/>
      <c r="F308" s="16">
        <v>2.069</v>
      </c>
      <c r="G308">
        <f t="shared" si="26"/>
        <v>5.5383346985100841E-2</v>
      </c>
      <c r="H308" s="18"/>
      <c r="I308" s="3">
        <v>2.1019999999999999</v>
      </c>
      <c r="J308">
        <f t="shared" si="27"/>
        <v>3.7710851522172975E-2</v>
      </c>
      <c r="K308" s="15"/>
      <c r="L308" s="1"/>
      <c r="N308">
        <v>2.242</v>
      </c>
      <c r="O308">
        <f t="shared" si="30"/>
        <v>6.0014240667276987E-2</v>
      </c>
    </row>
    <row r="309" spans="1:15" x14ac:dyDescent="0.25">
      <c r="A309">
        <f t="shared" si="29"/>
        <v>1900</v>
      </c>
      <c r="B309" s="3">
        <v>3.294</v>
      </c>
      <c r="D309">
        <f t="shared" si="31"/>
        <v>8.8174357162359676E-2</v>
      </c>
      <c r="E309" s="15"/>
      <c r="F309" s="16">
        <v>3.125</v>
      </c>
      <c r="G309">
        <f t="shared" si="26"/>
        <v>8.3650536166476622E-2</v>
      </c>
      <c r="H309" s="18"/>
      <c r="I309" s="3">
        <v>2.9119999999999999</v>
      </c>
      <c r="J309">
        <f t="shared" si="27"/>
        <v>5.4612874564048883E-2</v>
      </c>
      <c r="K309" s="15"/>
      <c r="L309" s="1"/>
      <c r="N309">
        <v>3.411</v>
      </c>
      <c r="O309">
        <f t="shared" si="30"/>
        <v>9.1306233236432555E-2</v>
      </c>
    </row>
    <row r="310" spans="1:15" x14ac:dyDescent="0.25">
      <c r="A310">
        <f t="shared" si="29"/>
        <v>1901</v>
      </c>
      <c r="B310" s="3">
        <v>3.1970000000000001</v>
      </c>
      <c r="D310">
        <f t="shared" si="31"/>
        <v>8.5577844519752241E-2</v>
      </c>
      <c r="E310" s="15"/>
      <c r="F310" s="16">
        <v>2.0489999999999999</v>
      </c>
      <c r="G310">
        <f t="shared" si="26"/>
        <v>5.484798355363539E-2</v>
      </c>
      <c r="H310" s="18"/>
      <c r="I310" s="3">
        <v>2.0270000000000001</v>
      </c>
      <c r="J310">
        <f t="shared" si="27"/>
        <v>3.6858415855623515E-2</v>
      </c>
      <c r="K310" s="15"/>
      <c r="L310" s="1"/>
      <c r="N310">
        <v>2.524</v>
      </c>
      <c r="O310">
        <f t="shared" si="30"/>
        <v>6.7562865050939835E-2</v>
      </c>
    </row>
    <row r="311" spans="1:15" x14ac:dyDescent="0.25">
      <c r="A311">
        <f t="shared" si="29"/>
        <v>1902</v>
      </c>
      <c r="B311" s="3">
        <v>2.645</v>
      </c>
      <c r="D311">
        <f t="shared" si="31"/>
        <v>7.0801813811305805E-2</v>
      </c>
      <c r="E311" s="15"/>
      <c r="F311" s="16">
        <v>2.14</v>
      </c>
      <c r="G311">
        <f t="shared" si="26"/>
        <v>5.7283887166803195E-2</v>
      </c>
      <c r="H311" s="18"/>
      <c r="I311" s="3">
        <v>2.0009999999999999</v>
      </c>
      <c r="J311">
        <f t="shared" si="27"/>
        <v>3.7460127801662156E-2</v>
      </c>
      <c r="K311" s="15"/>
      <c r="L311" s="1"/>
      <c r="N311">
        <v>2.246</v>
      </c>
      <c r="O311">
        <f t="shared" si="30"/>
        <v>6.0121313353570072E-2</v>
      </c>
    </row>
    <row r="312" spans="1:15" x14ac:dyDescent="0.25">
      <c r="A312">
        <f t="shared" si="29"/>
        <v>1903</v>
      </c>
      <c r="B312" s="3">
        <v>2.48</v>
      </c>
      <c r="D312">
        <f t="shared" si="31"/>
        <v>6.6385065501715843E-2</v>
      </c>
      <c r="E312" s="15"/>
      <c r="F312" s="16">
        <v>1.7150000000000001</v>
      </c>
      <c r="G312">
        <f t="shared" si="26"/>
        <v>4.5907414248162373E-2</v>
      </c>
      <c r="H312" s="18"/>
      <c r="I312" s="3">
        <v>1.8280000000000001</v>
      </c>
      <c r="J312">
        <f t="shared" si="27"/>
        <v>3.2022829808394881E-2</v>
      </c>
      <c r="K312" s="15"/>
      <c r="L312" s="1"/>
      <c r="N312">
        <v>2.15</v>
      </c>
      <c r="O312">
        <f t="shared" si="30"/>
        <v>5.755156888253591E-2</v>
      </c>
    </row>
    <row r="313" spans="1:15" x14ac:dyDescent="0.25">
      <c r="A313">
        <f t="shared" si="29"/>
        <v>1904</v>
      </c>
      <c r="B313" s="3">
        <v>2.36</v>
      </c>
      <c r="D313">
        <f t="shared" si="31"/>
        <v>6.3172884912923138E-2</v>
      </c>
      <c r="E313" s="15"/>
      <c r="F313" s="16">
        <v>1.591</v>
      </c>
      <c r="G313">
        <f t="shared" si="26"/>
        <v>4.2588160973076578E-2</v>
      </c>
      <c r="H313" s="18"/>
      <c r="I313" s="3">
        <v>1.748</v>
      </c>
      <c r="J313">
        <f t="shared" si="27"/>
        <v>3.01729773610248E-2</v>
      </c>
      <c r="K313" s="15"/>
      <c r="L313" s="1"/>
      <c r="N313">
        <v>1.829</v>
      </c>
      <c r="O313">
        <f t="shared" si="30"/>
        <v>4.8958985807515433E-2</v>
      </c>
    </row>
    <row r="314" spans="1:15" x14ac:dyDescent="0.25">
      <c r="A314">
        <f t="shared" si="29"/>
        <v>1905</v>
      </c>
      <c r="B314" s="3">
        <v>3.1150000000000002</v>
      </c>
      <c r="D314">
        <f t="shared" si="31"/>
        <v>8.3382854450743893E-2</v>
      </c>
      <c r="E314" s="15"/>
      <c r="F314" s="16">
        <v>2.3279999999999998</v>
      </c>
      <c r="G314">
        <f t="shared" si="26"/>
        <v>6.231630342257842E-2</v>
      </c>
      <c r="H314" s="18"/>
      <c r="I314" s="3">
        <v>2.3149999999999999</v>
      </c>
      <c r="J314">
        <f t="shared" si="27"/>
        <v>4.1984238038843984E-2</v>
      </c>
      <c r="K314" s="15"/>
      <c r="L314" s="1"/>
      <c r="N314">
        <v>2.3410000000000002</v>
      </c>
      <c r="O314">
        <f t="shared" si="30"/>
        <v>6.2664289653030975E-2</v>
      </c>
    </row>
    <row r="315" spans="1:15" x14ac:dyDescent="0.25">
      <c r="A315">
        <f t="shared" si="29"/>
        <v>1906</v>
      </c>
      <c r="B315" s="3">
        <v>3.351</v>
      </c>
      <c r="D315">
        <f t="shared" si="31"/>
        <v>8.970014294203621E-2</v>
      </c>
      <c r="E315" s="15"/>
      <c r="F315" s="16">
        <v>2.8290000000000002</v>
      </c>
      <c r="G315">
        <f t="shared" si="26"/>
        <v>7.572715738078796E-2</v>
      </c>
      <c r="H315" s="18"/>
      <c r="I315" s="3">
        <v>3.0430000000000001</v>
      </c>
      <c r="J315">
        <f t="shared" si="27"/>
        <v>5.3069927006593791E-2</v>
      </c>
      <c r="K315" s="15"/>
      <c r="L315" s="1"/>
      <c r="N315">
        <v>2.9180000000000001</v>
      </c>
      <c r="O315">
        <f t="shared" si="30"/>
        <v>7.8109524650809212E-2</v>
      </c>
    </row>
    <row r="316" spans="1:15" x14ac:dyDescent="0.25">
      <c r="A316">
        <f t="shared" si="29"/>
        <v>1907</v>
      </c>
      <c r="B316" s="3">
        <v>3.762</v>
      </c>
      <c r="D316">
        <f t="shared" si="31"/>
        <v>0.10070186145865122</v>
      </c>
      <c r="E316" s="15"/>
      <c r="F316" s="16">
        <v>2.528</v>
      </c>
      <c r="G316">
        <f t="shared" si="26"/>
        <v>6.7669937737232927E-2</v>
      </c>
      <c r="H316" s="18"/>
      <c r="I316" s="3">
        <v>2.859</v>
      </c>
      <c r="J316">
        <f t="shared" si="27"/>
        <v>4.8670513589640661E-2</v>
      </c>
      <c r="K316" s="15"/>
      <c r="L316" s="1"/>
      <c r="N316">
        <v>2.7509999999999999</v>
      </c>
      <c r="O316">
        <f t="shared" si="30"/>
        <v>7.3639239998072689E-2</v>
      </c>
    </row>
    <row r="317" spans="1:15" x14ac:dyDescent="0.25">
      <c r="A317">
        <f t="shared" si="29"/>
        <v>1908</v>
      </c>
      <c r="B317" s="3">
        <v>4.8090000000000002</v>
      </c>
      <c r="D317">
        <f t="shared" si="31"/>
        <v>0.12872813709586756</v>
      </c>
      <c r="E317" s="15"/>
      <c r="F317" s="16">
        <v>3.766</v>
      </c>
      <c r="G317">
        <f t="shared" si="26"/>
        <v>0.10080893414494431</v>
      </c>
      <c r="H317" s="18"/>
      <c r="I317" s="3">
        <v>3.72</v>
      </c>
      <c r="J317">
        <f t="shared" si="27"/>
        <v>6.7695001080942882E-2</v>
      </c>
      <c r="K317" s="15"/>
      <c r="L317" s="1"/>
      <c r="N317">
        <v>4.2830000000000004</v>
      </c>
      <c r="O317">
        <f t="shared" si="30"/>
        <v>0.1146480788483262</v>
      </c>
    </row>
    <row r="318" spans="1:15" x14ac:dyDescent="0.25">
      <c r="A318">
        <f t="shared" si="29"/>
        <v>1909</v>
      </c>
      <c r="B318" s="3">
        <v>4.2670000000000003</v>
      </c>
      <c r="D318">
        <f t="shared" si="31"/>
        <v>0.11421978810315385</v>
      </c>
      <c r="E318" s="15"/>
      <c r="F318" s="16">
        <v>2.6989999999999998</v>
      </c>
      <c r="G318">
        <f t="shared" si="26"/>
        <v>7.2247295076262527E-2</v>
      </c>
      <c r="H318" s="18"/>
      <c r="I318" s="3">
        <v>2.5179999999999998</v>
      </c>
      <c r="J318">
        <f t="shared" si="27"/>
        <v>4.7194493029356313E-2</v>
      </c>
      <c r="K318" s="15"/>
      <c r="L318" s="1"/>
      <c r="N318">
        <v>3.0489999999999999</v>
      </c>
      <c r="O318">
        <f t="shared" si="30"/>
        <v>8.1616155126907911E-2</v>
      </c>
    </row>
    <row r="319" spans="1:15" x14ac:dyDescent="0.25">
      <c r="A319">
        <f t="shared" si="29"/>
        <v>1910</v>
      </c>
      <c r="B319" s="3">
        <v>3.3620000000000001</v>
      </c>
      <c r="D319">
        <f t="shared" si="31"/>
        <v>8.9994592829342204E-2</v>
      </c>
      <c r="E319" s="15"/>
      <c r="F319" s="16">
        <v>2.347</v>
      </c>
      <c r="G319">
        <f t="shared" si="26"/>
        <v>6.2824898682470598E-2</v>
      </c>
      <c r="H319" s="18"/>
      <c r="I319" s="3">
        <v>2.4119999999999999</v>
      </c>
      <c r="J319">
        <f t="shared" si="27"/>
        <v>4.3023812061403245E-2</v>
      </c>
      <c r="K319" s="15"/>
      <c r="L319" s="1"/>
      <c r="N319">
        <v>2.4390000000000001</v>
      </c>
      <c r="O319">
        <f t="shared" si="30"/>
        <v>6.5287570467211675E-2</v>
      </c>
    </row>
    <row r="320" spans="1:15" x14ac:dyDescent="0.25">
      <c r="A320">
        <f t="shared" si="29"/>
        <v>1911</v>
      </c>
      <c r="B320" s="3">
        <v>2.9809999999999999</v>
      </c>
      <c r="D320">
        <f t="shared" si="31"/>
        <v>7.9795919459925368E-2</v>
      </c>
      <c r="E320" s="15"/>
      <c r="F320" s="16">
        <v>2.194</v>
      </c>
      <c r="G320">
        <f t="shared" si="26"/>
        <v>5.8729368431759903E-2</v>
      </c>
      <c r="H320" s="18"/>
      <c r="I320" s="3">
        <v>2.2850000000000001</v>
      </c>
      <c r="J320">
        <f t="shared" si="27"/>
        <v>4.0488906095752966E-2</v>
      </c>
      <c r="K320" s="15"/>
      <c r="L320" s="1"/>
      <c r="N320">
        <v>2.21</v>
      </c>
      <c r="O320">
        <f t="shared" si="30"/>
        <v>5.9157659176932262E-2</v>
      </c>
    </row>
    <row r="321" spans="1:15" x14ac:dyDescent="0.25">
      <c r="A321">
        <f t="shared" si="29"/>
        <v>1912</v>
      </c>
      <c r="B321" s="3">
        <v>3.2229999999999999</v>
      </c>
      <c r="D321">
        <f t="shared" si="31"/>
        <v>8.6273816980657322E-2</v>
      </c>
      <c r="E321" s="15"/>
      <c r="F321" s="16">
        <v>2.6019999999999999</v>
      </c>
      <c r="G321">
        <f t="shared" si="26"/>
        <v>6.9650782433655092E-2</v>
      </c>
      <c r="H321" s="18"/>
      <c r="I321" s="3">
        <v>2.5379999999999998</v>
      </c>
      <c r="J321">
        <f t="shared" si="27"/>
        <v>4.6484275327005831E-2</v>
      </c>
      <c r="K321" s="15"/>
      <c r="L321" s="1"/>
      <c r="N321">
        <v>2.319</v>
      </c>
      <c r="O321">
        <f t="shared" si="30"/>
        <v>6.2075389878418964E-2</v>
      </c>
    </row>
    <row r="322" spans="1:15" x14ac:dyDescent="0.25">
      <c r="A322">
        <f t="shared" si="29"/>
        <v>1913</v>
      </c>
      <c r="B322" s="3">
        <v>3.57</v>
      </c>
      <c r="D322">
        <f t="shared" si="31"/>
        <v>9.556237251658288E-2</v>
      </c>
      <c r="E322" s="15"/>
      <c r="F322" s="16">
        <v>2.738</v>
      </c>
      <c r="G322">
        <f t="shared" si="26"/>
        <v>7.3291253767620149E-2</v>
      </c>
      <c r="H322" s="18"/>
      <c r="I322" s="3">
        <v>2.7080000000000002</v>
      </c>
      <c r="J322">
        <f t="shared" si="27"/>
        <v>4.9247111747904679E-2</v>
      </c>
      <c r="K322" s="15"/>
      <c r="L322" s="1"/>
      <c r="N322">
        <v>2.7010000000000001</v>
      </c>
      <c r="O322">
        <f t="shared" si="30"/>
        <v>7.2300831419409073E-2</v>
      </c>
    </row>
    <row r="323" spans="1:15" x14ac:dyDescent="0.25">
      <c r="A323">
        <f t="shared" si="29"/>
        <v>1914</v>
      </c>
      <c r="B323" s="3">
        <v>4.2919999999999998</v>
      </c>
      <c r="D323">
        <f t="shared" si="31"/>
        <v>0.11488899239248564</v>
      </c>
      <c r="E323" s="15"/>
      <c r="F323" s="16">
        <v>3.4129999999999998</v>
      </c>
      <c r="G323">
        <f t="shared" si="26"/>
        <v>9.13597695795791E-2</v>
      </c>
      <c r="H323" s="18"/>
      <c r="I323" s="3">
        <v>3.5369999999999999</v>
      </c>
      <c r="J323">
        <f t="shared" si="27"/>
        <v>6.2828108807081604E-2</v>
      </c>
      <c r="K323" s="15"/>
      <c r="L323" s="1"/>
      <c r="N323">
        <v>3.9020000000000001</v>
      </c>
      <c r="O323">
        <f t="shared" si="30"/>
        <v>0.10444940547890937</v>
      </c>
    </row>
    <row r="324" spans="1:15" x14ac:dyDescent="0.25">
      <c r="A324">
        <f t="shared" si="29"/>
        <v>1915</v>
      </c>
      <c r="B324" s="3">
        <v>4.9059999999999997</v>
      </c>
      <c r="D324">
        <f t="shared" si="31"/>
        <v>0.13132464973847496</v>
      </c>
      <c r="E324" s="15"/>
      <c r="F324" s="16">
        <v>2.407</v>
      </c>
      <c r="G324">
        <f t="shared" si="26"/>
        <v>6.4430988976866957E-2</v>
      </c>
      <c r="H324" s="18"/>
      <c r="I324" s="3">
        <v>3.8929999999999998</v>
      </c>
      <c r="J324">
        <f t="shared" si="27"/>
        <v>5.6788060226395091E-2</v>
      </c>
      <c r="K324" s="15"/>
      <c r="L324" s="1"/>
      <c r="N324">
        <v>3.53</v>
      </c>
      <c r="O324">
        <f t="shared" si="30"/>
        <v>9.4491645653651979E-2</v>
      </c>
    </row>
    <row r="325" spans="1:15" x14ac:dyDescent="0.25">
      <c r="A325">
        <f t="shared" si="29"/>
        <v>1916</v>
      </c>
      <c r="B325" s="3">
        <v>4.1239999999999997</v>
      </c>
      <c r="D325">
        <f t="shared" si="31"/>
        <v>0.11039193956817585</v>
      </c>
      <c r="E325" s="15"/>
      <c r="F325" s="16">
        <v>2.835</v>
      </c>
      <c r="G325">
        <f t="shared" si="26"/>
        <v>7.5887766410227583E-2</v>
      </c>
      <c r="H325" s="18"/>
      <c r="I325" s="3">
        <v>3.2719999999999998</v>
      </c>
      <c r="J325">
        <f t="shared" si="27"/>
        <v>5.5168200183185551E-2</v>
      </c>
      <c r="K325" s="15"/>
      <c r="L325" s="1"/>
      <c r="N325">
        <v>3.4279999999999999</v>
      </c>
      <c r="O325">
        <f t="shared" si="30"/>
        <v>9.1761292153178187E-2</v>
      </c>
    </row>
    <row r="326" spans="1:15" x14ac:dyDescent="0.25">
      <c r="A326">
        <f t="shared" si="29"/>
        <v>1917</v>
      </c>
      <c r="B326" s="3">
        <v>4.1749999999999998</v>
      </c>
      <c r="D326">
        <f t="shared" si="31"/>
        <v>0.11175711631841276</v>
      </c>
      <c r="E326" s="15"/>
      <c r="F326" s="16">
        <v>2.7189999999999999</v>
      </c>
      <c r="G326">
        <f t="shared" si="26"/>
        <v>7.2782658507727971E-2</v>
      </c>
      <c r="H326" s="18"/>
      <c r="I326" s="3">
        <v>3.0150000000000001</v>
      </c>
      <c r="J326">
        <f t="shared" si="27"/>
        <v>5.1812318163879469E-2</v>
      </c>
      <c r="K326" s="15"/>
      <c r="L326" s="1"/>
      <c r="N326">
        <v>3.2839999999999998</v>
      </c>
      <c r="O326">
        <f t="shared" si="30"/>
        <v>8.7906675446626947E-2</v>
      </c>
    </row>
    <row r="327" spans="1:15" x14ac:dyDescent="0.25">
      <c r="A327">
        <f t="shared" si="29"/>
        <v>1918</v>
      </c>
      <c r="B327" s="3">
        <v>5.2709999999999999</v>
      </c>
      <c r="D327">
        <f t="shared" si="31"/>
        <v>0.14109503236271945</v>
      </c>
      <c r="E327" s="15"/>
      <c r="F327" s="16">
        <v>4.5979999999999999</v>
      </c>
      <c r="G327">
        <f t="shared" si="26"/>
        <v>0.12308005289390703</v>
      </c>
      <c r="H327" s="18"/>
      <c r="I327" s="3">
        <v>4.7530000000000001</v>
      </c>
      <c r="J327">
        <f t="shared" si="27"/>
        <v>8.4534600118260958E-2</v>
      </c>
      <c r="K327" s="15"/>
      <c r="L327" s="1"/>
      <c r="N327">
        <v>3.9140000000000001</v>
      </c>
      <c r="O327">
        <f t="shared" si="30"/>
        <v>0.10477062353778864</v>
      </c>
    </row>
    <row r="328" spans="1:15" x14ac:dyDescent="0.25">
      <c r="A328">
        <f t="shared" si="29"/>
        <v>1919</v>
      </c>
      <c r="B328" s="3">
        <v>6.859</v>
      </c>
      <c r="D328">
        <f t="shared" si="31"/>
        <v>0.1836028888210762</v>
      </c>
      <c r="E328" s="15"/>
      <c r="F328" s="16">
        <v>6.2789999999999999</v>
      </c>
      <c r="G328">
        <f t="shared" si="26"/>
        <v>0.16807734930857815</v>
      </c>
      <c r="H328" s="18"/>
      <c r="I328" s="3">
        <v>6.609</v>
      </c>
      <c r="J328">
        <f t="shared" si="27"/>
        <v>0.11649577285340303</v>
      </c>
      <c r="K328" s="15"/>
      <c r="L328" s="1"/>
      <c r="N328">
        <v>6.9809999999999999</v>
      </c>
      <c r="O328">
        <f t="shared" si="30"/>
        <v>0.18686860575301545</v>
      </c>
    </row>
    <row r="329" spans="1:15" x14ac:dyDescent="0.25">
      <c r="A329">
        <f t="shared" si="29"/>
        <v>1920</v>
      </c>
      <c r="B329" s="3">
        <v>6.0540000000000003</v>
      </c>
      <c r="D329">
        <f t="shared" si="31"/>
        <v>0.16205451070459184</v>
      </c>
      <c r="E329" s="15"/>
      <c r="F329" s="16">
        <v>4.3479999999999999</v>
      </c>
      <c r="G329">
        <f t="shared" si="26"/>
        <v>0.1163880100005889</v>
      </c>
      <c r="H329" s="18"/>
      <c r="I329" s="3">
        <v>5.0339999999999998</v>
      </c>
      <c r="J329">
        <f t="shared" si="27"/>
        <v>8.4751493307070103E-2</v>
      </c>
      <c r="K329" s="15"/>
      <c r="L329" s="1"/>
      <c r="N329">
        <v>5.9349999999999996</v>
      </c>
      <c r="O329">
        <f t="shared" si="30"/>
        <v>0.15886909828737239</v>
      </c>
    </row>
    <row r="330" spans="1:15" x14ac:dyDescent="0.25">
      <c r="A330">
        <f t="shared" si="29"/>
        <v>1921</v>
      </c>
      <c r="B330" s="3">
        <v>6.9539999999999997</v>
      </c>
      <c r="D330">
        <f t="shared" si="31"/>
        <v>0.18614586512053707</v>
      </c>
      <c r="F330" s="16">
        <v>5.8310000000000004</v>
      </c>
      <c r="G330">
        <f t="shared" si="26"/>
        <v>0.15608520844375207</v>
      </c>
      <c r="H330" s="18"/>
      <c r="I330" s="3">
        <v>5.7640000000000002</v>
      </c>
      <c r="J330">
        <f t="shared" si="27"/>
        <v>0.1048516883439224</v>
      </c>
      <c r="N330">
        <v>6.6449999999999996</v>
      </c>
      <c r="O330">
        <f t="shared" si="30"/>
        <v>0.17787450010439587</v>
      </c>
    </row>
    <row r="331" spans="1:15" x14ac:dyDescent="0.25">
      <c r="A331">
        <f t="shared" si="29"/>
        <v>1922</v>
      </c>
      <c r="B331" s="3">
        <v>6.5979999999999999</v>
      </c>
      <c r="D331">
        <f t="shared" si="31"/>
        <v>0.17661639604045207</v>
      </c>
      <c r="I331" s="3">
        <v>5.1609999999999996</v>
      </c>
      <c r="J331">
        <f t="shared" si="27"/>
        <v>0.13815053348965944</v>
      </c>
    </row>
    <row r="332" spans="1:15" x14ac:dyDescent="0.25">
      <c r="A332">
        <f t="shared" si="29"/>
        <v>1923</v>
      </c>
      <c r="B332" s="3">
        <v>4.6710000000000003</v>
      </c>
      <c r="D332">
        <f t="shared" si="31"/>
        <v>0.12503412941875594</v>
      </c>
      <c r="I332" s="3">
        <v>3.5550000000000002</v>
      </c>
      <c r="J332">
        <f t="shared" si="27"/>
        <v>9.5160849942983808E-2</v>
      </c>
    </row>
    <row r="333" spans="1:15" x14ac:dyDescent="0.25">
      <c r="A333">
        <f t="shared" si="29"/>
        <v>1924</v>
      </c>
      <c r="B333" s="3">
        <v>4.6710000000000003</v>
      </c>
      <c r="D333">
        <f t="shared" si="31"/>
        <v>0.12503412941875594</v>
      </c>
      <c r="I333" s="3">
        <v>3.4319999999999999</v>
      </c>
      <c r="J333">
        <f t="shared" si="27"/>
        <v>9.1868364839471278E-2</v>
      </c>
    </row>
    <row r="334" spans="1:15" x14ac:dyDescent="0.25">
      <c r="A334">
        <f t="shared" si="29"/>
        <v>1925</v>
      </c>
      <c r="B334" s="3">
        <v>5.8710000000000004</v>
      </c>
      <c r="D334">
        <f t="shared" ref="D334:D339" si="32">AVERAGE(B334:C334)/37.3578</f>
        <v>0.15715593530668295</v>
      </c>
      <c r="I334" s="3">
        <v>4.5709999999999997</v>
      </c>
      <c r="J334">
        <f t="shared" ref="J334:J339" si="33">AVERAGE(F334:I334)/37.3578</f>
        <v>0.12235731226142867</v>
      </c>
    </row>
    <row r="335" spans="1:15" x14ac:dyDescent="0.25">
      <c r="A335">
        <f t="shared" si="29"/>
        <v>1926</v>
      </c>
      <c r="B335" s="3">
        <v>5.8710000000000004</v>
      </c>
      <c r="D335">
        <f t="shared" si="32"/>
        <v>0.15715593530668295</v>
      </c>
      <c r="I335" s="3">
        <v>5.2450000000000001</v>
      </c>
      <c r="J335">
        <f t="shared" si="33"/>
        <v>0.14039905990181437</v>
      </c>
    </row>
    <row r="336" spans="1:15" x14ac:dyDescent="0.25">
      <c r="A336">
        <f t="shared" si="29"/>
        <v>1927</v>
      </c>
      <c r="B336" s="3">
        <v>5.2</v>
      </c>
      <c r="D336">
        <f t="shared" si="32"/>
        <v>0.13919449218101709</v>
      </c>
      <c r="I336" s="3">
        <v>4.2649999999999997</v>
      </c>
      <c r="J336">
        <f t="shared" si="33"/>
        <v>0.11416625176000728</v>
      </c>
    </row>
    <row r="337" spans="1:10" x14ac:dyDescent="0.25">
      <c r="A337">
        <f>A336+1</f>
        <v>1928</v>
      </c>
      <c r="B337" s="3">
        <v>5.5170000000000003</v>
      </c>
      <c r="D337">
        <f t="shared" si="32"/>
        <v>0.14768000256974448</v>
      </c>
      <c r="I337" s="3">
        <v>4.0759999999999996</v>
      </c>
      <c r="J337">
        <f t="shared" si="33"/>
        <v>0.10910706733265878</v>
      </c>
    </row>
    <row r="338" spans="1:10" x14ac:dyDescent="0.25">
      <c r="A338">
        <f>A337+1</f>
        <v>1929</v>
      </c>
      <c r="B338" s="3">
        <v>5.4850000000000003</v>
      </c>
      <c r="D338">
        <f t="shared" si="32"/>
        <v>0.14682342107939977</v>
      </c>
      <c r="I338" s="3">
        <v>5.5149999999999997</v>
      </c>
      <c r="J338">
        <f t="shared" si="33"/>
        <v>0.14762646622659792</v>
      </c>
    </row>
    <row r="339" spans="1:10" x14ac:dyDescent="0.25">
      <c r="A339">
        <f>A338+1</f>
        <v>1930</v>
      </c>
      <c r="B339" s="3">
        <v>3.581</v>
      </c>
      <c r="D339">
        <f t="shared" si="32"/>
        <v>9.5856822403888889E-2</v>
      </c>
      <c r="I339" s="3">
        <v>3.282</v>
      </c>
      <c r="J339">
        <f t="shared" si="33"/>
        <v>8.7853139103480402E-2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47"/>
  <sheetViews>
    <sheetView tabSelected="1" zoomScaleNormal="100"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5" x14ac:dyDescent="0.25"/>
  <sheetData>
    <row r="1" spans="1:37" x14ac:dyDescent="0.25">
      <c r="B1" t="s">
        <v>30</v>
      </c>
      <c r="C1" t="s">
        <v>30</v>
      </c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45</v>
      </c>
      <c r="J1" t="s">
        <v>30</v>
      </c>
      <c r="K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45</v>
      </c>
      <c r="V1" t="s">
        <v>30</v>
      </c>
      <c r="X1" t="s">
        <v>30</v>
      </c>
      <c r="Y1" t="s">
        <v>30</v>
      </c>
      <c r="Z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45</v>
      </c>
      <c r="AK1" t="s">
        <v>30</v>
      </c>
    </row>
    <row r="2" spans="1:37" x14ac:dyDescent="0.25">
      <c r="B2" t="s">
        <v>20</v>
      </c>
      <c r="C2" t="s">
        <v>54</v>
      </c>
      <c r="D2" t="s">
        <v>41</v>
      </c>
      <c r="E2" t="s">
        <v>8</v>
      </c>
      <c r="F2" t="s">
        <v>31</v>
      </c>
      <c r="G2" t="s">
        <v>35</v>
      </c>
      <c r="H2" t="s">
        <v>10</v>
      </c>
      <c r="I2" t="s">
        <v>22</v>
      </c>
      <c r="J2" t="s">
        <v>23</v>
      </c>
      <c r="K2" t="s">
        <v>19</v>
      </c>
      <c r="M2" t="s">
        <v>20</v>
      </c>
      <c r="N2" t="s">
        <v>54</v>
      </c>
      <c r="O2" t="s">
        <v>41</v>
      </c>
      <c r="P2" t="s">
        <v>8</v>
      </c>
      <c r="Q2" t="s">
        <v>34</v>
      </c>
      <c r="R2" t="s">
        <v>35</v>
      </c>
      <c r="S2" t="s">
        <v>10</v>
      </c>
      <c r="T2" t="s">
        <v>22</v>
      </c>
      <c r="U2" t="s">
        <v>23</v>
      </c>
      <c r="V2" t="s">
        <v>19</v>
      </c>
      <c r="X2" t="s">
        <v>24</v>
      </c>
      <c r="Y2" t="s">
        <v>66</v>
      </c>
      <c r="Z2" t="s">
        <v>24</v>
      </c>
      <c r="AB2" t="s">
        <v>20</v>
      </c>
      <c r="AC2" t="s">
        <v>54</v>
      </c>
      <c r="AD2" t="s">
        <v>41</v>
      </c>
      <c r="AE2" t="s">
        <v>8</v>
      </c>
      <c r="AF2" t="s">
        <v>34</v>
      </c>
      <c r="AG2" t="s">
        <v>35</v>
      </c>
      <c r="AH2" t="s">
        <v>10</v>
      </c>
      <c r="AI2" t="s">
        <v>22</v>
      </c>
      <c r="AJ2" t="s">
        <v>23</v>
      </c>
      <c r="AK2" t="s">
        <v>19</v>
      </c>
    </row>
    <row r="3" spans="1:37" x14ac:dyDescent="0.25">
      <c r="B3" t="s">
        <v>2</v>
      </c>
      <c r="C3" t="s">
        <v>39</v>
      </c>
      <c r="D3" t="s">
        <v>1</v>
      </c>
      <c r="E3" t="s">
        <v>2</v>
      </c>
      <c r="F3" t="s">
        <v>33</v>
      </c>
      <c r="G3" t="s">
        <v>2</v>
      </c>
      <c r="H3" t="s">
        <v>2</v>
      </c>
      <c r="I3" t="s">
        <v>2</v>
      </c>
      <c r="J3" t="s">
        <v>2</v>
      </c>
      <c r="K3" t="s">
        <v>44</v>
      </c>
      <c r="M3">
        <v>57</v>
      </c>
      <c r="N3">
        <v>60</v>
      </c>
      <c r="O3">
        <v>60</v>
      </c>
      <c r="P3">
        <v>10</v>
      </c>
      <c r="Q3">
        <v>10</v>
      </c>
      <c r="R3">
        <v>3</v>
      </c>
      <c r="S3">
        <v>2</v>
      </c>
      <c r="T3">
        <v>1.5</v>
      </c>
      <c r="U3">
        <v>3</v>
      </c>
      <c r="V3">
        <v>1</v>
      </c>
      <c r="X3" t="s">
        <v>25</v>
      </c>
      <c r="Y3" t="s">
        <v>26</v>
      </c>
      <c r="Z3" t="s">
        <v>67</v>
      </c>
      <c r="AB3" s="10">
        <f>AVERAGE(AB232:AB242)</f>
        <v>0.20310262793565872</v>
      </c>
      <c r="AC3" s="10">
        <f>AVERAGE(AC232:AC242)</f>
        <v>0.19674590631785929</v>
      </c>
      <c r="AD3" s="10">
        <f>AVERAGE(AD232:AD242)</f>
        <v>0.20232297005169972</v>
      </c>
      <c r="AE3" s="10" t="e">
        <f>AVERAGE(AE232:AE242)</f>
        <v>#DIV/0!</v>
      </c>
      <c r="AF3" s="10">
        <f>AVERAGE(AF232:AF242)</f>
        <v>3.8557079885727069E-2</v>
      </c>
      <c r="AG3" s="10">
        <f t="shared" ref="AG3:AJ3" si="0">AVERAGE(AG232:AG242)</f>
        <v>0.11316229228168516</v>
      </c>
      <c r="AH3" s="10">
        <f t="shared" si="0"/>
        <v>5.9696574752060916E-2</v>
      </c>
      <c r="AI3" s="10">
        <f t="shared" si="0"/>
        <v>5.9382114731427321E-2</v>
      </c>
      <c r="AJ3" s="10">
        <f t="shared" si="0"/>
        <v>3.8070352612631024E-2</v>
      </c>
      <c r="AK3" s="10">
        <f>AVERAGE(AK232:AK242)</f>
        <v>8.8960081431250879E-2</v>
      </c>
    </row>
    <row r="4" spans="1:37" x14ac:dyDescent="0.25">
      <c r="A4" s="14">
        <v>1595</v>
      </c>
      <c r="B4">
        <v>1.1947431302270013E-2</v>
      </c>
      <c r="C4">
        <v>9.9561927518916765E-3</v>
      </c>
      <c r="D4">
        <v>7.9649542015133423E-3</v>
      </c>
      <c r="E4">
        <v>7.9649542015133423E-3</v>
      </c>
      <c r="F4">
        <v>1.1947431302270013E-2</v>
      </c>
      <c r="G4">
        <v>0.10454002389486261</v>
      </c>
      <c r="H4">
        <v>5.5754679410593387E-2</v>
      </c>
      <c r="J4">
        <v>7.9649542015133412E-2</v>
      </c>
      <c r="M4">
        <f>B4*$M$3</f>
        <v>0.68100358422939067</v>
      </c>
      <c r="N4">
        <f>C4*$N$3</f>
        <v>0.59737156511350054</v>
      </c>
      <c r="O4">
        <f>D4*$O$3</f>
        <v>0.47789725209080053</v>
      </c>
      <c r="P4">
        <f>E4*$P$3</f>
        <v>7.9649542015133426E-2</v>
      </c>
      <c r="Q4">
        <f>F4*$Q$3</f>
        <v>0.11947431302270012</v>
      </c>
      <c r="R4">
        <f>G4*$R$3</f>
        <v>0.31362007168458783</v>
      </c>
      <c r="S4">
        <f>H4*$S$3</f>
        <v>0.11150935882118677</v>
      </c>
      <c r="U4">
        <f>J4*$U$3</f>
        <v>0.23894862604540024</v>
      </c>
      <c r="X4">
        <f>SUM(M4:V4)</f>
        <v>2.6194743130227001</v>
      </c>
      <c r="Y4" s="12">
        <f>AI3+AK3</f>
        <v>0.14834219616267819</v>
      </c>
      <c r="Z4">
        <f t="shared" ref="Z4:Z47" si="1">X4/(1-Y4)</f>
        <v>3.0757357018512743</v>
      </c>
    </row>
    <row r="5" spans="1:37" x14ac:dyDescent="0.25">
      <c r="A5">
        <v>1596</v>
      </c>
      <c r="B5" s="9"/>
      <c r="Y5" s="12"/>
    </row>
    <row r="6" spans="1:37" x14ac:dyDescent="0.25">
      <c r="A6">
        <v>1597</v>
      </c>
      <c r="B6" s="9"/>
      <c r="Y6" s="12"/>
    </row>
    <row r="7" spans="1:37" x14ac:dyDescent="0.25">
      <c r="A7">
        <v>1598</v>
      </c>
      <c r="B7" s="9"/>
      <c r="Y7" s="12"/>
    </row>
    <row r="8" spans="1:37" x14ac:dyDescent="0.25">
      <c r="A8">
        <v>1599</v>
      </c>
      <c r="B8" s="9"/>
      <c r="Y8" s="12"/>
    </row>
    <row r="9" spans="1:37" x14ac:dyDescent="0.25">
      <c r="A9">
        <v>1600</v>
      </c>
      <c r="B9" s="9"/>
      <c r="Y9" s="12"/>
    </row>
    <row r="10" spans="1:37" x14ac:dyDescent="0.25">
      <c r="A10">
        <f t="shared" ref="A10:A73" si="2">+A9+1</f>
        <v>1601</v>
      </c>
      <c r="B10" s="9"/>
      <c r="Y10" s="12"/>
    </row>
    <row r="11" spans="1:37" x14ac:dyDescent="0.25">
      <c r="A11">
        <f t="shared" si="2"/>
        <v>1602</v>
      </c>
      <c r="B11" s="9"/>
      <c r="Y11" s="12"/>
    </row>
    <row r="12" spans="1:37" x14ac:dyDescent="0.25">
      <c r="A12">
        <f t="shared" si="2"/>
        <v>1603</v>
      </c>
      <c r="B12" s="9"/>
      <c r="Y12" s="12"/>
    </row>
    <row r="13" spans="1:37" x14ac:dyDescent="0.25">
      <c r="A13">
        <f t="shared" si="2"/>
        <v>1604</v>
      </c>
      <c r="B13" s="9"/>
      <c r="Y13" s="12"/>
    </row>
    <row r="14" spans="1:37" x14ac:dyDescent="0.25">
      <c r="A14">
        <f t="shared" si="2"/>
        <v>1605</v>
      </c>
      <c r="B14" s="9"/>
      <c r="Y14" s="12"/>
    </row>
    <row r="15" spans="1:37" x14ac:dyDescent="0.25">
      <c r="A15">
        <f t="shared" si="2"/>
        <v>1606</v>
      </c>
      <c r="B15" s="9"/>
      <c r="Y15" s="12"/>
    </row>
    <row r="16" spans="1:37" x14ac:dyDescent="0.25">
      <c r="A16">
        <f t="shared" si="2"/>
        <v>1607</v>
      </c>
      <c r="B16" s="9"/>
      <c r="Y16" s="12"/>
    </row>
    <row r="17" spans="1:25" x14ac:dyDescent="0.25">
      <c r="A17">
        <f t="shared" si="2"/>
        <v>1608</v>
      </c>
      <c r="B17" s="9"/>
      <c r="Y17" s="12"/>
    </row>
    <row r="18" spans="1:25" x14ac:dyDescent="0.25">
      <c r="A18">
        <f t="shared" si="2"/>
        <v>1609</v>
      </c>
      <c r="B18" s="9"/>
      <c r="Y18" s="12"/>
    </row>
    <row r="19" spans="1:25" x14ac:dyDescent="0.25">
      <c r="A19">
        <f t="shared" si="2"/>
        <v>1610</v>
      </c>
      <c r="B19" s="9"/>
      <c r="Y19" s="12"/>
    </row>
    <row r="20" spans="1:25" x14ac:dyDescent="0.25">
      <c r="A20">
        <f t="shared" si="2"/>
        <v>1611</v>
      </c>
      <c r="B20" s="9"/>
      <c r="Y20" s="12"/>
    </row>
    <row r="21" spans="1:25" x14ac:dyDescent="0.25">
      <c r="A21">
        <f t="shared" si="2"/>
        <v>1612</v>
      </c>
      <c r="B21" s="9"/>
      <c r="Y21" s="12"/>
    </row>
    <row r="22" spans="1:25" x14ac:dyDescent="0.25">
      <c r="A22">
        <f t="shared" si="2"/>
        <v>1613</v>
      </c>
      <c r="B22" s="9"/>
      <c r="Y22" s="12"/>
    </row>
    <row r="23" spans="1:25" x14ac:dyDescent="0.25">
      <c r="A23">
        <f t="shared" si="2"/>
        <v>1614</v>
      </c>
      <c r="B23" s="9"/>
      <c r="Y23" s="12"/>
    </row>
    <row r="24" spans="1:25" x14ac:dyDescent="0.25">
      <c r="A24">
        <f t="shared" si="2"/>
        <v>1615</v>
      </c>
      <c r="B24" s="9"/>
      <c r="Y24" s="12"/>
    </row>
    <row r="25" spans="1:25" x14ac:dyDescent="0.25">
      <c r="A25">
        <f t="shared" si="2"/>
        <v>1616</v>
      </c>
      <c r="B25" s="9"/>
      <c r="Y25" s="12"/>
    </row>
    <row r="26" spans="1:25" x14ac:dyDescent="0.25">
      <c r="A26">
        <f t="shared" si="2"/>
        <v>1617</v>
      </c>
      <c r="B26" s="9"/>
      <c r="Y26" s="12"/>
    </row>
    <row r="27" spans="1:25" x14ac:dyDescent="0.25">
      <c r="A27">
        <f t="shared" si="2"/>
        <v>1618</v>
      </c>
      <c r="B27" s="9"/>
      <c r="Y27" s="12"/>
    </row>
    <row r="28" spans="1:25" x14ac:dyDescent="0.25">
      <c r="A28">
        <f t="shared" si="2"/>
        <v>1619</v>
      </c>
      <c r="B28" s="9"/>
      <c r="Y28" s="12"/>
    </row>
    <row r="29" spans="1:25" x14ac:dyDescent="0.25">
      <c r="A29">
        <f t="shared" si="2"/>
        <v>1620</v>
      </c>
      <c r="B29" s="9"/>
      <c r="Y29" s="12"/>
    </row>
    <row r="30" spans="1:25" x14ac:dyDescent="0.25">
      <c r="A30">
        <f t="shared" si="2"/>
        <v>1621</v>
      </c>
      <c r="B30" s="9"/>
      <c r="Y30" s="12"/>
    </row>
    <row r="31" spans="1:25" x14ac:dyDescent="0.25">
      <c r="A31">
        <f t="shared" si="2"/>
        <v>1622</v>
      </c>
      <c r="B31" s="9"/>
      <c r="Y31" s="12"/>
    </row>
    <row r="32" spans="1:25" x14ac:dyDescent="0.25">
      <c r="A32">
        <f t="shared" si="2"/>
        <v>1623</v>
      </c>
      <c r="B32" s="9"/>
      <c r="Y32" s="12"/>
    </row>
    <row r="33" spans="1:26" x14ac:dyDescent="0.25">
      <c r="A33">
        <f t="shared" si="2"/>
        <v>1624</v>
      </c>
      <c r="B33" s="9"/>
      <c r="Y33" s="12"/>
    </row>
    <row r="34" spans="1:26" x14ac:dyDescent="0.25">
      <c r="A34">
        <f t="shared" si="2"/>
        <v>1625</v>
      </c>
      <c r="B34" s="9"/>
      <c r="Y34" s="12"/>
    </row>
    <row r="35" spans="1:26" x14ac:dyDescent="0.25">
      <c r="A35">
        <f t="shared" si="2"/>
        <v>1626</v>
      </c>
      <c r="B35" s="9"/>
      <c r="Y35" s="12"/>
    </row>
    <row r="36" spans="1:26" x14ac:dyDescent="0.25">
      <c r="A36">
        <f t="shared" si="2"/>
        <v>1627</v>
      </c>
      <c r="B36" s="9"/>
      <c r="Y36" s="12"/>
    </row>
    <row r="37" spans="1:26" x14ac:dyDescent="0.25">
      <c r="A37">
        <f t="shared" si="2"/>
        <v>1628</v>
      </c>
      <c r="B37" s="9"/>
      <c r="Y37" s="12"/>
    </row>
    <row r="38" spans="1:26" x14ac:dyDescent="0.25">
      <c r="A38">
        <f t="shared" si="2"/>
        <v>1629</v>
      </c>
      <c r="B38" s="9"/>
      <c r="Y38" s="12"/>
    </row>
    <row r="39" spans="1:26" x14ac:dyDescent="0.25">
      <c r="A39">
        <f t="shared" si="2"/>
        <v>1630</v>
      </c>
      <c r="B39" s="9"/>
      <c r="Y39" s="12"/>
    </row>
    <row r="40" spans="1:26" x14ac:dyDescent="0.25">
      <c r="A40">
        <f t="shared" si="2"/>
        <v>1631</v>
      </c>
      <c r="B40" s="9"/>
      <c r="Y40" s="12"/>
    </row>
    <row r="41" spans="1:26" x14ac:dyDescent="0.25">
      <c r="A41">
        <f t="shared" si="2"/>
        <v>1632</v>
      </c>
      <c r="B41" s="9"/>
      <c r="Y41" s="12"/>
    </row>
    <row r="42" spans="1:26" x14ac:dyDescent="0.25">
      <c r="A42">
        <f t="shared" si="2"/>
        <v>1633</v>
      </c>
      <c r="B42" s="9"/>
      <c r="Y42" s="12"/>
    </row>
    <row r="43" spans="1:26" x14ac:dyDescent="0.25">
      <c r="A43">
        <f t="shared" si="2"/>
        <v>1634</v>
      </c>
      <c r="B43" s="9"/>
      <c r="Y43" s="12"/>
    </row>
    <row r="44" spans="1:26" x14ac:dyDescent="0.25">
      <c r="A44">
        <f t="shared" si="2"/>
        <v>1635</v>
      </c>
      <c r="B44" s="9"/>
      <c r="Y44" s="12"/>
    </row>
    <row r="45" spans="1:26" x14ac:dyDescent="0.25">
      <c r="A45">
        <f t="shared" si="2"/>
        <v>1636</v>
      </c>
      <c r="B45" s="9"/>
      <c r="Y45" s="12"/>
    </row>
    <row r="46" spans="1:26" x14ac:dyDescent="0.25">
      <c r="A46">
        <f t="shared" si="2"/>
        <v>1637</v>
      </c>
      <c r="B46" s="9"/>
      <c r="E46">
        <v>3.14615690959777E-2</v>
      </c>
      <c r="F46">
        <v>2.9470330545599364E-2</v>
      </c>
      <c r="G46">
        <v>0.2504978096375946</v>
      </c>
      <c r="H46">
        <v>0.12863401035444047</v>
      </c>
      <c r="P46">
        <f>E46*$P$3</f>
        <v>0.31461569095977698</v>
      </c>
      <c r="Q46">
        <f>F46*$Q$3</f>
        <v>0.29470330545599366</v>
      </c>
      <c r="R46">
        <f>G46*$R$3</f>
        <v>0.75149342891278381</v>
      </c>
      <c r="S46">
        <f>H46*$S$3</f>
        <v>0.25726802070888094</v>
      </c>
      <c r="X46">
        <f t="shared" ref="X46:X47" si="3">SUM(M46:V46)</f>
        <v>1.6180804460374352</v>
      </c>
      <c r="Y46" s="12">
        <f>$AC$3+$AD$3+$AI$3+$AJ$3+$AK$3+$AB$3</f>
        <v>0.78858405308052693</v>
      </c>
      <c r="Z46">
        <f t="shared" si="1"/>
        <v>7.6535401875514681</v>
      </c>
    </row>
    <row r="47" spans="1:26" x14ac:dyDescent="0.25">
      <c r="A47">
        <f t="shared" si="2"/>
        <v>1638</v>
      </c>
      <c r="B47">
        <v>5.5455993628036646E-2</v>
      </c>
      <c r="E47">
        <v>5.0975706889685397E-2</v>
      </c>
      <c r="F47">
        <v>4.619673436877738E-2</v>
      </c>
      <c r="G47">
        <v>0.28434886499402628</v>
      </c>
      <c r="H47">
        <v>0.12186379928315412</v>
      </c>
      <c r="M47">
        <f t="shared" ref="M47" si="4">B47*$M$3</f>
        <v>3.1609916367980886</v>
      </c>
      <c r="P47">
        <f>E47*$P$3</f>
        <v>0.50975706889685402</v>
      </c>
      <c r="Q47">
        <f>F47*$Q$3</f>
        <v>0.46196734368777381</v>
      </c>
      <c r="R47">
        <f>G47*$R$3</f>
        <v>0.85304659498207891</v>
      </c>
      <c r="S47">
        <f>H47*$S$3</f>
        <v>0.24372759856630824</v>
      </c>
      <c r="X47">
        <f t="shared" si="3"/>
        <v>5.2294902429311039</v>
      </c>
      <c r="Y47" s="12">
        <f>$AC$3+$AD$3+$AI$3+$AJ$3+$AK$3</f>
        <v>0.58548142514486823</v>
      </c>
      <c r="Z47">
        <f t="shared" si="1"/>
        <v>12.615816419707452</v>
      </c>
    </row>
    <row r="48" spans="1:26" x14ac:dyDescent="0.25">
      <c r="A48">
        <f t="shared" si="2"/>
        <v>1639</v>
      </c>
      <c r="B48" s="9"/>
      <c r="E48" s="9"/>
      <c r="F48" s="9"/>
      <c r="G48" s="9"/>
      <c r="Y48" s="12"/>
    </row>
    <row r="49" spans="1:25" x14ac:dyDescent="0.25">
      <c r="A49">
        <f t="shared" si="2"/>
        <v>1640</v>
      </c>
      <c r="B49" s="9"/>
      <c r="E49" s="9"/>
      <c r="F49" s="9"/>
      <c r="G49" s="9"/>
      <c r="Y49" s="12"/>
    </row>
    <row r="50" spans="1:25" x14ac:dyDescent="0.25">
      <c r="A50">
        <f t="shared" si="2"/>
        <v>1641</v>
      </c>
      <c r="B50" s="9"/>
      <c r="E50" s="9"/>
      <c r="F50" s="9"/>
      <c r="G50" s="9"/>
      <c r="Y50" s="12"/>
    </row>
    <row r="51" spans="1:25" x14ac:dyDescent="0.25">
      <c r="A51">
        <f t="shared" si="2"/>
        <v>1642</v>
      </c>
      <c r="B51" s="9"/>
      <c r="E51" s="9"/>
      <c r="F51" s="9"/>
      <c r="G51" s="9"/>
      <c r="Y51" s="12"/>
    </row>
    <row r="52" spans="1:25" x14ac:dyDescent="0.25">
      <c r="A52">
        <f t="shared" si="2"/>
        <v>1643</v>
      </c>
      <c r="B52" s="9"/>
      <c r="E52" s="9"/>
      <c r="F52" s="9"/>
      <c r="G52" s="9"/>
      <c r="Y52" s="12"/>
    </row>
    <row r="53" spans="1:25" x14ac:dyDescent="0.25">
      <c r="A53">
        <f t="shared" si="2"/>
        <v>1644</v>
      </c>
      <c r="B53" s="9"/>
      <c r="E53" s="9"/>
      <c r="F53" s="9"/>
      <c r="G53" s="9"/>
      <c r="Y53" s="12"/>
    </row>
    <row r="54" spans="1:25" x14ac:dyDescent="0.25">
      <c r="A54">
        <f t="shared" si="2"/>
        <v>1645</v>
      </c>
      <c r="B54" s="9"/>
      <c r="E54" s="9"/>
      <c r="F54" s="9"/>
      <c r="G54" s="9"/>
      <c r="Y54" s="12"/>
    </row>
    <row r="55" spans="1:25" x14ac:dyDescent="0.25">
      <c r="A55">
        <f t="shared" si="2"/>
        <v>1646</v>
      </c>
      <c r="B55" s="9"/>
      <c r="E55" s="9"/>
      <c r="F55" s="9"/>
      <c r="G55" s="9"/>
      <c r="Y55" s="12"/>
    </row>
    <row r="56" spans="1:25" x14ac:dyDescent="0.25">
      <c r="A56">
        <f t="shared" si="2"/>
        <v>1647</v>
      </c>
      <c r="B56" s="9"/>
      <c r="E56" s="9"/>
      <c r="F56" s="9"/>
      <c r="G56" s="9"/>
      <c r="Y56" s="12"/>
    </row>
    <row r="57" spans="1:25" x14ac:dyDescent="0.25">
      <c r="A57">
        <f t="shared" si="2"/>
        <v>1648</v>
      </c>
      <c r="B57" s="9"/>
      <c r="E57" s="9"/>
      <c r="F57" s="9"/>
      <c r="G57" s="9"/>
      <c r="Y57" s="12"/>
    </row>
    <row r="58" spans="1:25" x14ac:dyDescent="0.25">
      <c r="A58">
        <f t="shared" si="2"/>
        <v>1649</v>
      </c>
      <c r="B58" s="9"/>
      <c r="E58" s="9"/>
      <c r="F58" s="9"/>
      <c r="G58" s="9"/>
      <c r="Y58" s="12"/>
    </row>
    <row r="59" spans="1:25" x14ac:dyDescent="0.25">
      <c r="A59">
        <f t="shared" si="2"/>
        <v>1650</v>
      </c>
      <c r="B59" s="9"/>
      <c r="E59" s="9"/>
      <c r="F59" s="9"/>
      <c r="G59" s="9"/>
      <c r="Y59" s="12"/>
    </row>
    <row r="60" spans="1:25" x14ac:dyDescent="0.25">
      <c r="A60">
        <f t="shared" si="2"/>
        <v>1651</v>
      </c>
      <c r="B60" s="9"/>
      <c r="E60" s="9"/>
      <c r="F60" s="9"/>
      <c r="G60" s="9"/>
      <c r="Y60" s="12"/>
    </row>
    <row r="61" spans="1:25" x14ac:dyDescent="0.25">
      <c r="A61">
        <f t="shared" si="2"/>
        <v>1652</v>
      </c>
      <c r="B61" s="9"/>
      <c r="E61" s="9"/>
      <c r="F61" s="9"/>
      <c r="G61" s="9"/>
      <c r="Y61" s="12"/>
    </row>
    <row r="62" spans="1:25" x14ac:dyDescent="0.25">
      <c r="A62">
        <f t="shared" si="2"/>
        <v>1653</v>
      </c>
      <c r="B62" s="9"/>
      <c r="E62" s="9"/>
      <c r="F62" s="9"/>
      <c r="G62" s="9"/>
      <c r="Y62" s="12"/>
    </row>
    <row r="63" spans="1:25" x14ac:dyDescent="0.25">
      <c r="A63">
        <f t="shared" si="2"/>
        <v>1654</v>
      </c>
      <c r="B63" s="9"/>
      <c r="E63" s="9"/>
      <c r="F63" s="9"/>
      <c r="G63" s="9"/>
      <c r="Y63" s="12"/>
    </row>
    <row r="64" spans="1:25" x14ac:dyDescent="0.25">
      <c r="A64">
        <f t="shared" si="2"/>
        <v>1655</v>
      </c>
      <c r="B64" s="9"/>
      <c r="E64" s="9"/>
      <c r="F64" s="9"/>
      <c r="G64" s="9"/>
      <c r="Y64" s="12"/>
    </row>
    <row r="65" spans="1:26" x14ac:dyDescent="0.25">
      <c r="A65">
        <f t="shared" si="2"/>
        <v>1656</v>
      </c>
      <c r="B65" s="9"/>
      <c r="E65" s="9"/>
      <c r="F65" s="9"/>
      <c r="G65" s="9"/>
      <c r="Y65" s="12"/>
    </row>
    <row r="66" spans="1:26" x14ac:dyDescent="0.25">
      <c r="A66">
        <f t="shared" si="2"/>
        <v>1657</v>
      </c>
      <c r="B66" s="9"/>
      <c r="E66" s="9"/>
      <c r="F66" s="9"/>
      <c r="G66" s="9"/>
      <c r="Y66" s="12"/>
    </row>
    <row r="67" spans="1:26" x14ac:dyDescent="0.25">
      <c r="A67">
        <f t="shared" si="2"/>
        <v>1658</v>
      </c>
      <c r="B67" s="9"/>
      <c r="E67" s="9"/>
      <c r="F67" s="9"/>
      <c r="G67" s="9"/>
      <c r="Y67" s="12"/>
    </row>
    <row r="68" spans="1:26" x14ac:dyDescent="0.25">
      <c r="A68">
        <f t="shared" si="2"/>
        <v>1659</v>
      </c>
      <c r="B68" s="9"/>
      <c r="E68" s="9"/>
      <c r="F68" s="9"/>
      <c r="G68" s="9"/>
      <c r="Y68" s="12"/>
    </row>
    <row r="69" spans="1:26" x14ac:dyDescent="0.25">
      <c r="A69">
        <f t="shared" si="2"/>
        <v>1660</v>
      </c>
      <c r="B69" s="9"/>
      <c r="E69" s="9"/>
      <c r="F69" s="9"/>
      <c r="G69" s="9"/>
      <c r="Y69" s="12"/>
    </row>
    <row r="70" spans="1:26" x14ac:dyDescent="0.25">
      <c r="A70">
        <f t="shared" si="2"/>
        <v>1661</v>
      </c>
      <c r="B70" s="9"/>
      <c r="E70" s="9"/>
      <c r="F70" s="9"/>
      <c r="G70" s="9"/>
      <c r="Y70" s="12"/>
    </row>
    <row r="71" spans="1:26" x14ac:dyDescent="0.25">
      <c r="A71">
        <f t="shared" si="2"/>
        <v>1662</v>
      </c>
      <c r="B71" s="9"/>
      <c r="E71" s="9"/>
      <c r="F71" s="9"/>
      <c r="G71" s="9"/>
      <c r="Y71" s="12"/>
    </row>
    <row r="72" spans="1:26" x14ac:dyDescent="0.25">
      <c r="A72">
        <f t="shared" si="2"/>
        <v>1663</v>
      </c>
      <c r="B72" s="9"/>
      <c r="E72" s="9"/>
      <c r="F72" s="9"/>
      <c r="G72" s="9"/>
      <c r="Y72" s="12"/>
    </row>
    <row r="73" spans="1:26" x14ac:dyDescent="0.25">
      <c r="A73">
        <f t="shared" si="2"/>
        <v>1664</v>
      </c>
      <c r="B73" s="9"/>
      <c r="C73">
        <v>1.6863948091161686E-2</v>
      </c>
      <c r="D73">
        <v>1.7131629806894411E-2</v>
      </c>
      <c r="E73" s="9"/>
      <c r="F73">
        <v>1.9808446964221665E-2</v>
      </c>
      <c r="G73" s="9"/>
      <c r="I73">
        <v>0.22270835842063716</v>
      </c>
      <c r="N73">
        <f>C73*$N$3</f>
        <v>1.0118368854697011</v>
      </c>
      <c r="O73">
        <f>D73*$O$3</f>
        <v>1.0278977884136646</v>
      </c>
      <c r="Q73">
        <f>F73*$Q$3</f>
        <v>0.19808446964221665</v>
      </c>
      <c r="T73">
        <f>I73*$T$3</f>
        <v>0.33406253763095572</v>
      </c>
      <c r="X73">
        <f t="shared" ref="X73:X132" si="5">SUM(M73:V73)</f>
        <v>2.5718816811565381</v>
      </c>
      <c r="Y73" s="12" t="e">
        <f>$AH$3+$AJ$3+$AK$3+AE3+AB3+AG3</f>
        <v>#DIV/0!</v>
      </c>
      <c r="Z73" t="e">
        <f t="shared" ref="Z73:Z131" si="6">X73/(1-Y73)</f>
        <v>#DIV/0!</v>
      </c>
    </row>
    <row r="74" spans="1:26" x14ac:dyDescent="0.25">
      <c r="A74">
        <f t="shared" ref="A74:A137" si="7">+A73+1</f>
        <v>1665</v>
      </c>
      <c r="B74">
        <v>2.6500489857539791E-2</v>
      </c>
      <c r="C74">
        <v>1.4722494365299887E-2</v>
      </c>
      <c r="D74">
        <v>1.5793221228230785E-2</v>
      </c>
      <c r="E74">
        <v>1.8470038385558035E-2</v>
      </c>
      <c r="F74">
        <v>1.5391698654631697E-2</v>
      </c>
      <c r="G74" s="9"/>
      <c r="I74">
        <v>0.20439149731371176</v>
      </c>
      <c r="M74">
        <f t="shared" ref="M74:M132" si="8">B74*$M$3</f>
        <v>1.510527921879768</v>
      </c>
      <c r="N74">
        <f t="shared" ref="N74:N79" si="9">C74*$N$3</f>
        <v>0.88334966191799325</v>
      </c>
      <c r="O74">
        <f t="shared" ref="O74:O79" si="10">D74*$O$3</f>
        <v>0.94759327369384705</v>
      </c>
      <c r="P74">
        <f t="shared" ref="P74:P79" si="11">E74*$P$3</f>
        <v>0.18470038385558035</v>
      </c>
      <c r="Q74">
        <f t="shared" ref="Q74:Q79" si="12">F74*$Q$3</f>
        <v>0.15391698654631697</v>
      </c>
      <c r="T74">
        <f t="shared" ref="T74:T137" si="13">I74*$T$3</f>
        <v>0.30658724597056763</v>
      </c>
      <c r="X74">
        <f t="shared" si="5"/>
        <v>3.9866754738640733</v>
      </c>
      <c r="Y74" s="12">
        <f>$AH$3+$AJ$3+$AK$3+$AG$3</f>
        <v>0.29988930107762801</v>
      </c>
      <c r="Z74">
        <f t="shared" si="6"/>
        <v>5.6943501649102988</v>
      </c>
    </row>
    <row r="75" spans="1:26" x14ac:dyDescent="0.25">
      <c r="A75">
        <f t="shared" si="7"/>
        <v>1666</v>
      </c>
      <c r="B75" s="9">
        <f>B74+($B$78-$B$74)/4</f>
        <v>2.6165887712873884E-2</v>
      </c>
      <c r="C75">
        <v>1.1242632060774457E-2</v>
      </c>
      <c r="D75">
        <v>1.1777995492239908E-2</v>
      </c>
      <c r="E75" s="9">
        <f>E74+($E$78-$E$74)/4</f>
        <v>1.8068515811958948E-2</v>
      </c>
      <c r="F75">
        <v>1.0707268629309008E-2</v>
      </c>
      <c r="G75" s="9"/>
      <c r="I75">
        <v>0.22755916538299958</v>
      </c>
      <c r="M75">
        <f t="shared" si="8"/>
        <v>1.4914555996338115</v>
      </c>
      <c r="N75">
        <f t="shared" si="9"/>
        <v>0.67455792364646738</v>
      </c>
      <c r="O75">
        <f t="shared" si="10"/>
        <v>0.70667972953439451</v>
      </c>
      <c r="P75">
        <f t="shared" si="11"/>
        <v>0.18068515811958949</v>
      </c>
      <c r="Q75">
        <f t="shared" si="12"/>
        <v>0.10707268629309008</v>
      </c>
      <c r="T75">
        <f t="shared" si="13"/>
        <v>0.34133874807449938</v>
      </c>
      <c r="X75">
        <f t="shared" si="5"/>
        <v>3.5017898453018521</v>
      </c>
      <c r="Y75" s="12">
        <f t="shared" ref="Y75:Y78" si="14">$AH$3+$AJ$3+$AK$3+$AG$3</f>
        <v>0.29988930107762801</v>
      </c>
      <c r="Z75">
        <f t="shared" si="6"/>
        <v>5.001765936003971</v>
      </c>
    </row>
    <row r="76" spans="1:26" x14ac:dyDescent="0.25">
      <c r="A76">
        <f t="shared" si="7"/>
        <v>1667</v>
      </c>
      <c r="B76" s="9">
        <f>B75+($B$78-$B$74)/4</f>
        <v>2.5831285568207976E-2</v>
      </c>
      <c r="C76" s="9">
        <f>C75+($C$78-$C$75)/3</f>
        <v>1.3116404070903533E-2</v>
      </c>
      <c r="D76" s="9">
        <f>D75+($D$78-$D$75)/3</f>
        <v>1.4276358172412009E-2</v>
      </c>
      <c r="E76" s="9">
        <f>E75+($E$78-$E$74)/4</f>
        <v>1.7666993238359862E-2</v>
      </c>
      <c r="F76" s="9">
        <f>F75+($F$78-$F$75)/3</f>
        <v>1.2670267878015659E-2</v>
      </c>
      <c r="G76" s="9"/>
      <c r="I76">
        <v>0.22793781505846644</v>
      </c>
      <c r="M76">
        <f t="shared" si="8"/>
        <v>1.4723832773878547</v>
      </c>
      <c r="N76">
        <f t="shared" si="9"/>
        <v>0.78698424425421198</v>
      </c>
      <c r="O76">
        <f t="shared" si="10"/>
        <v>0.85658149034472053</v>
      </c>
      <c r="P76">
        <f t="shared" si="11"/>
        <v>0.17666993238359863</v>
      </c>
      <c r="Q76">
        <f t="shared" si="12"/>
        <v>0.12670267878015659</v>
      </c>
      <c r="T76">
        <f t="shared" si="13"/>
        <v>0.34190672258769966</v>
      </c>
      <c r="X76">
        <f t="shared" si="5"/>
        <v>3.7612283457382421</v>
      </c>
      <c r="Y76" s="12">
        <f t="shared" si="14"/>
        <v>0.29988930107762801</v>
      </c>
      <c r="Z76">
        <f t="shared" si="6"/>
        <v>5.3723337631143471</v>
      </c>
    </row>
    <row r="77" spans="1:26" x14ac:dyDescent="0.25">
      <c r="A77">
        <f t="shared" si="7"/>
        <v>1668</v>
      </c>
      <c r="B77" s="9">
        <f>B76+($B$78-$B$74)/4</f>
        <v>2.5496683423542069E-2</v>
      </c>
      <c r="C77" s="9">
        <f>C76+($C$78-$C$75)/3</f>
        <v>1.4990176081032609E-2</v>
      </c>
      <c r="D77" s="9">
        <f>D76+($D$78-$D$75)/3</f>
        <v>1.6774720852584111E-2</v>
      </c>
      <c r="E77" s="9">
        <f>E76+($E$78-$E$74)/4</f>
        <v>1.7265470664760776E-2</v>
      </c>
      <c r="F77" s="9">
        <f>F76+($F$78-$F$75)/3</f>
        <v>1.463326712672231E-2</v>
      </c>
      <c r="G77" s="9"/>
      <c r="I77">
        <v>0.2283164647339333</v>
      </c>
      <c r="M77">
        <f t="shared" si="8"/>
        <v>1.4533109551418979</v>
      </c>
      <c r="N77">
        <f t="shared" si="9"/>
        <v>0.89941056486195647</v>
      </c>
      <c r="O77">
        <f t="shared" si="10"/>
        <v>1.0064832511550466</v>
      </c>
      <c r="P77">
        <f t="shared" si="11"/>
        <v>0.17265470664760776</v>
      </c>
      <c r="Q77">
        <f t="shared" si="12"/>
        <v>0.1463326712672231</v>
      </c>
      <c r="T77">
        <f t="shared" si="13"/>
        <v>0.34247469710089995</v>
      </c>
      <c r="X77">
        <f t="shared" si="5"/>
        <v>4.020666846174632</v>
      </c>
      <c r="Y77" s="12">
        <f t="shared" si="14"/>
        <v>0.29988930107762801</v>
      </c>
      <c r="Z77">
        <f t="shared" si="6"/>
        <v>5.7429015902247222</v>
      </c>
    </row>
    <row r="78" spans="1:26" x14ac:dyDescent="0.25">
      <c r="A78">
        <f t="shared" si="7"/>
        <v>1669</v>
      </c>
      <c r="B78">
        <v>2.5162081278876165E-2</v>
      </c>
      <c r="C78">
        <v>1.6863948091161686E-2</v>
      </c>
      <c r="D78">
        <v>1.9273083532756211E-2</v>
      </c>
      <c r="E78">
        <v>1.6863948091161686E-2</v>
      </c>
      <c r="F78">
        <v>1.6596266375428961E-2</v>
      </c>
      <c r="G78" s="9"/>
      <c r="I78">
        <v>0.22869511440940013</v>
      </c>
      <c r="M78">
        <f t="shared" si="8"/>
        <v>1.4342386328959413</v>
      </c>
      <c r="N78">
        <f t="shared" si="9"/>
        <v>1.0118368854697011</v>
      </c>
      <c r="O78">
        <f t="shared" si="10"/>
        <v>1.1563850119653727</v>
      </c>
      <c r="P78">
        <f t="shared" si="11"/>
        <v>0.16863948091161685</v>
      </c>
      <c r="Q78">
        <f t="shared" si="12"/>
        <v>0.16596266375428961</v>
      </c>
      <c r="T78">
        <f>I78*$T$3</f>
        <v>0.34304267161410018</v>
      </c>
      <c r="X78">
        <f t="shared" si="5"/>
        <v>4.2801053466110224</v>
      </c>
      <c r="Y78" s="12">
        <f t="shared" si="14"/>
        <v>0.29988930107762801</v>
      </c>
      <c r="Z78">
        <f t="shared" si="6"/>
        <v>6.1134694173350992</v>
      </c>
    </row>
    <row r="79" spans="1:26" x14ac:dyDescent="0.25">
      <c r="A79">
        <f t="shared" si="7"/>
        <v>1670</v>
      </c>
      <c r="B79">
        <v>2.3020627553014365E-2</v>
      </c>
      <c r="C79" s="9">
        <f t="shared" ref="C79:C85" si="15">C78+($C$86-$C$78)/8</f>
        <v>1.7165090021361001E-2</v>
      </c>
      <c r="D79" s="9">
        <f t="shared" ref="D79:D85" si="16">D78+($D$86-$D$78)/8</f>
        <v>1.8336197527691674E-2</v>
      </c>
      <c r="E79">
        <v>2.8275587415372359E-2</v>
      </c>
      <c r="F79" s="9">
        <f t="shared" ref="F79:F85" si="17">F78+($F$86-$F$78)/8</f>
        <v>1.6830487876695097E-2</v>
      </c>
      <c r="G79">
        <v>0.29868578255675032</v>
      </c>
      <c r="I79">
        <v>0.17949294592122822</v>
      </c>
      <c r="M79">
        <f t="shared" si="8"/>
        <v>1.3121757705218189</v>
      </c>
      <c r="N79">
        <f t="shared" si="9"/>
        <v>1.02990540128166</v>
      </c>
      <c r="O79">
        <f t="shared" si="10"/>
        <v>1.1001718516615004</v>
      </c>
      <c r="P79">
        <f t="shared" si="11"/>
        <v>0.28275587415372361</v>
      </c>
      <c r="Q79">
        <f t="shared" si="12"/>
        <v>0.16830487876695097</v>
      </c>
      <c r="R79">
        <f t="shared" ref="R79" si="18">G79*$R$3</f>
        <v>0.89605734767025091</v>
      </c>
      <c r="T79">
        <f t="shared" si="13"/>
        <v>0.26923941888184233</v>
      </c>
      <c r="X79">
        <f t="shared" si="5"/>
        <v>5.0586105429377461</v>
      </c>
      <c r="Y79" s="12">
        <f>$AH$3+$AJ$3+$AK$3</f>
        <v>0.18672700879594284</v>
      </c>
      <c r="Z79">
        <f t="shared" si="6"/>
        <v>6.2200646002622477</v>
      </c>
    </row>
    <row r="80" spans="1:26" x14ac:dyDescent="0.25">
      <c r="A80">
        <f t="shared" si="7"/>
        <v>1671</v>
      </c>
      <c r="B80" s="9">
        <f t="shared" ref="B80:B85" si="19">B79+($B$86-$B$79)/7</f>
        <v>2.3441270249165789E-2</v>
      </c>
      <c r="C80" s="9">
        <f t="shared" si="15"/>
        <v>1.7466231951560315E-2</v>
      </c>
      <c r="D80" s="9">
        <f t="shared" si="16"/>
        <v>1.7399311522627137E-2</v>
      </c>
      <c r="E80" s="9">
        <f t="shared" ref="E80:E85" si="20">E79+($E$86-$E$79)/7</f>
        <v>2.6721833716408756E-2</v>
      </c>
      <c r="F80" s="9">
        <f t="shared" si="17"/>
        <v>1.7064709377961229E-2</v>
      </c>
      <c r="I80">
        <v>0.19883230119850881</v>
      </c>
      <c r="M80">
        <f t="shared" si="8"/>
        <v>1.33615240420245</v>
      </c>
      <c r="N80">
        <f t="shared" ref="N80:N143" si="21">C80*$N$3</f>
        <v>1.0479739170936189</v>
      </c>
      <c r="O80">
        <f t="shared" ref="O80:O143" si="22">D80*$O$3</f>
        <v>1.0439586913576282</v>
      </c>
      <c r="P80">
        <f t="shared" ref="P80:P143" si="23">E80*$P$3</f>
        <v>0.26721833716408755</v>
      </c>
      <c r="Q80">
        <f t="shared" ref="Q80:Q143" si="24">F80*$Q$3</f>
        <v>0.17064709377961229</v>
      </c>
      <c r="T80">
        <f t="shared" si="13"/>
        <v>0.29824845179776321</v>
      </c>
      <c r="X80">
        <f t="shared" si="5"/>
        <v>4.1641988953951596</v>
      </c>
      <c r="Y80" s="12">
        <f>$AG$3+$AH$3+$AJ$3+$AK$3</f>
        <v>0.29988930107762801</v>
      </c>
      <c r="Z80">
        <f t="shared" si="6"/>
        <v>5.9479149537420284</v>
      </c>
    </row>
    <row r="81" spans="1:26" x14ac:dyDescent="0.25">
      <c r="A81">
        <f t="shared" si="7"/>
        <v>1672</v>
      </c>
      <c r="B81" s="9">
        <f t="shared" si="19"/>
        <v>2.3861912945317212E-2</v>
      </c>
      <c r="C81" s="9">
        <f t="shared" si="15"/>
        <v>1.776737388175963E-2</v>
      </c>
      <c r="D81" s="9">
        <f t="shared" si="16"/>
        <v>1.64624255175626E-2</v>
      </c>
      <c r="E81" s="9">
        <f t="shared" si="20"/>
        <v>2.5168080017445152E-2</v>
      </c>
      <c r="F81" s="9">
        <f t="shared" si="17"/>
        <v>1.7298930879227362E-2</v>
      </c>
      <c r="I81">
        <v>0.21124190297266091</v>
      </c>
      <c r="M81">
        <f t="shared" si="8"/>
        <v>1.360129037883081</v>
      </c>
      <c r="N81">
        <f t="shared" si="21"/>
        <v>1.0660424329055778</v>
      </c>
      <c r="O81">
        <f t="shared" si="22"/>
        <v>0.98774553105375595</v>
      </c>
      <c r="P81">
        <f t="shared" si="23"/>
        <v>0.25168080017445149</v>
      </c>
      <c r="Q81">
        <f t="shared" si="24"/>
        <v>0.17298930879227362</v>
      </c>
      <c r="T81">
        <f t="shared" si="13"/>
        <v>0.31686285445899137</v>
      </c>
      <c r="X81">
        <f t="shared" si="5"/>
        <v>4.1554499652681312</v>
      </c>
      <c r="Y81" s="12">
        <f t="shared" ref="Y81:Y126" si="25">$AG$3+$AH$3+$AJ$3+$AK$3</f>
        <v>0.29988930107762801</v>
      </c>
      <c r="Z81">
        <f t="shared" si="6"/>
        <v>5.9354184583442366</v>
      </c>
    </row>
    <row r="82" spans="1:26" x14ac:dyDescent="0.25">
      <c r="A82">
        <f t="shared" si="7"/>
        <v>1673</v>
      </c>
      <c r="B82" s="9">
        <f t="shared" si="19"/>
        <v>2.4282555641468636E-2</v>
      </c>
      <c r="C82" s="9">
        <f t="shared" si="15"/>
        <v>1.8068515811958945E-2</v>
      </c>
      <c r="D82" s="9">
        <f t="shared" si="16"/>
        <v>1.5525539512498063E-2</v>
      </c>
      <c r="E82" s="9">
        <f t="shared" si="20"/>
        <v>2.3614326318481548E-2</v>
      </c>
      <c r="F82" s="9">
        <f t="shared" si="17"/>
        <v>1.7533152380493494E-2</v>
      </c>
      <c r="I82">
        <v>0.17310175181092946</v>
      </c>
      <c r="M82">
        <f t="shared" si="8"/>
        <v>1.3841056715637123</v>
      </c>
      <c r="N82">
        <f t="shared" si="21"/>
        <v>1.0841109487175367</v>
      </c>
      <c r="O82">
        <f t="shared" si="22"/>
        <v>0.93153237074988371</v>
      </c>
      <c r="P82">
        <f t="shared" si="23"/>
        <v>0.23614326318481549</v>
      </c>
      <c r="Q82">
        <f t="shared" si="24"/>
        <v>0.17533152380493494</v>
      </c>
      <c r="T82">
        <f t="shared" si="13"/>
        <v>0.25965262771639419</v>
      </c>
      <c r="X82">
        <f t="shared" si="5"/>
        <v>4.0708764057372768</v>
      </c>
      <c r="Y82" s="12">
        <f t="shared" si="25"/>
        <v>0.29988930107762801</v>
      </c>
      <c r="Z82">
        <f t="shared" si="6"/>
        <v>5.8146181910993109</v>
      </c>
    </row>
    <row r="83" spans="1:26" x14ac:dyDescent="0.25">
      <c r="A83">
        <f t="shared" si="7"/>
        <v>1674</v>
      </c>
      <c r="B83" s="9">
        <f t="shared" si="19"/>
        <v>2.470319833762006E-2</v>
      </c>
      <c r="C83" s="9">
        <f t="shared" si="15"/>
        <v>1.836965774215826E-2</v>
      </c>
      <c r="D83" s="9">
        <f t="shared" si="16"/>
        <v>1.4588653507433526E-2</v>
      </c>
      <c r="E83" s="9">
        <f t="shared" si="20"/>
        <v>2.2060572619517944E-2</v>
      </c>
      <c r="F83" s="9">
        <f t="shared" si="17"/>
        <v>1.7767373881759627E-2</v>
      </c>
      <c r="I83">
        <v>0.21166666666666667</v>
      </c>
      <c r="M83">
        <f t="shared" si="8"/>
        <v>1.4080823052443434</v>
      </c>
      <c r="N83">
        <f t="shared" si="21"/>
        <v>1.1021794645294956</v>
      </c>
      <c r="O83">
        <f t="shared" si="22"/>
        <v>0.87531921044601158</v>
      </c>
      <c r="P83">
        <f t="shared" si="23"/>
        <v>0.22060572619517943</v>
      </c>
      <c r="Q83">
        <f t="shared" si="24"/>
        <v>0.17767373881759627</v>
      </c>
      <c r="T83">
        <f t="shared" si="13"/>
        <v>0.3175</v>
      </c>
      <c r="X83">
        <f t="shared" si="5"/>
        <v>4.1013604452326264</v>
      </c>
      <c r="Y83" s="12">
        <f t="shared" si="25"/>
        <v>0.29988930107762801</v>
      </c>
      <c r="Z83">
        <f t="shared" si="6"/>
        <v>5.8581599332013408</v>
      </c>
    </row>
    <row r="84" spans="1:26" x14ac:dyDescent="0.25">
      <c r="A84">
        <f t="shared" si="7"/>
        <v>1675</v>
      </c>
      <c r="B84" s="9">
        <f t="shared" si="19"/>
        <v>2.5123841033771483E-2</v>
      </c>
      <c r="C84" s="9">
        <f t="shared" si="15"/>
        <v>1.8670799672357574E-2</v>
      </c>
      <c r="D84" s="9">
        <f t="shared" si="16"/>
        <v>1.3651767502368989E-2</v>
      </c>
      <c r="E84" s="9">
        <f t="shared" si="20"/>
        <v>2.0506818920554341E-2</v>
      </c>
      <c r="F84" s="9">
        <f t="shared" si="17"/>
        <v>1.8001595383025759E-2</v>
      </c>
      <c r="I84">
        <v>0.1684732795515661</v>
      </c>
      <c r="M84">
        <f t="shared" si="8"/>
        <v>1.4320589389249745</v>
      </c>
      <c r="N84">
        <f t="shared" si="21"/>
        <v>1.1202479803414545</v>
      </c>
      <c r="O84">
        <f t="shared" si="22"/>
        <v>0.81910605014213933</v>
      </c>
      <c r="P84">
        <f t="shared" si="23"/>
        <v>0.2050681892055434</v>
      </c>
      <c r="Q84">
        <f t="shared" si="24"/>
        <v>0.18001595383025759</v>
      </c>
      <c r="T84">
        <f t="shared" si="13"/>
        <v>0.25270991932734915</v>
      </c>
      <c r="X84">
        <f t="shared" si="5"/>
        <v>4.0092070317717186</v>
      </c>
      <c r="Y84" s="12">
        <f t="shared" si="25"/>
        <v>0.29988930107762801</v>
      </c>
      <c r="Z84">
        <f t="shared" si="6"/>
        <v>5.7265330153399896</v>
      </c>
    </row>
    <row r="85" spans="1:26" x14ac:dyDescent="0.25">
      <c r="A85">
        <f t="shared" si="7"/>
        <v>1676</v>
      </c>
      <c r="B85" s="9">
        <f t="shared" si="19"/>
        <v>2.5544483729922907E-2</v>
      </c>
      <c r="C85" s="9">
        <f t="shared" si="15"/>
        <v>1.8971941602556889E-2</v>
      </c>
      <c r="D85" s="9">
        <f t="shared" si="16"/>
        <v>1.2714881497304452E-2</v>
      </c>
      <c r="E85" s="9">
        <f t="shared" si="20"/>
        <v>1.8953065221590737E-2</v>
      </c>
      <c r="F85" s="9">
        <f t="shared" si="17"/>
        <v>1.8235816884291892E-2</v>
      </c>
      <c r="I85">
        <v>0.15074446813081485</v>
      </c>
      <c r="M85">
        <f t="shared" si="8"/>
        <v>1.4560355726056056</v>
      </c>
      <c r="N85">
        <f t="shared" si="21"/>
        <v>1.1383164961534133</v>
      </c>
      <c r="O85">
        <f t="shared" si="22"/>
        <v>0.76289288983826709</v>
      </c>
      <c r="P85">
        <f t="shared" si="23"/>
        <v>0.18953065221590737</v>
      </c>
      <c r="Q85">
        <f t="shared" si="24"/>
        <v>0.18235816884291892</v>
      </c>
      <c r="T85">
        <f t="shared" si="13"/>
        <v>0.22611670219622226</v>
      </c>
      <c r="X85">
        <f t="shared" si="5"/>
        <v>3.9552504818523344</v>
      </c>
      <c r="Y85" s="12">
        <f t="shared" si="25"/>
        <v>0.29988930107762801</v>
      </c>
      <c r="Z85">
        <f t="shared" si="6"/>
        <v>5.6494644174704876</v>
      </c>
    </row>
    <row r="86" spans="1:26" x14ac:dyDescent="0.25">
      <c r="A86">
        <f t="shared" si="7"/>
        <v>1677</v>
      </c>
      <c r="B86">
        <v>2.5965126426074341E-2</v>
      </c>
      <c r="C86">
        <v>1.9273083532756211E-2</v>
      </c>
      <c r="D86">
        <v>1.1777995492239908E-2</v>
      </c>
      <c r="E86">
        <v>1.7399311522627137E-2</v>
      </c>
      <c r="F86">
        <v>1.8470038385558035E-2</v>
      </c>
      <c r="I86">
        <v>0.18706900746205937</v>
      </c>
      <c r="M86">
        <f t="shared" si="8"/>
        <v>1.4800122062862373</v>
      </c>
      <c r="N86">
        <f t="shared" si="21"/>
        <v>1.1563850119653727</v>
      </c>
      <c r="O86">
        <f t="shared" si="22"/>
        <v>0.70667972953439451</v>
      </c>
      <c r="P86">
        <f t="shared" si="23"/>
        <v>0.17399311522627137</v>
      </c>
      <c r="Q86">
        <f t="shared" si="24"/>
        <v>0.18470038385558035</v>
      </c>
      <c r="T86">
        <f t="shared" si="13"/>
        <v>0.28060351119308907</v>
      </c>
      <c r="X86">
        <f t="shared" si="5"/>
        <v>3.9823739580609456</v>
      </c>
      <c r="Y86" s="12">
        <f t="shared" si="25"/>
        <v>0.29988930107762801</v>
      </c>
      <c r="Z86">
        <f t="shared" si="6"/>
        <v>5.6882061139627149</v>
      </c>
    </row>
    <row r="87" spans="1:26" x14ac:dyDescent="0.25">
      <c r="A87">
        <f t="shared" si="7"/>
        <v>1678</v>
      </c>
      <c r="B87" s="9">
        <f t="shared" ref="B87:B92" si="26">B86+($B$93-$B$86)/7</f>
        <v>2.512384103377149E-2</v>
      </c>
      <c r="C87" s="9">
        <f t="shared" ref="C87:C92" si="27">C86+($C$93-$C$86)/7</f>
        <v>1.8622999365976736E-2</v>
      </c>
      <c r="D87" s="9">
        <f t="shared" ref="D87:D92" si="28">D86+($D$93-$D$86)/7</f>
        <v>1.3345845541531584E-2</v>
      </c>
      <c r="E87" s="9">
        <f t="shared" ref="E87:E94" si="29">E86+($E$95-$E$86)/9</f>
        <v>1.7875190128374203E-2</v>
      </c>
      <c r="F87" s="9">
        <f t="shared" ref="F87:F92" si="30">F86+($F$93-$F$86)/7</f>
        <v>1.7590512748150509E-2</v>
      </c>
      <c r="I87">
        <v>0.18941593498210141</v>
      </c>
      <c r="M87">
        <f t="shared" si="8"/>
        <v>1.4320589389249749</v>
      </c>
      <c r="N87">
        <f t="shared" si="21"/>
        <v>1.1173799619586042</v>
      </c>
      <c r="O87">
        <f t="shared" si="22"/>
        <v>0.80075073249189499</v>
      </c>
      <c r="P87">
        <f t="shared" si="23"/>
        <v>0.17875190128374202</v>
      </c>
      <c r="Q87">
        <f t="shared" si="24"/>
        <v>0.17590512748150511</v>
      </c>
      <c r="T87">
        <f t="shared" si="13"/>
        <v>0.28412390247315211</v>
      </c>
      <c r="X87">
        <f t="shared" si="5"/>
        <v>3.9889705646138731</v>
      </c>
      <c r="Y87" s="12">
        <f t="shared" si="25"/>
        <v>0.29988930107762801</v>
      </c>
      <c r="Z87">
        <f t="shared" si="6"/>
        <v>5.6976283475653169</v>
      </c>
    </row>
    <row r="88" spans="1:26" x14ac:dyDescent="0.25">
      <c r="A88">
        <f t="shared" si="7"/>
        <v>1679</v>
      </c>
      <c r="B88" s="9">
        <f t="shared" si="26"/>
        <v>2.4282555641468639E-2</v>
      </c>
      <c r="C88" s="9">
        <f t="shared" si="27"/>
        <v>1.7972915199197262E-2</v>
      </c>
      <c r="D88" s="9">
        <f t="shared" si="28"/>
        <v>1.4913695590823259E-2</v>
      </c>
      <c r="E88" s="9">
        <f t="shared" si="29"/>
        <v>1.8351068734121269E-2</v>
      </c>
      <c r="F88" s="9">
        <f t="shared" si="30"/>
        <v>1.6710987110742984E-2</v>
      </c>
      <c r="I88">
        <v>0.17087266254988229</v>
      </c>
      <c r="M88">
        <f t="shared" si="8"/>
        <v>1.3841056715637126</v>
      </c>
      <c r="N88">
        <f t="shared" si="21"/>
        <v>1.0783749119518358</v>
      </c>
      <c r="O88">
        <f t="shared" si="22"/>
        <v>0.89482173544939558</v>
      </c>
      <c r="P88">
        <f t="shared" si="23"/>
        <v>0.18351068734121267</v>
      </c>
      <c r="Q88">
        <f t="shared" si="24"/>
        <v>0.16710987110742984</v>
      </c>
      <c r="T88">
        <f t="shared" si="13"/>
        <v>0.25630899382482342</v>
      </c>
      <c r="X88">
        <f t="shared" si="5"/>
        <v>3.9642318712384097</v>
      </c>
      <c r="Y88" s="12">
        <f t="shared" si="25"/>
        <v>0.29988930107762801</v>
      </c>
      <c r="Z88">
        <f t="shared" si="6"/>
        <v>5.66229294501606</v>
      </c>
    </row>
    <row r="89" spans="1:26" x14ac:dyDescent="0.25">
      <c r="A89">
        <f t="shared" si="7"/>
        <v>1680</v>
      </c>
      <c r="B89" s="9">
        <f t="shared" si="26"/>
        <v>2.3441270249165789E-2</v>
      </c>
      <c r="C89" s="9">
        <f t="shared" si="27"/>
        <v>1.7322831032417788E-2</v>
      </c>
      <c r="D89" s="9">
        <f t="shared" si="28"/>
        <v>1.6481545640114937E-2</v>
      </c>
      <c r="E89" s="9">
        <f t="shared" si="29"/>
        <v>1.8826947339868335E-2</v>
      </c>
      <c r="F89" s="9">
        <f t="shared" si="30"/>
        <v>1.5831461473335459E-2</v>
      </c>
      <c r="I89">
        <v>0.22957410461828465</v>
      </c>
      <c r="M89">
        <f t="shared" si="8"/>
        <v>1.33615240420245</v>
      </c>
      <c r="N89">
        <f t="shared" si="21"/>
        <v>1.0393698619450673</v>
      </c>
      <c r="O89">
        <f t="shared" si="22"/>
        <v>0.98889273840689618</v>
      </c>
      <c r="P89">
        <f t="shared" si="23"/>
        <v>0.18826947339868336</v>
      </c>
      <c r="Q89">
        <f t="shared" si="24"/>
        <v>0.15831461473335459</v>
      </c>
      <c r="T89">
        <f t="shared" si="13"/>
        <v>0.34436115692742697</v>
      </c>
      <c r="X89">
        <f t="shared" si="5"/>
        <v>4.0553602496138792</v>
      </c>
      <c r="Y89" s="12">
        <f t="shared" si="25"/>
        <v>0.29988930107762801</v>
      </c>
      <c r="Z89">
        <f t="shared" si="6"/>
        <v>5.7924557585764536</v>
      </c>
    </row>
    <row r="90" spans="1:26" x14ac:dyDescent="0.25">
      <c r="A90">
        <f t="shared" si="7"/>
        <v>1681</v>
      </c>
      <c r="B90" s="9">
        <f t="shared" si="26"/>
        <v>2.2599984856862938E-2</v>
      </c>
      <c r="C90" s="9">
        <f t="shared" si="27"/>
        <v>1.6672746865638313E-2</v>
      </c>
      <c r="D90" s="9">
        <f t="shared" si="28"/>
        <v>1.8049395689406614E-2</v>
      </c>
      <c r="E90" s="9">
        <f t="shared" si="29"/>
        <v>1.9302825945615401E-2</v>
      </c>
      <c r="F90" s="9">
        <f t="shared" si="30"/>
        <v>1.4951935835927934E-2</v>
      </c>
      <c r="I90">
        <v>0.17214219987062798</v>
      </c>
      <c r="M90">
        <f t="shared" si="8"/>
        <v>1.2881991368411876</v>
      </c>
      <c r="N90">
        <f t="shared" si="21"/>
        <v>1.0003648119382988</v>
      </c>
      <c r="O90">
        <f t="shared" si="22"/>
        <v>1.0829637413643969</v>
      </c>
      <c r="P90">
        <f t="shared" si="23"/>
        <v>0.19302825945615401</v>
      </c>
      <c r="Q90">
        <f t="shared" si="24"/>
        <v>0.14951935835927935</v>
      </c>
      <c r="T90">
        <f t="shared" si="13"/>
        <v>0.25821329980594199</v>
      </c>
      <c r="X90">
        <f t="shared" si="5"/>
        <v>3.9722886077652584</v>
      </c>
      <c r="Y90" s="12">
        <f t="shared" si="25"/>
        <v>0.29988930107762801</v>
      </c>
      <c r="Z90">
        <f t="shared" si="6"/>
        <v>5.6738007487665953</v>
      </c>
    </row>
    <row r="91" spans="1:26" x14ac:dyDescent="0.25">
      <c r="A91">
        <f t="shared" si="7"/>
        <v>1682</v>
      </c>
      <c r="B91" s="9">
        <f t="shared" si="26"/>
        <v>2.1758699464560088E-2</v>
      </c>
      <c r="C91" s="9">
        <f t="shared" si="27"/>
        <v>1.6022662698858839E-2</v>
      </c>
      <c r="D91" s="9">
        <f t="shared" si="28"/>
        <v>1.9617245738698292E-2</v>
      </c>
      <c r="E91" s="9">
        <f t="shared" si="29"/>
        <v>1.9778704551362467E-2</v>
      </c>
      <c r="F91" s="9">
        <f t="shared" si="30"/>
        <v>1.4072410198520409E-2</v>
      </c>
      <c r="I91">
        <v>0.1634230914990161</v>
      </c>
      <c r="M91">
        <f t="shared" si="8"/>
        <v>1.240245869479925</v>
      </c>
      <c r="N91">
        <f t="shared" si="21"/>
        <v>0.96135976193153039</v>
      </c>
      <c r="O91">
        <f t="shared" si="22"/>
        <v>1.1770347443218976</v>
      </c>
      <c r="P91">
        <f t="shared" si="23"/>
        <v>0.19778704551362467</v>
      </c>
      <c r="Q91">
        <f t="shared" si="24"/>
        <v>0.14072410198520408</v>
      </c>
      <c r="T91">
        <f t="shared" si="13"/>
        <v>0.24513463724852413</v>
      </c>
      <c r="X91">
        <f t="shared" si="5"/>
        <v>3.9622861604807058</v>
      </c>
      <c r="Y91" s="12">
        <f t="shared" si="25"/>
        <v>0.29988930107762801</v>
      </c>
      <c r="Z91">
        <f t="shared" si="6"/>
        <v>5.6595137977173557</v>
      </c>
    </row>
    <row r="92" spans="1:26" x14ac:dyDescent="0.25">
      <c r="A92">
        <f t="shared" si="7"/>
        <v>1683</v>
      </c>
      <c r="B92" s="9">
        <f t="shared" si="26"/>
        <v>2.0917414072257237E-2</v>
      </c>
      <c r="C92" s="9">
        <f t="shared" si="27"/>
        <v>1.5372578532079365E-2</v>
      </c>
      <c r="D92" s="9">
        <f t="shared" si="28"/>
        <v>2.1185095787989969E-2</v>
      </c>
      <c r="E92" s="9">
        <f t="shared" si="29"/>
        <v>2.0254583157109533E-2</v>
      </c>
      <c r="F92" s="9">
        <f t="shared" si="30"/>
        <v>1.3192884561112884E-2</v>
      </c>
      <c r="I92">
        <v>0.13010207796368298</v>
      </c>
      <c r="M92">
        <f t="shared" si="8"/>
        <v>1.1922926021186626</v>
      </c>
      <c r="N92">
        <f t="shared" si="21"/>
        <v>0.92235471192476193</v>
      </c>
      <c r="O92">
        <f t="shared" si="22"/>
        <v>1.2711057472793981</v>
      </c>
      <c r="P92">
        <f t="shared" si="23"/>
        <v>0.20254583157109535</v>
      </c>
      <c r="Q92">
        <f t="shared" si="24"/>
        <v>0.13192884561112883</v>
      </c>
      <c r="T92">
        <f t="shared" si="13"/>
        <v>0.19515311694552445</v>
      </c>
      <c r="X92">
        <f t="shared" si="5"/>
        <v>3.9153808554505711</v>
      </c>
      <c r="Y92" s="12">
        <f t="shared" si="25"/>
        <v>0.29988930107762801</v>
      </c>
      <c r="Z92">
        <f t="shared" si="6"/>
        <v>5.5925168140941484</v>
      </c>
    </row>
    <row r="93" spans="1:26" x14ac:dyDescent="0.25">
      <c r="A93">
        <f t="shared" si="7"/>
        <v>1684</v>
      </c>
      <c r="B93">
        <v>2.007612867995439E-2</v>
      </c>
      <c r="C93">
        <v>1.4722494365299887E-2</v>
      </c>
      <c r="D93">
        <v>2.275294583728164E-2</v>
      </c>
      <c r="E93" s="9">
        <f t="shared" si="29"/>
        <v>2.0730461762856599E-2</v>
      </c>
      <c r="F93">
        <v>1.2313358923705359E-2</v>
      </c>
      <c r="I93">
        <v>0.1718590689682217</v>
      </c>
      <c r="M93">
        <f t="shared" si="8"/>
        <v>1.1443393347574002</v>
      </c>
      <c r="N93">
        <f t="shared" si="21"/>
        <v>0.88334966191799325</v>
      </c>
      <c r="O93">
        <f t="shared" si="22"/>
        <v>1.3651767502368983</v>
      </c>
      <c r="P93">
        <f t="shared" si="23"/>
        <v>0.207304617628566</v>
      </c>
      <c r="Q93">
        <f t="shared" si="24"/>
        <v>0.12313358923705359</v>
      </c>
      <c r="T93">
        <f t="shared" si="13"/>
        <v>0.25778860345233257</v>
      </c>
      <c r="X93">
        <f t="shared" si="5"/>
        <v>3.9810925572302436</v>
      </c>
      <c r="Y93" s="12">
        <f t="shared" si="25"/>
        <v>0.29988930107762801</v>
      </c>
      <c r="Z93">
        <f t="shared" si="6"/>
        <v>5.6863758307908183</v>
      </c>
    </row>
    <row r="94" spans="1:26" x14ac:dyDescent="0.25">
      <c r="A94">
        <f t="shared" si="7"/>
        <v>1685</v>
      </c>
      <c r="B94" s="9">
        <f>B93+($B$95-$B$93)/2</f>
        <v>2.4760558705277082E-2</v>
      </c>
      <c r="C94">
        <v>2.7035853289005242E-2</v>
      </c>
      <c r="D94">
        <v>2.9177307014867048E-2</v>
      </c>
      <c r="E94" s="9">
        <f t="shared" si="29"/>
        <v>2.1206340368603666E-2</v>
      </c>
      <c r="F94">
        <v>2.7303535004737967E-2</v>
      </c>
      <c r="I94">
        <v>0.21776095902037565</v>
      </c>
      <c r="M94">
        <f t="shared" si="8"/>
        <v>1.4113518462007937</v>
      </c>
      <c r="N94">
        <f t="shared" si="21"/>
        <v>1.6221511973403144</v>
      </c>
      <c r="O94">
        <f t="shared" si="22"/>
        <v>1.7506384208920229</v>
      </c>
      <c r="P94">
        <f t="shared" si="23"/>
        <v>0.21206340368603666</v>
      </c>
      <c r="Q94">
        <f t="shared" si="24"/>
        <v>0.27303535004737967</v>
      </c>
      <c r="T94">
        <f t="shared" si="13"/>
        <v>0.32664143853056349</v>
      </c>
      <c r="X94">
        <f t="shared" si="5"/>
        <v>5.5958816566971104</v>
      </c>
      <c r="Y94" s="12">
        <f t="shared" si="25"/>
        <v>0.29988930107762801</v>
      </c>
      <c r="Z94">
        <f t="shared" si="6"/>
        <v>7.9928526521740526</v>
      </c>
    </row>
    <row r="95" spans="1:26" x14ac:dyDescent="0.25">
      <c r="A95">
        <f t="shared" si="7"/>
        <v>1686</v>
      </c>
      <c r="B95">
        <v>2.9444988730599773E-2</v>
      </c>
      <c r="C95">
        <v>2.0343810395687115E-2</v>
      </c>
      <c r="D95">
        <v>2.1146855542885291E-2</v>
      </c>
      <c r="E95">
        <v>2.1682218974350742E-2</v>
      </c>
      <c r="F95">
        <v>2.0611492111419841E-2</v>
      </c>
      <c r="I95">
        <v>0.16547836804804331</v>
      </c>
      <c r="M95">
        <f t="shared" si="8"/>
        <v>1.6783643576441871</v>
      </c>
      <c r="N95">
        <f t="shared" si="21"/>
        <v>1.2206286237412269</v>
      </c>
      <c r="O95">
        <f t="shared" si="22"/>
        <v>1.2688113325731174</v>
      </c>
      <c r="P95">
        <f t="shared" si="23"/>
        <v>0.21682218974350742</v>
      </c>
      <c r="Q95">
        <f t="shared" si="24"/>
        <v>0.20611492111419841</v>
      </c>
      <c r="T95">
        <f t="shared" si="13"/>
        <v>0.24821755207206497</v>
      </c>
      <c r="X95">
        <f t="shared" si="5"/>
        <v>4.8389589768883026</v>
      </c>
      <c r="Y95" s="12">
        <f t="shared" si="25"/>
        <v>0.29988930107762801</v>
      </c>
      <c r="Z95">
        <f t="shared" si="6"/>
        <v>6.9117055121947857</v>
      </c>
    </row>
    <row r="96" spans="1:26" x14ac:dyDescent="0.25">
      <c r="A96">
        <f t="shared" si="7"/>
        <v>1687</v>
      </c>
      <c r="B96" s="9">
        <f>B95+($B$97-$B$95)/2</f>
        <v>2.6433569428606613E-2</v>
      </c>
      <c r="C96">
        <v>1.9808446964221665E-2</v>
      </c>
      <c r="D96">
        <v>2.1949900690083464E-2</v>
      </c>
      <c r="E96">
        <v>2.0879173827152566E-2</v>
      </c>
      <c r="F96">
        <v>1.9808446964221665E-2</v>
      </c>
      <c r="I96">
        <v>0.24269985227936378</v>
      </c>
      <c r="M96">
        <f t="shared" si="8"/>
        <v>1.5067134574305769</v>
      </c>
      <c r="N96">
        <f t="shared" si="21"/>
        <v>1.1885068178532998</v>
      </c>
      <c r="O96">
        <f t="shared" si="22"/>
        <v>1.3169940414050079</v>
      </c>
      <c r="P96">
        <f t="shared" si="23"/>
        <v>0.20879173827152567</v>
      </c>
      <c r="Q96">
        <f t="shared" si="24"/>
        <v>0.19808446964221665</v>
      </c>
      <c r="T96">
        <f t="shared" si="13"/>
        <v>0.36404977841904568</v>
      </c>
      <c r="X96">
        <f t="shared" si="5"/>
        <v>4.7831403030216713</v>
      </c>
      <c r="Y96" s="12">
        <f t="shared" si="25"/>
        <v>0.29988930107762801</v>
      </c>
      <c r="Z96">
        <f t="shared" si="6"/>
        <v>6.831977157875178</v>
      </c>
    </row>
    <row r="97" spans="1:26" x14ac:dyDescent="0.25">
      <c r="A97">
        <f t="shared" si="7"/>
        <v>1688</v>
      </c>
      <c r="B97">
        <v>2.3422150126613452E-2</v>
      </c>
      <c r="C97">
        <v>2.0745332969286202E-2</v>
      </c>
      <c r="D97">
        <v>2.1414537258618017E-2</v>
      </c>
      <c r="E97">
        <v>1.8470038385558035E-2</v>
      </c>
      <c r="F97">
        <v>1.4762646622659793E-2</v>
      </c>
      <c r="I97">
        <v>0.22248835985013393</v>
      </c>
      <c r="M97">
        <f t="shared" si="8"/>
        <v>1.3350625572169668</v>
      </c>
      <c r="N97">
        <f t="shared" si="21"/>
        <v>1.2447199781571721</v>
      </c>
      <c r="O97">
        <f t="shared" si="22"/>
        <v>1.284872235517081</v>
      </c>
      <c r="P97">
        <f t="shared" si="23"/>
        <v>0.18470038385558035</v>
      </c>
      <c r="Q97">
        <f t="shared" si="24"/>
        <v>0.14762646622659792</v>
      </c>
      <c r="T97">
        <f t="shared" si="13"/>
        <v>0.3337325397752009</v>
      </c>
      <c r="X97">
        <f t="shared" si="5"/>
        <v>4.5307141607485981</v>
      </c>
      <c r="Y97" s="12">
        <f t="shared" si="25"/>
        <v>0.29988930107762801</v>
      </c>
      <c r="Z97">
        <f t="shared" si="6"/>
        <v>6.4714254013292294</v>
      </c>
    </row>
    <row r="98" spans="1:26" x14ac:dyDescent="0.25">
      <c r="A98">
        <f t="shared" si="7"/>
        <v>1689</v>
      </c>
      <c r="B98">
        <v>3.1854124172194298E-2</v>
      </c>
      <c r="C98">
        <v>1.298256321303717E-2</v>
      </c>
      <c r="D98">
        <v>1.5391698654631697E-2</v>
      </c>
      <c r="E98">
        <v>1.3116404070903533E-2</v>
      </c>
      <c r="F98">
        <v>1.2179518065838996E-2</v>
      </c>
      <c r="I98">
        <v>0.20227686742090409</v>
      </c>
      <c r="M98">
        <f t="shared" si="8"/>
        <v>1.815685077815075</v>
      </c>
      <c r="N98">
        <f t="shared" si="21"/>
        <v>0.7789537927822302</v>
      </c>
      <c r="O98">
        <f t="shared" si="22"/>
        <v>0.92350191927790182</v>
      </c>
      <c r="P98">
        <f t="shared" si="23"/>
        <v>0.13116404070903534</v>
      </c>
      <c r="Q98">
        <f t="shared" si="24"/>
        <v>0.12179518065838996</v>
      </c>
      <c r="T98">
        <f t="shared" si="13"/>
        <v>0.30341530113135612</v>
      </c>
      <c r="X98">
        <f t="shared" si="5"/>
        <v>4.0745153123739888</v>
      </c>
      <c r="Y98" s="12">
        <f t="shared" si="25"/>
        <v>0.29988930107762801</v>
      </c>
      <c r="Z98">
        <f t="shared" si="6"/>
        <v>5.8198158071938986</v>
      </c>
    </row>
    <row r="99" spans="1:26" x14ac:dyDescent="0.25">
      <c r="A99">
        <f t="shared" si="7"/>
        <v>1690</v>
      </c>
      <c r="B99">
        <v>3.3727896182323372E-2</v>
      </c>
      <c r="C99">
        <v>1.4990176081032612E-2</v>
      </c>
      <c r="D99">
        <v>1.64624255175626E-2</v>
      </c>
      <c r="E99">
        <v>1.4588653507433524E-2</v>
      </c>
      <c r="F99">
        <v>1.3116404070903533E-2</v>
      </c>
      <c r="I99">
        <v>0.18206537499167422</v>
      </c>
      <c r="M99">
        <f t="shared" si="8"/>
        <v>1.9224900823924322</v>
      </c>
      <c r="N99">
        <f t="shared" si="21"/>
        <v>0.8994105648619567</v>
      </c>
      <c r="O99">
        <f t="shared" si="22"/>
        <v>0.98774553105375595</v>
      </c>
      <c r="P99">
        <f t="shared" si="23"/>
        <v>0.14588653507433524</v>
      </c>
      <c r="Q99">
        <f t="shared" si="24"/>
        <v>0.13116404070903534</v>
      </c>
      <c r="T99">
        <f t="shared" si="13"/>
        <v>0.27309806248751134</v>
      </c>
      <c r="X99">
        <f t="shared" si="5"/>
        <v>4.3597948165790266</v>
      </c>
      <c r="Y99" s="12">
        <f t="shared" si="25"/>
        <v>0.29988930107762801</v>
      </c>
      <c r="Z99">
        <f t="shared" si="6"/>
        <v>6.2272935169962871</v>
      </c>
    </row>
    <row r="100" spans="1:26" x14ac:dyDescent="0.25">
      <c r="A100">
        <f t="shared" si="7"/>
        <v>1691</v>
      </c>
      <c r="B100" s="9">
        <f>B99+($B$105-$B$99)/6</f>
        <v>3.3995577898056101E-2</v>
      </c>
      <c r="C100">
        <v>1.7131629806894411E-2</v>
      </c>
      <c r="D100">
        <v>1.9540765248488936E-2</v>
      </c>
      <c r="E100">
        <v>2.1146855542885291E-2</v>
      </c>
      <c r="F100">
        <v>1.6863948091161686E-2</v>
      </c>
      <c r="I100">
        <v>0.16185388256244435</v>
      </c>
      <c r="M100">
        <f t="shared" si="8"/>
        <v>1.9377479401891977</v>
      </c>
      <c r="N100">
        <f t="shared" si="21"/>
        <v>1.0278977884136646</v>
      </c>
      <c r="O100">
        <f t="shared" si="22"/>
        <v>1.1724459149093363</v>
      </c>
      <c r="P100">
        <f t="shared" si="23"/>
        <v>0.2114685554288529</v>
      </c>
      <c r="Q100">
        <f t="shared" si="24"/>
        <v>0.16863948091161685</v>
      </c>
      <c r="T100">
        <f t="shared" si="13"/>
        <v>0.2427808238436665</v>
      </c>
      <c r="X100">
        <f t="shared" si="5"/>
        <v>4.7609805036963353</v>
      </c>
      <c r="Y100" s="12">
        <f t="shared" si="25"/>
        <v>0.29988930107762801</v>
      </c>
      <c r="Z100">
        <f t="shared" si="6"/>
        <v>6.8003253071615051</v>
      </c>
    </row>
    <row r="101" spans="1:26" x14ac:dyDescent="0.25">
      <c r="A101">
        <f t="shared" si="7"/>
        <v>1692</v>
      </c>
      <c r="B101" s="9">
        <f>B100+($B$105-$B$99)/6</f>
        <v>3.426325961378883E-2</v>
      </c>
      <c r="C101" s="9">
        <f>C100+($C$105-$C$100)/5</f>
        <v>2.2806482180428186E-2</v>
      </c>
      <c r="D101" s="9">
        <f>D100+($D$105-$D$100)/5</f>
        <v>2.5643908367195073E-2</v>
      </c>
      <c r="E101" s="9">
        <f>E100+($E$106-$E$100)/6</f>
        <v>2.0879173827152566E-2</v>
      </c>
      <c r="F101" s="9">
        <f>F100+($F$105-$F$100)/5</f>
        <v>2.4840863219996897E-2</v>
      </c>
      <c r="I101">
        <v>0.16746166080087524</v>
      </c>
      <c r="M101">
        <f t="shared" si="8"/>
        <v>1.9530057979859632</v>
      </c>
      <c r="N101">
        <f t="shared" si="21"/>
        <v>1.3683889308256911</v>
      </c>
      <c r="O101">
        <f t="shared" si="22"/>
        <v>1.5386345020317043</v>
      </c>
      <c r="P101">
        <f t="shared" si="23"/>
        <v>0.20879173827152567</v>
      </c>
      <c r="Q101">
        <f t="shared" si="24"/>
        <v>0.24840863219996898</v>
      </c>
      <c r="T101">
        <f t="shared" si="13"/>
        <v>0.25119249120131287</v>
      </c>
      <c r="X101">
        <f t="shared" si="5"/>
        <v>5.5684220925161663</v>
      </c>
      <c r="Y101" s="12">
        <f t="shared" si="25"/>
        <v>0.29988930107762801</v>
      </c>
      <c r="Z101">
        <f t="shared" si="6"/>
        <v>7.9536309059227657</v>
      </c>
    </row>
    <row r="102" spans="1:26" x14ac:dyDescent="0.25">
      <c r="A102">
        <f t="shared" si="7"/>
        <v>1693</v>
      </c>
      <c r="B102" s="9">
        <f>B101+($B$105-$B$99)/6</f>
        <v>3.4530941329521558E-2</v>
      </c>
      <c r="C102" s="9">
        <f>C101+($C$105-$C$100)/5</f>
        <v>2.848133455396196E-2</v>
      </c>
      <c r="D102" s="9">
        <f>D101+($D$105-$D$100)/5</f>
        <v>3.1747051485901207E-2</v>
      </c>
      <c r="E102" s="9">
        <f>E101+($E$106-$E$100)/6</f>
        <v>2.0611492111419841E-2</v>
      </c>
      <c r="F102" s="9">
        <f>F101+($F$105-$F$100)/5</f>
        <v>3.2817778348832108E-2</v>
      </c>
      <c r="I102">
        <v>0.17306943903930616</v>
      </c>
      <c r="M102">
        <f t="shared" si="8"/>
        <v>1.9682636557827289</v>
      </c>
      <c r="N102">
        <f t="shared" si="21"/>
        <v>1.7088800732377176</v>
      </c>
      <c r="O102">
        <f t="shared" si="22"/>
        <v>1.9048230891540725</v>
      </c>
      <c r="P102">
        <f t="shared" si="23"/>
        <v>0.20611492111419841</v>
      </c>
      <c r="Q102">
        <f t="shared" si="24"/>
        <v>0.32817778348832105</v>
      </c>
      <c r="T102">
        <f t="shared" si="13"/>
        <v>0.25960415855895924</v>
      </c>
      <c r="X102">
        <f t="shared" si="5"/>
        <v>6.3758636813359981</v>
      </c>
      <c r="Y102" s="12">
        <f t="shared" si="25"/>
        <v>0.29988930107762801</v>
      </c>
      <c r="Z102">
        <f t="shared" si="6"/>
        <v>9.1069365046840272</v>
      </c>
    </row>
    <row r="103" spans="1:26" x14ac:dyDescent="0.25">
      <c r="A103">
        <f t="shared" si="7"/>
        <v>1694</v>
      </c>
      <c r="B103" s="9">
        <f>B102+($B$105-$B$99)/6</f>
        <v>3.4798623045254287E-2</v>
      </c>
      <c r="C103" s="9">
        <f>C102+($C$105-$C$100)/5</f>
        <v>3.4156186927495731E-2</v>
      </c>
      <c r="D103" s="9">
        <f>D102+($D$105-$D$100)/5</f>
        <v>3.785019460460734E-2</v>
      </c>
      <c r="E103" s="9">
        <f>E102+($E$106-$E$100)/6</f>
        <v>2.0343810395687115E-2</v>
      </c>
      <c r="F103" s="9">
        <f>F102+($F$105-$F$100)/5</f>
        <v>4.0794693477667315E-2</v>
      </c>
      <c r="I103">
        <v>0.13796059231310545</v>
      </c>
      <c r="M103">
        <f t="shared" si="8"/>
        <v>1.9835215135794944</v>
      </c>
      <c r="N103">
        <f t="shared" si="21"/>
        <v>2.0493712156497437</v>
      </c>
      <c r="O103">
        <f t="shared" si="22"/>
        <v>2.2710116762764403</v>
      </c>
      <c r="P103">
        <f t="shared" si="23"/>
        <v>0.20343810395687115</v>
      </c>
      <c r="Q103">
        <f t="shared" si="24"/>
        <v>0.40794693477667315</v>
      </c>
      <c r="T103">
        <f t="shared" si="13"/>
        <v>0.20694088846965819</v>
      </c>
      <c r="X103">
        <f t="shared" si="5"/>
        <v>7.1222303327088801</v>
      </c>
      <c r="Y103" s="12">
        <f t="shared" si="25"/>
        <v>0.29988930107762801</v>
      </c>
      <c r="Z103">
        <f t="shared" si="6"/>
        <v>10.173005988440966</v>
      </c>
    </row>
    <row r="104" spans="1:26" x14ac:dyDescent="0.25">
      <c r="A104">
        <f t="shared" si="7"/>
        <v>1695</v>
      </c>
      <c r="B104" s="9">
        <f>B103+($B$105-$B$99)/6</f>
        <v>3.5066304760987016E-2</v>
      </c>
      <c r="C104" s="9">
        <f>C103+($C$105-$C$100)/5</f>
        <v>3.9831039301029506E-2</v>
      </c>
      <c r="D104" s="9">
        <f>D103+($D$105-$D$100)/5</f>
        <v>4.3953337723313474E-2</v>
      </c>
      <c r="E104" s="9">
        <f>E103+($E$106-$E$100)/6</f>
        <v>2.007612867995439E-2</v>
      </c>
      <c r="F104" s="9">
        <f>F103+($F$105-$F$100)/5</f>
        <v>4.8771608606502523E-2</v>
      </c>
      <c r="I104">
        <v>0.12258115619918274</v>
      </c>
      <c r="M104">
        <f t="shared" si="8"/>
        <v>1.9987793713762598</v>
      </c>
      <c r="N104">
        <f t="shared" si="21"/>
        <v>2.3898623580617704</v>
      </c>
      <c r="O104">
        <f t="shared" si="22"/>
        <v>2.6372002633988085</v>
      </c>
      <c r="P104">
        <f t="shared" si="23"/>
        <v>0.20076128679954391</v>
      </c>
      <c r="Q104">
        <f t="shared" si="24"/>
        <v>0.48771608606502526</v>
      </c>
      <c r="T104">
        <f t="shared" si="13"/>
        <v>0.1838717342987741</v>
      </c>
      <c r="X104">
        <f t="shared" si="5"/>
        <v>7.8981911000001812</v>
      </c>
      <c r="Y104" s="12">
        <f t="shared" si="25"/>
        <v>0.29988930107762801</v>
      </c>
      <c r="Z104">
        <f t="shared" si="6"/>
        <v>11.281346095920654</v>
      </c>
    </row>
    <row r="105" spans="1:26" x14ac:dyDescent="0.25">
      <c r="A105">
        <f t="shared" si="7"/>
        <v>1696</v>
      </c>
      <c r="B105">
        <v>3.5333986476719724E-2</v>
      </c>
      <c r="C105">
        <v>4.550589167456328E-2</v>
      </c>
      <c r="D105">
        <v>5.0056480842019614E-2</v>
      </c>
      <c r="E105" s="9">
        <f>E104+($E$106-$E$100)/6</f>
        <v>1.9808446964221665E-2</v>
      </c>
      <c r="F105">
        <v>5.6748523735337744E-2</v>
      </c>
      <c r="I105">
        <v>0.15022387598485187</v>
      </c>
      <c r="M105">
        <f t="shared" si="8"/>
        <v>2.0140372291730242</v>
      </c>
      <c r="N105">
        <f t="shared" si="21"/>
        <v>2.7303535004737967</v>
      </c>
      <c r="O105">
        <f t="shared" si="22"/>
        <v>3.0033888505211768</v>
      </c>
      <c r="P105">
        <f t="shared" si="23"/>
        <v>0.19808446964221665</v>
      </c>
      <c r="Q105">
        <f t="shared" si="24"/>
        <v>0.56748523735337741</v>
      </c>
      <c r="T105">
        <f t="shared" si="13"/>
        <v>0.22533581397727781</v>
      </c>
      <c r="X105">
        <f t="shared" si="5"/>
        <v>8.7386851011408684</v>
      </c>
      <c r="Y105" s="12">
        <f t="shared" si="25"/>
        <v>0.29988930107762801</v>
      </c>
      <c r="Z105">
        <f t="shared" si="6"/>
        <v>12.481861960675179</v>
      </c>
    </row>
    <row r="106" spans="1:26" x14ac:dyDescent="0.25">
      <c r="A106">
        <f t="shared" si="7"/>
        <v>1697</v>
      </c>
      <c r="B106">
        <v>2.3288309268747091E-2</v>
      </c>
      <c r="C106" s="9">
        <f>C105+($C$108-$C$105)/3</f>
        <v>3.3727896182323372E-2</v>
      </c>
      <c r="D106" s="9">
        <f>D105+($D$108-$D$105)/3</f>
        <v>3.6761622293960926E-2</v>
      </c>
      <c r="E106">
        <v>1.9540765248488936E-2</v>
      </c>
      <c r="F106" s="9">
        <f t="shared" ref="F106:F114" si="31">F105+($F$115-$F$105)/10</f>
        <v>5.2492384455187412E-2</v>
      </c>
      <c r="I106">
        <v>0.15007912713623386</v>
      </c>
      <c r="M106">
        <f t="shared" si="8"/>
        <v>1.3274336283185841</v>
      </c>
      <c r="N106">
        <f t="shared" si="21"/>
        <v>2.0236737709394022</v>
      </c>
      <c r="O106">
        <f t="shared" si="22"/>
        <v>2.2056973376376554</v>
      </c>
      <c r="P106">
        <f t="shared" si="23"/>
        <v>0.19540765248488937</v>
      </c>
      <c r="Q106">
        <f t="shared" si="24"/>
        <v>0.52492384455187413</v>
      </c>
      <c r="T106">
        <f t="shared" si="13"/>
        <v>0.22511869070435081</v>
      </c>
      <c r="X106">
        <f t="shared" si="5"/>
        <v>6.5022549246367563</v>
      </c>
      <c r="Y106" s="12">
        <f t="shared" si="25"/>
        <v>0.29988930107762801</v>
      </c>
      <c r="Z106">
        <f t="shared" si="6"/>
        <v>9.2874668743745676</v>
      </c>
    </row>
    <row r="107" spans="1:26" x14ac:dyDescent="0.25">
      <c r="A107">
        <f t="shared" si="7"/>
        <v>1698</v>
      </c>
      <c r="B107" s="9">
        <f t="shared" ref="B107:B114" si="32">B106+($B$115-$B$106)/9</f>
        <v>2.3526248571620625E-2</v>
      </c>
      <c r="C107" s="9">
        <f>C106+($C$108-$C$105)/3</f>
        <v>2.1949900690083464E-2</v>
      </c>
      <c r="D107" s="9">
        <f>D106+($D$108-$D$105)/3</f>
        <v>2.3466763745902237E-2</v>
      </c>
      <c r="E107" s="9">
        <f t="shared" ref="E107:E114" si="33">E106+($E$115-$E$106)/9</f>
        <v>1.942179559705217E-2</v>
      </c>
      <c r="F107" s="9">
        <f t="shared" si="31"/>
        <v>4.8236245175037079E-2</v>
      </c>
      <c r="I107">
        <v>0.16694371948955788</v>
      </c>
      <c r="M107">
        <f t="shared" si="8"/>
        <v>1.3409961685823757</v>
      </c>
      <c r="N107">
        <f t="shared" si="21"/>
        <v>1.3169940414050079</v>
      </c>
      <c r="O107">
        <f t="shared" si="22"/>
        <v>1.4080058247541343</v>
      </c>
      <c r="P107">
        <f t="shared" si="23"/>
        <v>0.19421795597052172</v>
      </c>
      <c r="Q107">
        <f t="shared" si="24"/>
        <v>0.48236245175037079</v>
      </c>
      <c r="T107">
        <f t="shared" si="13"/>
        <v>0.25041557923433683</v>
      </c>
      <c r="X107">
        <f t="shared" si="5"/>
        <v>4.9929920216967476</v>
      </c>
      <c r="Y107" s="12">
        <f t="shared" si="25"/>
        <v>0.29988930107762801</v>
      </c>
      <c r="Z107">
        <f t="shared" si="6"/>
        <v>7.1317179260109675</v>
      </c>
    </row>
    <row r="108" spans="1:26" x14ac:dyDescent="0.25">
      <c r="A108">
        <f t="shared" si="7"/>
        <v>1699</v>
      </c>
      <c r="B108" s="9">
        <f t="shared" si="32"/>
        <v>2.376418787449416E-2</v>
      </c>
      <c r="C108">
        <v>1.0171905197843558E-2</v>
      </c>
      <c r="D108">
        <v>1.0171905197843558E-2</v>
      </c>
      <c r="E108" s="9">
        <f t="shared" si="33"/>
        <v>1.9302825945615405E-2</v>
      </c>
      <c r="F108" s="9">
        <f t="shared" si="31"/>
        <v>4.3980105894886747E-2</v>
      </c>
      <c r="I108">
        <v>0.22038144824784903</v>
      </c>
      <c r="M108">
        <f t="shared" si="8"/>
        <v>1.354558708846167</v>
      </c>
      <c r="N108">
        <f t="shared" si="21"/>
        <v>0.61031431187061347</v>
      </c>
      <c r="O108">
        <f t="shared" si="22"/>
        <v>0.61031431187061347</v>
      </c>
      <c r="P108">
        <f t="shared" si="23"/>
        <v>0.19302825945615404</v>
      </c>
      <c r="Q108">
        <f t="shared" si="24"/>
        <v>0.43980105894886745</v>
      </c>
      <c r="T108">
        <f t="shared" si="13"/>
        <v>0.33057217237177355</v>
      </c>
      <c r="X108">
        <f t="shared" si="5"/>
        <v>3.5385888233641887</v>
      </c>
      <c r="Y108" s="12">
        <f t="shared" si="25"/>
        <v>0.29988930107762801</v>
      </c>
      <c r="Z108">
        <f t="shared" si="6"/>
        <v>5.0543275924948352</v>
      </c>
    </row>
    <row r="109" spans="1:26" x14ac:dyDescent="0.25">
      <c r="A109">
        <f t="shared" si="7"/>
        <v>1700</v>
      </c>
      <c r="B109" s="9">
        <f t="shared" si="32"/>
        <v>2.4002127177367695E-2</v>
      </c>
      <c r="C109" s="9">
        <f t="shared" ref="C109:C114" si="34">C108+($C$115-$C$108)/7</f>
        <v>1.0439586913576283E-2</v>
      </c>
      <c r="D109" s="9">
        <f t="shared" ref="D109:D114" si="35">D108+($D$115-$D$108)/7</f>
        <v>1.0745508874413683E-2</v>
      </c>
      <c r="E109" s="9">
        <f t="shared" si="33"/>
        <v>1.9183856294178639E-2</v>
      </c>
      <c r="F109" s="9">
        <f t="shared" si="31"/>
        <v>3.9723966614736414E-2</v>
      </c>
      <c r="I109">
        <v>0.22036659976712647</v>
      </c>
      <c r="M109">
        <f t="shared" si="8"/>
        <v>1.3681212491099586</v>
      </c>
      <c r="N109">
        <f t="shared" si="21"/>
        <v>0.62637521481457703</v>
      </c>
      <c r="O109">
        <f t="shared" si="22"/>
        <v>0.64473053246482093</v>
      </c>
      <c r="P109">
        <f t="shared" si="23"/>
        <v>0.19183856294178639</v>
      </c>
      <c r="Q109">
        <f t="shared" si="24"/>
        <v>0.39723966614736417</v>
      </c>
      <c r="T109">
        <f t="shared" si="13"/>
        <v>0.3305498996506897</v>
      </c>
      <c r="X109">
        <f t="shared" si="5"/>
        <v>3.5588551251291971</v>
      </c>
      <c r="Y109" s="12">
        <f t="shared" si="25"/>
        <v>0.29988930107762801</v>
      </c>
      <c r="Z109">
        <f t="shared" si="6"/>
        <v>5.0832748743978291</v>
      </c>
    </row>
    <row r="110" spans="1:26" x14ac:dyDescent="0.25">
      <c r="A110">
        <f t="shared" si="7"/>
        <v>1701</v>
      </c>
      <c r="B110" s="9">
        <f t="shared" si="32"/>
        <v>2.424006648024123E-2</v>
      </c>
      <c r="C110" s="9">
        <f t="shared" si="34"/>
        <v>1.0707268629309008E-2</v>
      </c>
      <c r="D110" s="9">
        <f t="shared" si="35"/>
        <v>1.1319112550983808E-2</v>
      </c>
      <c r="E110" s="9">
        <f t="shared" si="33"/>
        <v>1.9064886642741873E-2</v>
      </c>
      <c r="F110" s="9">
        <f t="shared" si="31"/>
        <v>3.5467827334586081E-2</v>
      </c>
      <c r="I110">
        <v>0.20347538459882222</v>
      </c>
      <c r="M110">
        <f t="shared" si="8"/>
        <v>1.3816837893737501</v>
      </c>
      <c r="N110">
        <f t="shared" si="21"/>
        <v>0.64243611775854048</v>
      </c>
      <c r="O110">
        <f t="shared" si="22"/>
        <v>0.6791467530590285</v>
      </c>
      <c r="P110">
        <f t="shared" si="23"/>
        <v>0.19064886642741874</v>
      </c>
      <c r="Q110">
        <f t="shared" si="24"/>
        <v>0.35467827334586083</v>
      </c>
      <c r="T110">
        <f t="shared" si="13"/>
        <v>0.30521307689823335</v>
      </c>
      <c r="X110">
        <f t="shared" si="5"/>
        <v>3.5538068768628324</v>
      </c>
      <c r="Y110" s="12">
        <f t="shared" si="25"/>
        <v>0.29988930107762801</v>
      </c>
      <c r="Z110">
        <f t="shared" si="6"/>
        <v>5.0760642314607409</v>
      </c>
    </row>
    <row r="111" spans="1:26" x14ac:dyDescent="0.25">
      <c r="A111">
        <f t="shared" si="7"/>
        <v>1702</v>
      </c>
      <c r="B111" s="9">
        <f t="shared" si="32"/>
        <v>2.4478005783114765E-2</v>
      </c>
      <c r="C111" s="9">
        <f t="shared" si="34"/>
        <v>1.0974950345041734E-2</v>
      </c>
      <c r="D111" s="9">
        <f t="shared" si="35"/>
        <v>1.1892716227553933E-2</v>
      </c>
      <c r="E111" s="9">
        <f t="shared" si="33"/>
        <v>1.8945916991305108E-2</v>
      </c>
      <c r="F111" s="9">
        <f t="shared" si="31"/>
        <v>3.1211688054435749E-2</v>
      </c>
      <c r="I111">
        <v>0.25865849065744051</v>
      </c>
      <c r="M111">
        <f t="shared" si="8"/>
        <v>1.3952463296375415</v>
      </c>
      <c r="N111">
        <f t="shared" si="21"/>
        <v>0.65849702070250404</v>
      </c>
      <c r="O111">
        <f t="shared" si="22"/>
        <v>0.71356297365323595</v>
      </c>
      <c r="P111">
        <f t="shared" si="23"/>
        <v>0.18945916991305106</v>
      </c>
      <c r="Q111">
        <f t="shared" si="24"/>
        <v>0.31211688054435749</v>
      </c>
      <c r="T111">
        <f t="shared" si="13"/>
        <v>0.38798773598616076</v>
      </c>
      <c r="X111">
        <f t="shared" si="5"/>
        <v>3.6568701104368508</v>
      </c>
      <c r="Y111" s="12">
        <f t="shared" si="25"/>
        <v>0.29988930107762801</v>
      </c>
      <c r="Z111">
        <f t="shared" si="6"/>
        <v>5.2232741423114906</v>
      </c>
    </row>
    <row r="112" spans="1:26" x14ac:dyDescent="0.25">
      <c r="A112">
        <f t="shared" si="7"/>
        <v>1703</v>
      </c>
      <c r="B112" s="9">
        <f t="shared" si="32"/>
        <v>2.4715945085988299E-2</v>
      </c>
      <c r="C112" s="9">
        <f t="shared" si="34"/>
        <v>1.1242632060774459E-2</v>
      </c>
      <c r="D112" s="9">
        <f t="shared" si="35"/>
        <v>1.2466319904124059E-2</v>
      </c>
      <c r="E112" s="9">
        <f t="shared" si="33"/>
        <v>1.8826947339868342E-2</v>
      </c>
      <c r="F112" s="9">
        <f t="shared" si="31"/>
        <v>2.6955548774285416E-2</v>
      </c>
      <c r="I112">
        <v>0.23666196771694545</v>
      </c>
      <c r="M112">
        <f t="shared" si="8"/>
        <v>1.408808869901333</v>
      </c>
      <c r="N112">
        <f t="shared" si="21"/>
        <v>0.67455792364646749</v>
      </c>
      <c r="O112">
        <f t="shared" si="22"/>
        <v>0.74797919424744352</v>
      </c>
      <c r="P112">
        <f t="shared" si="23"/>
        <v>0.18826947339868341</v>
      </c>
      <c r="Q112">
        <f t="shared" si="24"/>
        <v>0.26955548774285415</v>
      </c>
      <c r="T112">
        <f t="shared" si="13"/>
        <v>0.35499295157541816</v>
      </c>
      <c r="X112">
        <f t="shared" si="5"/>
        <v>3.6441639005121997</v>
      </c>
      <c r="Y112" s="12">
        <f t="shared" si="25"/>
        <v>0.29988930107762801</v>
      </c>
      <c r="Z112">
        <f t="shared" si="6"/>
        <v>5.2051252839320821</v>
      </c>
    </row>
    <row r="113" spans="1:26" x14ac:dyDescent="0.25">
      <c r="A113">
        <f t="shared" si="7"/>
        <v>1704</v>
      </c>
      <c r="B113" s="9">
        <f t="shared" si="32"/>
        <v>2.4953884388861834E-2</v>
      </c>
      <c r="C113" s="9">
        <f t="shared" si="34"/>
        <v>1.1510313776507184E-2</v>
      </c>
      <c r="D113" s="9">
        <f t="shared" si="35"/>
        <v>1.3039923580694184E-2</v>
      </c>
      <c r="E113" s="9">
        <f t="shared" si="33"/>
        <v>1.8707977688431576E-2</v>
      </c>
      <c r="F113" s="9">
        <f t="shared" si="31"/>
        <v>2.2699409494135084E-2</v>
      </c>
      <c r="I113">
        <v>0.22867403876378148</v>
      </c>
      <c r="M113">
        <f t="shared" si="8"/>
        <v>1.4223714101651246</v>
      </c>
      <c r="N113">
        <f t="shared" si="21"/>
        <v>0.69061882659043106</v>
      </c>
      <c r="O113">
        <f t="shared" si="22"/>
        <v>0.78239541484165098</v>
      </c>
      <c r="P113">
        <f t="shared" si="23"/>
        <v>0.18707977688431576</v>
      </c>
      <c r="Q113">
        <f t="shared" si="24"/>
        <v>0.22699409494135084</v>
      </c>
      <c r="T113">
        <f t="shared" si="13"/>
        <v>0.34301105814567223</v>
      </c>
      <c r="X113">
        <f t="shared" si="5"/>
        <v>3.6524705815685454</v>
      </c>
      <c r="Y113" s="12">
        <f t="shared" si="25"/>
        <v>0.29988930107762801</v>
      </c>
      <c r="Z113">
        <f t="shared" si="6"/>
        <v>5.2169900948386019</v>
      </c>
    </row>
    <row r="114" spans="1:26" x14ac:dyDescent="0.25">
      <c r="A114">
        <f t="shared" si="7"/>
        <v>1705</v>
      </c>
      <c r="B114" s="9">
        <f t="shared" si="32"/>
        <v>2.5191823691735369E-2</v>
      </c>
      <c r="C114" s="9">
        <f t="shared" si="34"/>
        <v>1.177799549223991E-2</v>
      </c>
      <c r="D114" s="9">
        <f t="shared" si="35"/>
        <v>1.3613527257264309E-2</v>
      </c>
      <c r="E114" s="9">
        <f t="shared" si="33"/>
        <v>1.8589008036994811E-2</v>
      </c>
      <c r="F114" s="9">
        <f t="shared" si="31"/>
        <v>1.8443270213984751E-2</v>
      </c>
      <c r="I114">
        <v>0.22068610981061754</v>
      </c>
      <c r="M114">
        <f t="shared" si="8"/>
        <v>1.4359339504289161</v>
      </c>
      <c r="N114">
        <f t="shared" si="21"/>
        <v>0.70667972953439462</v>
      </c>
      <c r="O114">
        <f t="shared" si="22"/>
        <v>0.81681163543585855</v>
      </c>
      <c r="P114">
        <f t="shared" si="23"/>
        <v>0.18589008036994811</v>
      </c>
      <c r="Q114">
        <f t="shared" si="24"/>
        <v>0.18443270213984753</v>
      </c>
      <c r="T114">
        <f t="shared" si="13"/>
        <v>0.33102916471592631</v>
      </c>
      <c r="X114">
        <f t="shared" si="5"/>
        <v>3.6607772626248911</v>
      </c>
      <c r="Y114" s="12">
        <f t="shared" si="25"/>
        <v>0.29988930107762801</v>
      </c>
      <c r="Z114">
        <f t="shared" si="6"/>
        <v>5.2288549057451226</v>
      </c>
    </row>
    <row r="115" spans="1:26" x14ac:dyDescent="0.25">
      <c r="A115">
        <f t="shared" si="7"/>
        <v>1706</v>
      </c>
      <c r="B115">
        <v>2.542976299460889E-2</v>
      </c>
      <c r="C115">
        <v>1.2045677207972633E-2</v>
      </c>
      <c r="D115">
        <v>1.4187130933834436E-2</v>
      </c>
      <c r="E115">
        <v>1.8470038385558035E-2</v>
      </c>
      <c r="F115">
        <v>1.4187130933834436E-2</v>
      </c>
      <c r="I115">
        <v>0.21705663976022616</v>
      </c>
      <c r="M115">
        <f t="shared" si="8"/>
        <v>1.4494964906927068</v>
      </c>
      <c r="N115">
        <f t="shared" si="21"/>
        <v>0.72274063247835796</v>
      </c>
      <c r="O115">
        <f t="shared" si="22"/>
        <v>0.85122785603006612</v>
      </c>
      <c r="P115">
        <f t="shared" si="23"/>
        <v>0.18470038385558035</v>
      </c>
      <c r="Q115">
        <f t="shared" si="24"/>
        <v>0.14187130933834435</v>
      </c>
      <c r="T115">
        <f t="shared" si="13"/>
        <v>0.32558495964033923</v>
      </c>
      <c r="X115">
        <f t="shared" si="5"/>
        <v>3.6756216320353952</v>
      </c>
      <c r="Y115" s="12">
        <f t="shared" si="25"/>
        <v>0.29988930107762801</v>
      </c>
      <c r="Z115">
        <f t="shared" si="6"/>
        <v>5.2500577947073293</v>
      </c>
    </row>
    <row r="116" spans="1:26" x14ac:dyDescent="0.25">
      <c r="A116">
        <f t="shared" si="7"/>
        <v>1707</v>
      </c>
      <c r="B116" s="9">
        <f>B115+($B$117-$B$115)/2</f>
        <v>3.4129418755922458E-2</v>
      </c>
      <c r="C116" s="9">
        <f>C115+($C$117-$C$115)/2</f>
        <v>1.760007280942668E-2</v>
      </c>
      <c r="D116" s="9">
        <f>D115+($D$117-$D$115)/2</f>
        <v>1.4722494365299885E-2</v>
      </c>
      <c r="E116" s="9">
        <f>E115+($E$117-$E$115)/2</f>
        <v>2.9177307014867045E-2</v>
      </c>
      <c r="F116" s="9">
        <f>F115+($F$117-$F$115)/2</f>
        <v>2.1146855542885291E-2</v>
      </c>
      <c r="I116">
        <v>0.21526854426044562</v>
      </c>
      <c r="M116">
        <f t="shared" si="8"/>
        <v>1.9453768690875801</v>
      </c>
      <c r="N116">
        <f t="shared" si="21"/>
        <v>1.0560043685656009</v>
      </c>
      <c r="O116">
        <f t="shared" si="22"/>
        <v>0.88334966191799313</v>
      </c>
      <c r="P116">
        <f t="shared" si="23"/>
        <v>0.29177307014867043</v>
      </c>
      <c r="Q116">
        <f t="shared" si="24"/>
        <v>0.2114685554288529</v>
      </c>
      <c r="T116">
        <f t="shared" si="13"/>
        <v>0.32290281639066842</v>
      </c>
      <c r="X116">
        <f t="shared" si="5"/>
        <v>4.7108753415393654</v>
      </c>
      <c r="Y116" s="12">
        <f t="shared" si="25"/>
        <v>0.29988930107762801</v>
      </c>
      <c r="Z116">
        <f t="shared" si="6"/>
        <v>6.728757821856548</v>
      </c>
    </row>
    <row r="117" spans="1:26" x14ac:dyDescent="0.25">
      <c r="A117">
        <f t="shared" si="7"/>
        <v>1708</v>
      </c>
      <c r="B117">
        <v>4.2829074517236033E-2</v>
      </c>
      <c r="C117">
        <v>2.3154468410880726E-2</v>
      </c>
      <c r="D117">
        <v>1.5257857796765334E-2</v>
      </c>
      <c r="E117">
        <v>3.9884575644176051E-2</v>
      </c>
      <c r="F117">
        <v>2.8106580151936143E-2</v>
      </c>
      <c r="I117">
        <v>0.21968051649042855</v>
      </c>
      <c r="M117">
        <f t="shared" si="8"/>
        <v>2.4412572474824539</v>
      </c>
      <c r="N117">
        <f t="shared" si="21"/>
        <v>1.3892681046528437</v>
      </c>
      <c r="O117">
        <f t="shared" si="22"/>
        <v>0.91547146780592004</v>
      </c>
      <c r="P117">
        <f t="shared" si="23"/>
        <v>0.39884575644176051</v>
      </c>
      <c r="Q117">
        <f t="shared" si="24"/>
        <v>0.28106580151936145</v>
      </c>
      <c r="T117">
        <f t="shared" si="13"/>
        <v>0.32952077473564284</v>
      </c>
      <c r="X117">
        <f t="shared" si="5"/>
        <v>5.7554291526379835</v>
      </c>
      <c r="Y117" s="12">
        <f t="shared" si="25"/>
        <v>0.29988930107762801</v>
      </c>
      <c r="Z117">
        <f t="shared" si="6"/>
        <v>8.2207416077155866</v>
      </c>
    </row>
    <row r="118" spans="1:26" x14ac:dyDescent="0.25">
      <c r="A118">
        <f t="shared" si="7"/>
        <v>1709</v>
      </c>
      <c r="B118">
        <v>3.2095037716353754E-2</v>
      </c>
      <c r="C118">
        <v>1.8470038385558035E-2</v>
      </c>
      <c r="D118">
        <v>1.7666993238359862E-2</v>
      </c>
      <c r="E118">
        <v>2.4492876989544356E-2</v>
      </c>
      <c r="F118">
        <v>1.9273083532756211E-2</v>
      </c>
      <c r="I118">
        <v>0.22063416806746836</v>
      </c>
      <c r="M118">
        <f t="shared" si="8"/>
        <v>1.8294171498321641</v>
      </c>
      <c r="N118">
        <f t="shared" si="21"/>
        <v>1.108202303133482</v>
      </c>
      <c r="O118">
        <f t="shared" si="22"/>
        <v>1.0600195943015918</v>
      </c>
      <c r="P118">
        <f t="shared" si="23"/>
        <v>0.24492876989544357</v>
      </c>
      <c r="Q118">
        <f t="shared" si="24"/>
        <v>0.19273083532756211</v>
      </c>
      <c r="T118">
        <f t="shared" si="13"/>
        <v>0.33095125210120252</v>
      </c>
      <c r="X118">
        <f t="shared" si="5"/>
        <v>4.7662499045914455</v>
      </c>
      <c r="Y118" s="12">
        <f t="shared" si="25"/>
        <v>0.29988930107762801</v>
      </c>
      <c r="Z118">
        <f t="shared" si="6"/>
        <v>6.807851832471318</v>
      </c>
    </row>
    <row r="119" spans="1:26" x14ac:dyDescent="0.25">
      <c r="A119">
        <f t="shared" si="7"/>
        <v>1710</v>
      </c>
      <c r="B119">
        <v>3.0381874735664307E-2</v>
      </c>
      <c r="C119">
        <v>1.96746061063553E-2</v>
      </c>
      <c r="D119">
        <v>2.275294583728164E-2</v>
      </c>
      <c r="E119">
        <v>1.96746061063553E-2</v>
      </c>
      <c r="F119">
        <v>2.0879173827152566E-2</v>
      </c>
      <c r="I119">
        <v>0.19428955254112082</v>
      </c>
      <c r="M119">
        <f t="shared" si="8"/>
        <v>1.7317668599328655</v>
      </c>
      <c r="N119">
        <f t="shared" si="21"/>
        <v>1.180476366381318</v>
      </c>
      <c r="O119">
        <f t="shared" si="22"/>
        <v>1.3651767502368983</v>
      </c>
      <c r="P119">
        <f t="shared" si="23"/>
        <v>0.196746061063553</v>
      </c>
      <c r="Q119">
        <f t="shared" si="24"/>
        <v>0.20879173827152567</v>
      </c>
      <c r="T119">
        <f t="shared" si="13"/>
        <v>0.29143432881168124</v>
      </c>
      <c r="X119">
        <f t="shared" si="5"/>
        <v>4.9743921046978423</v>
      </c>
      <c r="Y119" s="12">
        <f t="shared" si="25"/>
        <v>0.29988930107762801</v>
      </c>
      <c r="Z119">
        <f t="shared" si="6"/>
        <v>7.1051508173700988</v>
      </c>
    </row>
    <row r="120" spans="1:26" x14ac:dyDescent="0.25">
      <c r="A120">
        <f t="shared" si="7"/>
        <v>1711</v>
      </c>
      <c r="B120">
        <v>4.416748309589965E-2</v>
      </c>
      <c r="C120">
        <v>2.1414537258618017E-2</v>
      </c>
      <c r="D120">
        <v>2.4091354415945267E-2</v>
      </c>
      <c r="E120">
        <v>3.2657169319392471E-2</v>
      </c>
      <c r="F120">
        <v>2.4091354415945267E-2</v>
      </c>
      <c r="I120">
        <v>0.23527882951829646</v>
      </c>
      <c r="M120">
        <f t="shared" si="8"/>
        <v>2.5175465364662801</v>
      </c>
      <c r="N120">
        <f t="shared" si="21"/>
        <v>1.284872235517081</v>
      </c>
      <c r="O120">
        <f t="shared" si="22"/>
        <v>1.4454812649567159</v>
      </c>
      <c r="P120">
        <f t="shared" si="23"/>
        <v>0.32657169319392471</v>
      </c>
      <c r="Q120">
        <f t="shared" si="24"/>
        <v>0.24091354415945265</v>
      </c>
      <c r="T120">
        <f t="shared" si="13"/>
        <v>0.35291824427744467</v>
      </c>
      <c r="X120">
        <f t="shared" si="5"/>
        <v>6.168303518570899</v>
      </c>
      <c r="Y120" s="12">
        <f t="shared" si="25"/>
        <v>0.29988930107762801</v>
      </c>
      <c r="Z120">
        <f t="shared" si="6"/>
        <v>8.8104688702305314</v>
      </c>
    </row>
    <row r="121" spans="1:26" x14ac:dyDescent="0.25">
      <c r="A121">
        <f t="shared" si="7"/>
        <v>1712</v>
      </c>
      <c r="B121">
        <v>8.3985138311142529E-2</v>
      </c>
      <c r="C121">
        <v>4.2026029370037854E-2</v>
      </c>
      <c r="D121">
        <v>4.9654958268420521E-2</v>
      </c>
      <c r="E121">
        <v>8.3851297453276158E-2</v>
      </c>
      <c r="F121">
        <v>5.085952598921778E-2</v>
      </c>
      <c r="I121">
        <v>0.23678092659297567</v>
      </c>
      <c r="M121">
        <f t="shared" si="8"/>
        <v>4.787152883735124</v>
      </c>
      <c r="N121">
        <f t="shared" si="21"/>
        <v>2.5215617622022712</v>
      </c>
      <c r="O121">
        <f t="shared" si="22"/>
        <v>2.9792974961052314</v>
      </c>
      <c r="P121">
        <f t="shared" si="23"/>
        <v>0.83851297453276152</v>
      </c>
      <c r="Q121">
        <f t="shared" si="24"/>
        <v>0.5085952598921778</v>
      </c>
      <c r="T121">
        <f t="shared" si="13"/>
        <v>0.35517138988946351</v>
      </c>
      <c r="X121">
        <f t="shared" si="5"/>
        <v>11.99029176635703</v>
      </c>
      <c r="Y121" s="12">
        <f t="shared" si="25"/>
        <v>0.29988930107762801</v>
      </c>
      <c r="Z121">
        <f t="shared" si="6"/>
        <v>17.12627986518816</v>
      </c>
    </row>
    <row r="122" spans="1:26" x14ac:dyDescent="0.25">
      <c r="A122">
        <f t="shared" si="7"/>
        <v>1713</v>
      </c>
      <c r="B122">
        <v>3.7743121918314249E-2</v>
      </c>
      <c r="C122">
        <v>6.919572351690946E-2</v>
      </c>
      <c r="D122">
        <v>6.5314338638784941E-2</v>
      </c>
      <c r="E122">
        <v>3.0783397309263393E-2</v>
      </c>
      <c r="F122">
        <v>6.3574407486522225E-2</v>
      </c>
      <c r="I122">
        <v>0.27557499944114167</v>
      </c>
      <c r="M122">
        <f t="shared" si="8"/>
        <v>2.1513579493439123</v>
      </c>
      <c r="N122">
        <f t="shared" si="21"/>
        <v>4.1517434110145679</v>
      </c>
      <c r="O122">
        <f t="shared" si="22"/>
        <v>3.9188603183270967</v>
      </c>
      <c r="P122">
        <f t="shared" si="23"/>
        <v>0.30783397309263394</v>
      </c>
      <c r="Q122">
        <f t="shared" si="24"/>
        <v>0.63574407486522222</v>
      </c>
      <c r="T122">
        <f t="shared" si="13"/>
        <v>0.41336249916171253</v>
      </c>
      <c r="X122">
        <f t="shared" si="5"/>
        <v>11.578902225805146</v>
      </c>
      <c r="Y122" s="12">
        <f t="shared" si="25"/>
        <v>0.29988930107762801</v>
      </c>
      <c r="Z122">
        <f t="shared" si="6"/>
        <v>16.538673446395954</v>
      </c>
    </row>
    <row r="123" spans="1:26" x14ac:dyDescent="0.25">
      <c r="A123">
        <f t="shared" si="7"/>
        <v>1714</v>
      </c>
      <c r="B123">
        <v>3.9429516727430419E-2</v>
      </c>
      <c r="C123">
        <v>2.6902012431138878E-2</v>
      </c>
      <c r="D123">
        <v>3.0515715593530668E-2</v>
      </c>
      <c r="E123">
        <v>3.6270872481784261E-2</v>
      </c>
      <c r="F123">
        <v>3.5601668192452453E-2</v>
      </c>
      <c r="I123">
        <v>0.25195110290197537</v>
      </c>
      <c r="M123">
        <f t="shared" si="8"/>
        <v>2.247482453463534</v>
      </c>
      <c r="N123">
        <f t="shared" si="21"/>
        <v>1.6141207458683327</v>
      </c>
      <c r="O123">
        <f t="shared" si="22"/>
        <v>1.8309429356118401</v>
      </c>
      <c r="P123">
        <f t="shared" si="23"/>
        <v>0.36270872481784261</v>
      </c>
      <c r="Q123">
        <f t="shared" si="24"/>
        <v>0.35601668192452451</v>
      </c>
      <c r="T123">
        <f t="shared" si="13"/>
        <v>0.37792665435296302</v>
      </c>
      <c r="X123">
        <f t="shared" si="5"/>
        <v>6.7891981960390373</v>
      </c>
      <c r="Y123" s="12">
        <f t="shared" si="25"/>
        <v>0.29988930107762801</v>
      </c>
      <c r="Z123">
        <f t="shared" si="6"/>
        <v>9.6973210186462548</v>
      </c>
    </row>
    <row r="124" spans="1:26" x14ac:dyDescent="0.25">
      <c r="A124">
        <f t="shared" si="7"/>
        <v>1715</v>
      </c>
      <c r="B124">
        <v>3.653855419751699E-2</v>
      </c>
      <c r="C124">
        <v>3.7140838057915619E-2</v>
      </c>
      <c r="D124">
        <v>4.1437129595425858E-2</v>
      </c>
      <c r="E124">
        <v>2.6968932860072063E-2</v>
      </c>
      <c r="F124">
        <v>4.341797429184803E-2</v>
      </c>
      <c r="I124">
        <v>0.23931615470663356</v>
      </c>
      <c r="M124">
        <f t="shared" si="8"/>
        <v>2.0826975892584683</v>
      </c>
      <c r="N124">
        <f t="shared" si="21"/>
        <v>2.2284502834749373</v>
      </c>
      <c r="O124">
        <f t="shared" si="22"/>
        <v>2.4862277757255513</v>
      </c>
      <c r="P124">
        <f t="shared" si="23"/>
        <v>0.26968932860072065</v>
      </c>
      <c r="Q124">
        <f t="shared" si="24"/>
        <v>0.43417974291848027</v>
      </c>
      <c r="T124">
        <f t="shared" si="13"/>
        <v>0.35897423205995033</v>
      </c>
      <c r="X124">
        <f t="shared" si="5"/>
        <v>7.8602189520381076</v>
      </c>
      <c r="Y124" s="12">
        <f t="shared" si="25"/>
        <v>0.29988930107762801</v>
      </c>
      <c r="Z124">
        <f t="shared" si="6"/>
        <v>11.227108747426307</v>
      </c>
    </row>
    <row r="125" spans="1:26" x14ac:dyDescent="0.25">
      <c r="A125">
        <f t="shared" si="7"/>
        <v>1716</v>
      </c>
      <c r="B125">
        <v>4.0419939075641502E-2</v>
      </c>
      <c r="C125">
        <v>3.6849064987766952E-2</v>
      </c>
      <c r="D125">
        <v>3.8479246636579242E-2</v>
      </c>
      <c r="E125">
        <v>2.482747913421026E-2</v>
      </c>
      <c r="F125">
        <v>3.3326373608724286E-2</v>
      </c>
      <c r="I125">
        <v>0.21161985473342457</v>
      </c>
      <c r="M125">
        <f t="shared" si="8"/>
        <v>2.3039365273115657</v>
      </c>
      <c r="N125">
        <f t="shared" si="21"/>
        <v>2.2109438992660171</v>
      </c>
      <c r="O125">
        <f t="shared" si="22"/>
        <v>2.3087547981947547</v>
      </c>
      <c r="P125">
        <f t="shared" si="23"/>
        <v>0.24827479134210262</v>
      </c>
      <c r="Q125">
        <f t="shared" si="24"/>
        <v>0.33326373608724286</v>
      </c>
      <c r="T125">
        <f t="shared" si="13"/>
        <v>0.31742978210013684</v>
      </c>
      <c r="X125">
        <f t="shared" si="5"/>
        <v>7.72260353430182</v>
      </c>
      <c r="Y125" s="12">
        <f t="shared" si="25"/>
        <v>0.29988930107762801</v>
      </c>
      <c r="Z125">
        <f t="shared" si="6"/>
        <v>11.030546378149406</v>
      </c>
    </row>
    <row r="126" spans="1:26" x14ac:dyDescent="0.25">
      <c r="A126">
        <f t="shared" si="7"/>
        <v>1717</v>
      </c>
      <c r="B126">
        <v>8.812082081921313E-2</v>
      </c>
      <c r="C126">
        <v>8.4453581313674794E-2</v>
      </c>
      <c r="D126">
        <v>8.5791989892338424E-2</v>
      </c>
      <c r="E126">
        <v>8.7331159757801591E-2</v>
      </c>
      <c r="F126">
        <v>8.6595035039536597E-2</v>
      </c>
      <c r="I126">
        <v>0.22854818112985795</v>
      </c>
      <c r="M126">
        <f t="shared" si="8"/>
        <v>5.0228867866951488</v>
      </c>
      <c r="N126">
        <f t="shared" si="21"/>
        <v>5.0672148788204874</v>
      </c>
      <c r="O126">
        <f t="shared" si="22"/>
        <v>5.1475193935403052</v>
      </c>
      <c r="P126">
        <f t="shared" si="23"/>
        <v>0.87331159757801591</v>
      </c>
      <c r="Q126">
        <f t="shared" si="24"/>
        <v>0.86595035039536594</v>
      </c>
      <c r="T126">
        <f t="shared" si="13"/>
        <v>0.34282227169478691</v>
      </c>
      <c r="X126">
        <f t="shared" si="5"/>
        <v>17.319705278724108</v>
      </c>
      <c r="Y126" s="12">
        <f t="shared" si="25"/>
        <v>0.29988930107762801</v>
      </c>
      <c r="Z126">
        <f t="shared" si="6"/>
        <v>24.738523929691453</v>
      </c>
    </row>
    <row r="127" spans="1:26" x14ac:dyDescent="0.25">
      <c r="A127">
        <f t="shared" si="7"/>
        <v>1718</v>
      </c>
      <c r="B127">
        <v>5.9826863466264077E-2</v>
      </c>
      <c r="C127">
        <v>5.4232315607450114E-2</v>
      </c>
      <c r="D127">
        <v>5.2867138857213225E-2</v>
      </c>
      <c r="E127">
        <v>5.8555375316533632E-2</v>
      </c>
      <c r="F127">
        <v>5.2358543597321047E-2</v>
      </c>
      <c r="G127">
        <v>0.59737156511350065</v>
      </c>
      <c r="H127">
        <v>0.18359219434488253</v>
      </c>
      <c r="I127">
        <v>0.21023359153635635</v>
      </c>
      <c r="M127">
        <f t="shared" si="8"/>
        <v>3.4101312175770522</v>
      </c>
      <c r="N127">
        <f t="shared" si="21"/>
        <v>3.2539389364470068</v>
      </c>
      <c r="O127">
        <f t="shared" si="22"/>
        <v>3.1720283314327933</v>
      </c>
      <c r="P127">
        <f t="shared" si="23"/>
        <v>0.58555375316533631</v>
      </c>
      <c r="Q127">
        <f t="shared" si="24"/>
        <v>0.5235854359732105</v>
      </c>
      <c r="R127">
        <f>G127*$R$3</f>
        <v>1.7921146953405018</v>
      </c>
      <c r="S127">
        <f>H127*$S$3</f>
        <v>0.36718438868976505</v>
      </c>
      <c r="T127">
        <f t="shared" si="13"/>
        <v>0.31535038730453452</v>
      </c>
      <c r="X127">
        <f t="shared" si="5"/>
        <v>13.419887145930197</v>
      </c>
      <c r="Y127" s="12">
        <f>$AJ$3+$AK$3</f>
        <v>0.1270304340438819</v>
      </c>
      <c r="Z127">
        <f t="shared" si="6"/>
        <v>15.372686138527744</v>
      </c>
    </row>
    <row r="128" spans="1:26" x14ac:dyDescent="0.25">
      <c r="A128">
        <f t="shared" si="7"/>
        <v>1719</v>
      </c>
      <c r="B128">
        <v>4.1758347654305132E-2</v>
      </c>
      <c r="C128">
        <v>3.6270872481784261E-2</v>
      </c>
      <c r="D128">
        <v>4.1490665938572403E-2</v>
      </c>
      <c r="E128">
        <v>2.9846511304198856E-2</v>
      </c>
      <c r="F128">
        <v>3.0114193019931582E-2</v>
      </c>
      <c r="I128">
        <v>0.20417715583942561</v>
      </c>
      <c r="M128">
        <f t="shared" si="8"/>
        <v>2.3802258162953924</v>
      </c>
      <c r="N128">
        <f t="shared" si="21"/>
        <v>2.1762523489070555</v>
      </c>
      <c r="O128">
        <f t="shared" si="22"/>
        <v>2.4894399563143441</v>
      </c>
      <c r="P128">
        <f t="shared" si="23"/>
        <v>0.29846511304198858</v>
      </c>
      <c r="Q128">
        <f t="shared" si="24"/>
        <v>0.30114193019931579</v>
      </c>
      <c r="T128">
        <f t="shared" si="13"/>
        <v>0.3062657337591384</v>
      </c>
      <c r="X128">
        <f t="shared" si="5"/>
        <v>7.9517908985172348</v>
      </c>
      <c r="Y128" s="12">
        <f t="shared" ref="Y128:Y158" si="36">$AG$3+$AH$3+$AJ$3+$AK$3</f>
        <v>0.29988930107762801</v>
      </c>
      <c r="Z128">
        <f t="shared" si="6"/>
        <v>11.357905129512849</v>
      </c>
    </row>
    <row r="129" spans="1:26" x14ac:dyDescent="0.25">
      <c r="A129">
        <f t="shared" si="7"/>
        <v>1720</v>
      </c>
      <c r="B129">
        <v>5.219793456788141E-2</v>
      </c>
      <c r="C129">
        <v>3.4664782187387909E-2</v>
      </c>
      <c r="D129">
        <v>3.9282291783777422E-2</v>
      </c>
      <c r="E129">
        <v>4.4569005669498743E-2</v>
      </c>
      <c r="F129">
        <v>4.2628313230436483E-2</v>
      </c>
      <c r="I129">
        <v>0.21318714555765594</v>
      </c>
      <c r="M129">
        <f t="shared" si="8"/>
        <v>2.9752822703692403</v>
      </c>
      <c r="N129">
        <f t="shared" si="21"/>
        <v>2.0798869312432746</v>
      </c>
      <c r="O129">
        <f t="shared" si="22"/>
        <v>2.3569375070266454</v>
      </c>
      <c r="P129">
        <f t="shared" si="23"/>
        <v>0.4456900566949874</v>
      </c>
      <c r="Q129">
        <f t="shared" si="24"/>
        <v>0.42628313230436482</v>
      </c>
      <c r="T129">
        <f t="shared" si="13"/>
        <v>0.31978071833648392</v>
      </c>
      <c r="X129">
        <f t="shared" si="5"/>
        <v>8.6038606159749946</v>
      </c>
      <c r="Y129" s="12">
        <f t="shared" si="36"/>
        <v>0.29988930107762801</v>
      </c>
      <c r="Z129">
        <f t="shared" si="6"/>
        <v>12.289286007510347</v>
      </c>
    </row>
    <row r="130" spans="1:26" x14ac:dyDescent="0.25">
      <c r="A130">
        <f t="shared" si="7"/>
        <v>1721</v>
      </c>
      <c r="B130">
        <v>5.9612718093677894E-2</v>
      </c>
      <c r="C130">
        <v>3.346021446659065E-2</v>
      </c>
      <c r="D130">
        <v>3.6203952052851082E-2</v>
      </c>
      <c r="E130">
        <v>4.6656923052214E-2</v>
      </c>
      <c r="F130">
        <v>3.459786175845473E-2</v>
      </c>
      <c r="I130">
        <v>0.18647177658942363</v>
      </c>
      <c r="M130">
        <f t="shared" si="8"/>
        <v>3.3979249313396398</v>
      </c>
      <c r="N130">
        <f t="shared" si="21"/>
        <v>2.007612867995439</v>
      </c>
      <c r="O130">
        <f t="shared" si="22"/>
        <v>2.1722371231710649</v>
      </c>
      <c r="P130">
        <f t="shared" si="23"/>
        <v>0.46656923052214</v>
      </c>
      <c r="Q130">
        <f t="shared" si="24"/>
        <v>0.34597861758454729</v>
      </c>
      <c r="T130">
        <f t="shared" si="13"/>
        <v>0.27970766488413545</v>
      </c>
      <c r="X130">
        <f t="shared" si="5"/>
        <v>8.6700304354969671</v>
      </c>
      <c r="Y130" s="12">
        <f t="shared" si="36"/>
        <v>0.29988930107762801</v>
      </c>
      <c r="Z130">
        <f t="shared" si="6"/>
        <v>12.383799374644747</v>
      </c>
    </row>
    <row r="131" spans="1:26" x14ac:dyDescent="0.25">
      <c r="A131">
        <f t="shared" si="7"/>
        <v>1722</v>
      </c>
      <c r="B131">
        <v>5.5142433440941385E-2</v>
      </c>
      <c r="C131">
        <v>3.3727896182323372E-2</v>
      </c>
      <c r="D131">
        <v>3.7876962776180613E-2</v>
      </c>
      <c r="E131">
        <v>3.1720283314327934E-2</v>
      </c>
      <c r="F131">
        <v>3.4263259613788823E-2</v>
      </c>
      <c r="I131">
        <v>0.17609451380631524</v>
      </c>
      <c r="M131">
        <f t="shared" si="8"/>
        <v>3.143118706133659</v>
      </c>
      <c r="N131">
        <f t="shared" si="21"/>
        <v>2.0236737709394022</v>
      </c>
      <c r="O131">
        <f t="shared" si="22"/>
        <v>2.2726177665708369</v>
      </c>
      <c r="P131">
        <f t="shared" si="23"/>
        <v>0.31720283314327935</v>
      </c>
      <c r="Q131">
        <f t="shared" si="24"/>
        <v>0.34263259613788821</v>
      </c>
      <c r="T131">
        <f t="shared" si="13"/>
        <v>0.26414177070947287</v>
      </c>
      <c r="X131">
        <f t="shared" si="5"/>
        <v>8.3633874436345401</v>
      </c>
      <c r="Y131" s="12">
        <f t="shared" si="36"/>
        <v>0.29988930107762801</v>
      </c>
      <c r="Z131">
        <f t="shared" si="6"/>
        <v>11.945807222354517</v>
      </c>
    </row>
    <row r="132" spans="1:26" x14ac:dyDescent="0.25">
      <c r="A132">
        <f t="shared" si="7"/>
        <v>1723</v>
      </c>
      <c r="B132">
        <v>4.2561392801503305E-2</v>
      </c>
      <c r="C132">
        <v>2.9511909159532952E-2</v>
      </c>
      <c r="D132">
        <v>3.3928657469122915E-2</v>
      </c>
      <c r="E132">
        <v>3.633779291071744E-2</v>
      </c>
      <c r="F132">
        <v>3.4062498326989279E-2</v>
      </c>
      <c r="I132">
        <v>0.18531930377495801</v>
      </c>
      <c r="M132">
        <f t="shared" si="8"/>
        <v>2.4259993896856882</v>
      </c>
      <c r="N132">
        <f t="shared" si="21"/>
        <v>1.7707145495719772</v>
      </c>
      <c r="O132">
        <f t="shared" si="22"/>
        <v>2.035719448147375</v>
      </c>
      <c r="P132">
        <f t="shared" si="23"/>
        <v>0.36337792910717437</v>
      </c>
      <c r="Q132">
        <f t="shared" si="24"/>
        <v>0.34062498326989277</v>
      </c>
      <c r="T132">
        <f t="shared" si="13"/>
        <v>0.27797895566243702</v>
      </c>
      <c r="X132">
        <f t="shared" si="5"/>
        <v>7.2144152554445444</v>
      </c>
      <c r="Y132" s="12">
        <f t="shared" si="36"/>
        <v>0.29988930107762801</v>
      </c>
      <c r="Z132">
        <f t="shared" ref="Z132:Z195" si="37">X132/(1-Y132)</f>
        <v>10.30467791243464</v>
      </c>
    </row>
    <row r="133" spans="1:26" x14ac:dyDescent="0.25">
      <c r="A133">
        <f t="shared" si="7"/>
        <v>1724</v>
      </c>
      <c r="B133">
        <v>2.8641943583401597E-2</v>
      </c>
      <c r="C133">
        <v>2.5884821911354525E-2</v>
      </c>
      <c r="D133">
        <v>2.7651521235190508E-2</v>
      </c>
      <c r="E133">
        <v>2.3823672700212541E-2</v>
      </c>
      <c r="F133">
        <v>2.1326202292426214E-2</v>
      </c>
      <c r="I133">
        <v>0.17915433082820922</v>
      </c>
      <c r="M133">
        <f t="shared" ref="M133:M196" si="38">B133*$M$3</f>
        <v>1.6325907842538911</v>
      </c>
      <c r="N133">
        <f t="shared" si="21"/>
        <v>1.5530893146812714</v>
      </c>
      <c r="O133">
        <f t="shared" si="22"/>
        <v>1.6590912741114305</v>
      </c>
      <c r="P133">
        <f t="shared" si="23"/>
        <v>0.23823672700212542</v>
      </c>
      <c r="Q133">
        <f t="shared" si="24"/>
        <v>0.21326202292426213</v>
      </c>
      <c r="T133">
        <f t="shared" si="13"/>
        <v>0.26873149624231385</v>
      </c>
      <c r="X133">
        <f t="shared" ref="X133:X196" si="39">SUM(M133:V133)</f>
        <v>5.5650016192152947</v>
      </c>
      <c r="Y133" s="12">
        <f t="shared" si="36"/>
        <v>0.29988930107762801</v>
      </c>
      <c r="Z133">
        <f t="shared" si="37"/>
        <v>7.9487452881109881</v>
      </c>
    </row>
    <row r="134" spans="1:26" x14ac:dyDescent="0.25">
      <c r="A134">
        <f t="shared" si="7"/>
        <v>1725</v>
      </c>
      <c r="B134">
        <v>3.653855419751699E-2</v>
      </c>
      <c r="C134">
        <v>2.583128556820798E-2</v>
      </c>
      <c r="D134">
        <v>2.8775784441267955E-2</v>
      </c>
      <c r="E134">
        <v>2.5162081278876165E-2</v>
      </c>
      <c r="F134">
        <v>2.4359036131677992E-2</v>
      </c>
      <c r="I134">
        <v>0.17637502181035655</v>
      </c>
      <c r="M134">
        <f t="shared" si="38"/>
        <v>2.0826975892584683</v>
      </c>
      <c r="N134">
        <f t="shared" si="21"/>
        <v>1.5498771340924788</v>
      </c>
      <c r="O134">
        <f t="shared" si="22"/>
        <v>1.7265470664760774</v>
      </c>
      <c r="P134">
        <f t="shared" si="23"/>
        <v>0.25162081278876164</v>
      </c>
      <c r="Q134">
        <f>F134*$Q$3</f>
        <v>0.24359036131677991</v>
      </c>
      <c r="T134">
        <f t="shared" si="13"/>
        <v>0.26456253271553481</v>
      </c>
      <c r="X134">
        <f t="shared" si="39"/>
        <v>6.1188954966481006</v>
      </c>
      <c r="Y134" s="12">
        <f t="shared" si="36"/>
        <v>0.29988930107762801</v>
      </c>
      <c r="Z134">
        <f t="shared" si="37"/>
        <v>8.7398971420754723</v>
      </c>
    </row>
    <row r="135" spans="1:26" x14ac:dyDescent="0.25">
      <c r="A135">
        <f t="shared" si="7"/>
        <v>1726</v>
      </c>
      <c r="B135">
        <v>4.4435164811632379E-2</v>
      </c>
      <c r="C135">
        <v>3.3192532750857921E-2</v>
      </c>
      <c r="D135">
        <v>3.8947689639111514E-2</v>
      </c>
      <c r="E135">
        <v>3.4129418755922458E-2</v>
      </c>
      <c r="F135">
        <v>4.2159870227904211E-2</v>
      </c>
      <c r="I135">
        <v>0.16642970630256562</v>
      </c>
      <c r="M135">
        <f t="shared" si="38"/>
        <v>2.5328043942630454</v>
      </c>
      <c r="N135">
        <f t="shared" si="21"/>
        <v>1.9915519650514752</v>
      </c>
      <c r="O135">
        <f t="shared" si="22"/>
        <v>2.3368613783466907</v>
      </c>
      <c r="P135">
        <f t="shared" si="23"/>
        <v>0.34129418755922458</v>
      </c>
      <c r="Q135">
        <f t="shared" si="24"/>
        <v>0.42159870227904211</v>
      </c>
      <c r="T135">
        <f t="shared" si="13"/>
        <v>0.24964455945384845</v>
      </c>
      <c r="X135">
        <f t="shared" si="39"/>
        <v>7.8737551869533267</v>
      </c>
      <c r="Y135" s="12">
        <f t="shared" si="36"/>
        <v>0.29988930107762801</v>
      </c>
      <c r="Z135">
        <f t="shared" si="37"/>
        <v>11.246443168305825</v>
      </c>
    </row>
    <row r="136" spans="1:26" x14ac:dyDescent="0.25">
      <c r="A136">
        <f t="shared" si="7"/>
        <v>1727</v>
      </c>
      <c r="B136">
        <v>2.9980352162065224E-2</v>
      </c>
      <c r="C136">
        <v>1.7399311522627137E-2</v>
      </c>
      <c r="D136">
        <v>1.9273083532756211E-2</v>
      </c>
      <c r="E136">
        <v>1.9808446964221665E-2</v>
      </c>
      <c r="F136">
        <v>1.9005401817023485E-2</v>
      </c>
      <c r="I136">
        <v>0.16988976543983325</v>
      </c>
      <c r="M136">
        <f t="shared" si="38"/>
        <v>1.7088800732377178</v>
      </c>
      <c r="N136">
        <f t="shared" si="21"/>
        <v>1.0439586913576282</v>
      </c>
      <c r="O136">
        <f t="shared" si="22"/>
        <v>1.1563850119653727</v>
      </c>
      <c r="P136">
        <f t="shared" si="23"/>
        <v>0.19808446964221665</v>
      </c>
      <c r="Q136">
        <f t="shared" si="24"/>
        <v>0.19005401817023485</v>
      </c>
      <c r="T136">
        <f t="shared" si="13"/>
        <v>0.25483464815974988</v>
      </c>
      <c r="X136">
        <f t="shared" si="39"/>
        <v>4.5521969125329198</v>
      </c>
      <c r="Y136" s="12">
        <f t="shared" si="36"/>
        <v>0.29988930107762801</v>
      </c>
      <c r="Z136">
        <f t="shared" si="37"/>
        <v>6.5021101942018253</v>
      </c>
    </row>
    <row r="137" spans="1:26" x14ac:dyDescent="0.25">
      <c r="A137">
        <f t="shared" si="7"/>
        <v>1728</v>
      </c>
      <c r="B137">
        <v>4.1490665938572403E-2</v>
      </c>
      <c r="C137">
        <v>1.6863948091161686E-2</v>
      </c>
      <c r="D137">
        <v>2.2485264121548915E-2</v>
      </c>
      <c r="E137">
        <v>2.3020627553014365E-2</v>
      </c>
      <c r="F137">
        <v>2.0209969537820751E-2</v>
      </c>
      <c r="I137">
        <v>0.19235076919989666</v>
      </c>
      <c r="M137">
        <f t="shared" si="38"/>
        <v>2.3649679584986272</v>
      </c>
      <c r="N137">
        <f t="shared" si="21"/>
        <v>1.0118368854697011</v>
      </c>
      <c r="O137">
        <f t="shared" si="22"/>
        <v>1.3491158472929348</v>
      </c>
      <c r="P137">
        <f t="shared" si="23"/>
        <v>0.23020627553014367</v>
      </c>
      <c r="Q137">
        <f t="shared" si="24"/>
        <v>0.20209969537820752</v>
      </c>
      <c r="T137">
        <f t="shared" si="13"/>
        <v>0.28852615379984498</v>
      </c>
      <c r="X137">
        <f t="shared" si="39"/>
        <v>5.4467528159694591</v>
      </c>
      <c r="Y137" s="12">
        <f t="shared" si="36"/>
        <v>0.29988930107762801</v>
      </c>
      <c r="Z137">
        <f t="shared" si="37"/>
        <v>7.7798451364237655</v>
      </c>
    </row>
    <row r="138" spans="1:26" x14ac:dyDescent="0.25">
      <c r="A138">
        <f t="shared" ref="A138:A201" si="40">+A137+1</f>
        <v>1729</v>
      </c>
      <c r="B138">
        <v>4.3364437948701484E-2</v>
      </c>
      <c r="C138">
        <v>3.5869349908185175E-2</v>
      </c>
      <c r="D138">
        <v>3.4664782187387909E-2</v>
      </c>
      <c r="E138">
        <v>3.3861737040189729E-2</v>
      </c>
      <c r="F138">
        <v>3.3594055324457008E-2</v>
      </c>
      <c r="I138">
        <v>0.21198851325092649</v>
      </c>
      <c r="M138">
        <f t="shared" si="38"/>
        <v>2.4717729630759848</v>
      </c>
      <c r="N138">
        <f t="shared" si="21"/>
        <v>2.1521609944911106</v>
      </c>
      <c r="O138">
        <f t="shared" si="22"/>
        <v>2.0798869312432746</v>
      </c>
      <c r="P138">
        <f t="shared" si="23"/>
        <v>0.33861737040189732</v>
      </c>
      <c r="Q138">
        <f t="shared" si="24"/>
        <v>0.33594055324457006</v>
      </c>
      <c r="T138">
        <f t="shared" ref="T138:T201" si="41">I138*$T$3</f>
        <v>0.31798276987638974</v>
      </c>
      <c r="X138">
        <f t="shared" si="39"/>
        <v>7.6963615823332265</v>
      </c>
      <c r="Y138" s="12">
        <f t="shared" si="36"/>
        <v>0.29988930107762801</v>
      </c>
      <c r="Z138">
        <f t="shared" si="37"/>
        <v>10.993063802880974</v>
      </c>
    </row>
    <row r="139" spans="1:26" x14ac:dyDescent="0.25">
      <c r="A139">
        <f t="shared" si="40"/>
        <v>1730</v>
      </c>
      <c r="B139">
        <v>4.9654958268420521E-2</v>
      </c>
      <c r="C139">
        <v>5.3536343146545033E-2</v>
      </c>
      <c r="D139">
        <v>5.182318016585559E-2</v>
      </c>
      <c r="E139">
        <v>3.9884575644176051E-2</v>
      </c>
      <c r="F139">
        <v>4.7727649915144894E-2</v>
      </c>
      <c r="I139">
        <v>0.23146463049199348</v>
      </c>
      <c r="M139">
        <f t="shared" si="38"/>
        <v>2.8303326212999695</v>
      </c>
      <c r="N139">
        <f t="shared" si="21"/>
        <v>3.2121805887927022</v>
      </c>
      <c r="O139">
        <f t="shared" si="22"/>
        <v>3.1093908099513352</v>
      </c>
      <c r="P139">
        <f t="shared" si="23"/>
        <v>0.39884575644176051</v>
      </c>
      <c r="Q139">
        <f t="shared" si="24"/>
        <v>0.47727649915144893</v>
      </c>
      <c r="T139">
        <f t="shared" si="41"/>
        <v>0.3471969457379902</v>
      </c>
      <c r="X139">
        <f t="shared" si="39"/>
        <v>10.375223221375206</v>
      </c>
      <c r="Y139" s="12">
        <f t="shared" si="36"/>
        <v>0.29988930107762801</v>
      </c>
      <c r="Z139">
        <f t="shared" si="37"/>
        <v>14.819403899047694</v>
      </c>
    </row>
    <row r="140" spans="1:26" x14ac:dyDescent="0.25">
      <c r="A140">
        <f t="shared" si="40"/>
        <v>1731</v>
      </c>
      <c r="B140">
        <v>8.3516695308610264E-2</v>
      </c>
      <c r="C140">
        <v>9.7971507958177426E-2</v>
      </c>
      <c r="D140">
        <v>0.10179935649315539</v>
      </c>
      <c r="E140">
        <v>8.739808018673477E-2</v>
      </c>
      <c r="F140">
        <v>0.11590618291227001</v>
      </c>
      <c r="I140">
        <v>0.22633860192276356</v>
      </c>
      <c r="M140">
        <f t="shared" si="38"/>
        <v>4.7604516325907849</v>
      </c>
      <c r="N140">
        <f t="shared" si="21"/>
        <v>5.8782904774906459</v>
      </c>
      <c r="O140">
        <f t="shared" si="22"/>
        <v>6.107961389589323</v>
      </c>
      <c r="P140">
        <f t="shared" si="23"/>
        <v>0.87398080186734772</v>
      </c>
      <c r="Q140">
        <f t="shared" si="24"/>
        <v>1.1590618291227002</v>
      </c>
      <c r="T140">
        <f t="shared" si="41"/>
        <v>0.33950790288414534</v>
      </c>
      <c r="X140">
        <f t="shared" si="39"/>
        <v>19.119254033544944</v>
      </c>
      <c r="Y140" s="12">
        <f t="shared" si="36"/>
        <v>0.29988930107762801</v>
      </c>
      <c r="Z140">
        <f t="shared" si="37"/>
        <v>27.30890138227252</v>
      </c>
    </row>
    <row r="141" spans="1:26" x14ac:dyDescent="0.25">
      <c r="A141">
        <f t="shared" si="40"/>
        <v>1732</v>
      </c>
      <c r="B141">
        <v>3.6137031623917903E-2</v>
      </c>
      <c r="C141">
        <v>2.3823672700212541E-2</v>
      </c>
      <c r="D141">
        <v>2.7838898436203418E-2</v>
      </c>
      <c r="E141">
        <v>3.0248033877797943E-2</v>
      </c>
      <c r="F141">
        <v>2.8374261867668872E-2</v>
      </c>
      <c r="I141">
        <v>0.19513400143823675</v>
      </c>
      <c r="M141">
        <f t="shared" si="38"/>
        <v>2.0598108025633204</v>
      </c>
      <c r="N141">
        <f t="shared" si="21"/>
        <v>1.4294203620127526</v>
      </c>
      <c r="O141">
        <f t="shared" si="22"/>
        <v>1.6703339061722051</v>
      </c>
      <c r="P141">
        <f t="shared" si="23"/>
        <v>0.30248033877797942</v>
      </c>
      <c r="Q141">
        <f t="shared" si="24"/>
        <v>0.28374261867668871</v>
      </c>
      <c r="T141">
        <f t="shared" si="41"/>
        <v>0.29270100215735512</v>
      </c>
      <c r="X141">
        <f t="shared" si="39"/>
        <v>6.0384890303603012</v>
      </c>
      <c r="Y141" s="12">
        <f t="shared" si="36"/>
        <v>0.29988930107762801</v>
      </c>
      <c r="Z141">
        <f t="shared" si="37"/>
        <v>8.6250489239128836</v>
      </c>
    </row>
    <row r="142" spans="1:26" x14ac:dyDescent="0.25">
      <c r="A142">
        <f t="shared" si="40"/>
        <v>1733</v>
      </c>
      <c r="B142">
        <v>4.6576618537494181E-2</v>
      </c>
      <c r="C142">
        <v>2.5884821911354525E-2</v>
      </c>
      <c r="D142">
        <v>3.2202110402646839E-2</v>
      </c>
      <c r="E142">
        <v>3.801080363404697E-2</v>
      </c>
      <c r="F142">
        <v>2.8722248098121409E-2</v>
      </c>
      <c r="I142">
        <v>0.15666347967712715</v>
      </c>
      <c r="M142">
        <f t="shared" si="38"/>
        <v>2.6548672566371683</v>
      </c>
      <c r="N142">
        <f t="shared" si="21"/>
        <v>1.5530893146812714</v>
      </c>
      <c r="O142">
        <f t="shared" si="22"/>
        <v>1.9321266241588102</v>
      </c>
      <c r="P142">
        <f t="shared" si="23"/>
        <v>0.38010803634046969</v>
      </c>
      <c r="Q142">
        <f t="shared" si="24"/>
        <v>0.28722248098121411</v>
      </c>
      <c r="T142">
        <f t="shared" si="41"/>
        <v>0.23499521951569075</v>
      </c>
      <c r="X142">
        <f t="shared" si="39"/>
        <v>7.0424089323146246</v>
      </c>
      <c r="Y142" s="12">
        <f t="shared" si="36"/>
        <v>0.29988930107762801</v>
      </c>
      <c r="Z142">
        <f t="shared" si="37"/>
        <v>10.058993446542779</v>
      </c>
    </row>
    <row r="143" spans="1:26" x14ac:dyDescent="0.25">
      <c r="A143">
        <f t="shared" si="40"/>
        <v>1734</v>
      </c>
      <c r="B143">
        <v>4.015225735990878E-2</v>
      </c>
      <c r="C143">
        <v>2.0611492111419841E-2</v>
      </c>
      <c r="D143">
        <v>3.8947689639111514E-2</v>
      </c>
      <c r="E143">
        <v>3.3594055324457008E-2</v>
      </c>
      <c r="F143">
        <v>3.5066304760987002E-2</v>
      </c>
      <c r="I143">
        <v>0.16887528752106529</v>
      </c>
      <c r="M143">
        <f t="shared" si="38"/>
        <v>2.2886786695148005</v>
      </c>
      <c r="N143">
        <f t="shared" si="21"/>
        <v>1.2366895266851905</v>
      </c>
      <c r="O143">
        <f t="shared" si="22"/>
        <v>2.3368613783466907</v>
      </c>
      <c r="P143">
        <f t="shared" si="23"/>
        <v>0.33594055324457006</v>
      </c>
      <c r="Q143">
        <f t="shared" si="24"/>
        <v>0.35066304760986999</v>
      </c>
      <c r="T143">
        <f t="shared" si="41"/>
        <v>0.25331293128159793</v>
      </c>
      <c r="X143">
        <f t="shared" si="39"/>
        <v>6.8021461066827191</v>
      </c>
      <c r="Y143" s="12">
        <f t="shared" si="36"/>
        <v>0.29988930107762801</v>
      </c>
      <c r="Z143">
        <f t="shared" si="37"/>
        <v>9.7158151091716682</v>
      </c>
    </row>
    <row r="144" spans="1:26" x14ac:dyDescent="0.25">
      <c r="A144">
        <f t="shared" si="40"/>
        <v>1735</v>
      </c>
      <c r="B144">
        <v>4.7915027116157805E-2</v>
      </c>
      <c r="C144">
        <v>4.6308936821761452E-2</v>
      </c>
      <c r="D144">
        <v>5.219793456788141E-2</v>
      </c>
      <c r="E144">
        <v>4.0419939075641502E-2</v>
      </c>
      <c r="F144">
        <v>4.015225735990878E-2</v>
      </c>
      <c r="I144">
        <v>0.16212443895202042</v>
      </c>
      <c r="M144">
        <f t="shared" si="38"/>
        <v>2.731156545620995</v>
      </c>
      <c r="N144">
        <f t="shared" ref="N144:N159" si="42">C144*$N$3</f>
        <v>2.7785362093056873</v>
      </c>
      <c r="O144">
        <f t="shared" ref="O144:O159" si="43">D144*$O$3</f>
        <v>3.1318760740728848</v>
      </c>
      <c r="P144">
        <f t="shared" ref="P144:P159" si="44">E144*$P$3</f>
        <v>0.40419939075641503</v>
      </c>
      <c r="Q144">
        <f t="shared" ref="Q144:Q159" si="45">F144*$Q$3</f>
        <v>0.40152257359908783</v>
      </c>
      <c r="T144">
        <f t="shared" si="41"/>
        <v>0.24318665842803061</v>
      </c>
      <c r="X144">
        <f t="shared" si="39"/>
        <v>9.6904774517831012</v>
      </c>
      <c r="Y144" s="12">
        <f t="shared" si="36"/>
        <v>0.29988930107762801</v>
      </c>
      <c r="Z144">
        <f t="shared" si="37"/>
        <v>13.841350327453826</v>
      </c>
    </row>
    <row r="145" spans="1:26" x14ac:dyDescent="0.25">
      <c r="A145">
        <f t="shared" si="40"/>
        <v>1736</v>
      </c>
      <c r="B145">
        <v>5.3670184004411398E-2</v>
      </c>
      <c r="C145">
        <v>4.47028465273651E-2</v>
      </c>
      <c r="D145">
        <v>5.085952598921778E-2</v>
      </c>
      <c r="E145">
        <v>5.0993366847084144E-2</v>
      </c>
      <c r="F145">
        <v>5.4152011092730309E-2</v>
      </c>
      <c r="I145">
        <v>0.18259034804473417</v>
      </c>
      <c r="M145">
        <f t="shared" si="38"/>
        <v>3.0592004882514496</v>
      </c>
      <c r="N145">
        <f t="shared" si="42"/>
        <v>2.682170791641906</v>
      </c>
      <c r="O145">
        <f t="shared" si="43"/>
        <v>3.051571559353067</v>
      </c>
      <c r="P145">
        <f t="shared" si="44"/>
        <v>0.50993366847084143</v>
      </c>
      <c r="Q145">
        <f t="shared" si="45"/>
        <v>0.54152011092730312</v>
      </c>
      <c r="T145">
        <f t="shared" si="41"/>
        <v>0.27388552206710126</v>
      </c>
      <c r="X145">
        <f t="shared" si="39"/>
        <v>10.118282140711667</v>
      </c>
      <c r="Y145" s="12">
        <f t="shared" si="36"/>
        <v>0.29988930107762801</v>
      </c>
      <c r="Z145">
        <f t="shared" si="37"/>
        <v>14.452403250351669</v>
      </c>
    </row>
    <row r="146" spans="1:26" x14ac:dyDescent="0.25">
      <c r="A146">
        <f t="shared" si="40"/>
        <v>1737</v>
      </c>
      <c r="B146">
        <v>6.3922393716974765E-2</v>
      </c>
      <c r="C146">
        <v>4.8450390547623262E-2</v>
      </c>
      <c r="D146">
        <v>5.4821215382062118E-2</v>
      </c>
      <c r="E146">
        <v>6.6706283560595117E-2</v>
      </c>
      <c r="F146">
        <v>4.8503926890769801E-2</v>
      </c>
      <c r="I146">
        <v>0.15778396021420324</v>
      </c>
      <c r="M146">
        <f t="shared" si="38"/>
        <v>3.6435764418675616</v>
      </c>
      <c r="N146">
        <f t="shared" si="42"/>
        <v>2.9070234328573958</v>
      </c>
      <c r="O146">
        <f t="shared" si="43"/>
        <v>3.2892729229237272</v>
      </c>
      <c r="P146">
        <f t="shared" si="44"/>
        <v>0.66706283560595114</v>
      </c>
      <c r="Q146">
        <f t="shared" si="45"/>
        <v>0.485039268907698</v>
      </c>
      <c r="T146">
        <f t="shared" si="41"/>
        <v>0.23667594032130485</v>
      </c>
      <c r="X146">
        <f t="shared" si="39"/>
        <v>11.228650842483638</v>
      </c>
      <c r="Y146" s="12">
        <f t="shared" si="36"/>
        <v>0.29988930107762801</v>
      </c>
      <c r="Z146">
        <f t="shared" si="37"/>
        <v>16.038393442304283</v>
      </c>
    </row>
    <row r="147" spans="1:26" x14ac:dyDescent="0.25">
      <c r="A147">
        <f t="shared" si="40"/>
        <v>1738</v>
      </c>
      <c r="B147">
        <v>4.8182708831890533E-2</v>
      </c>
      <c r="C147">
        <v>4.7023647002767829E-2</v>
      </c>
      <c r="D147">
        <v>5.2358543597321047E-2</v>
      </c>
      <c r="E147">
        <v>3.7288063001568617E-2</v>
      </c>
      <c r="F147">
        <v>5.1574236170224164E-2</v>
      </c>
      <c r="I147">
        <v>0.18840693504359832</v>
      </c>
      <c r="M147">
        <f t="shared" si="38"/>
        <v>2.7464144034177602</v>
      </c>
      <c r="N147">
        <f t="shared" si="42"/>
        <v>2.8214188201660697</v>
      </c>
      <c r="O147">
        <f t="shared" si="43"/>
        <v>3.1415126158392628</v>
      </c>
      <c r="P147">
        <f t="shared" si="44"/>
        <v>0.37288063001568617</v>
      </c>
      <c r="Q147">
        <f t="shared" si="45"/>
        <v>0.51574236170224164</v>
      </c>
      <c r="T147">
        <f t="shared" si="41"/>
        <v>0.28261040256539749</v>
      </c>
      <c r="X147">
        <f t="shared" si="39"/>
        <v>9.8805792337064187</v>
      </c>
      <c r="Y147" s="12">
        <f t="shared" si="36"/>
        <v>0.29988930107762801</v>
      </c>
      <c r="Z147">
        <f t="shared" si="37"/>
        <v>14.112881361354503</v>
      </c>
    </row>
    <row r="148" spans="1:26" x14ac:dyDescent="0.25">
      <c r="A148">
        <f t="shared" si="40"/>
        <v>1739</v>
      </c>
      <c r="B148">
        <v>4.0955302507106953E-2</v>
      </c>
      <c r="C148">
        <v>2.5697444710341615E-2</v>
      </c>
      <c r="D148">
        <v>2.9177307014867048E-2</v>
      </c>
      <c r="E148">
        <v>3.520014561885336E-2</v>
      </c>
      <c r="F148">
        <v>2.7705057578337054E-2</v>
      </c>
      <c r="I148">
        <v>0.18532600622317477</v>
      </c>
      <c r="M148">
        <f t="shared" si="38"/>
        <v>2.3344522429050962</v>
      </c>
      <c r="N148">
        <f t="shared" si="42"/>
        <v>1.5418466826204968</v>
      </c>
      <c r="O148">
        <f t="shared" si="43"/>
        <v>1.7506384208920229</v>
      </c>
      <c r="P148">
        <f t="shared" si="44"/>
        <v>0.35200145618853362</v>
      </c>
      <c r="Q148">
        <f t="shared" si="45"/>
        <v>0.27705057578337056</v>
      </c>
      <c r="T148">
        <f t="shared" si="41"/>
        <v>0.27798900933476217</v>
      </c>
      <c r="X148">
        <f t="shared" si="39"/>
        <v>6.5339783877242823</v>
      </c>
      <c r="Y148" s="12">
        <f t="shared" si="36"/>
        <v>0.29988930107762801</v>
      </c>
      <c r="Z148">
        <f t="shared" si="37"/>
        <v>9.3327789416467226</v>
      </c>
    </row>
    <row r="149" spans="1:26" x14ac:dyDescent="0.25">
      <c r="A149">
        <f t="shared" si="40"/>
        <v>1740</v>
      </c>
      <c r="B149">
        <v>3.3326373608724286E-2</v>
      </c>
      <c r="C149">
        <v>2.2485264121548915E-2</v>
      </c>
      <c r="D149">
        <v>3.1318760740728847E-2</v>
      </c>
      <c r="E149">
        <v>2.4894399563143443E-2</v>
      </c>
      <c r="F149">
        <v>2.5563603852475254E-2</v>
      </c>
      <c r="I149">
        <v>0.19775081019621524</v>
      </c>
      <c r="M149">
        <f t="shared" si="38"/>
        <v>1.8996032956972844</v>
      </c>
      <c r="N149">
        <f t="shared" si="42"/>
        <v>1.3491158472929348</v>
      </c>
      <c r="O149">
        <f t="shared" si="43"/>
        <v>1.8791256444437308</v>
      </c>
      <c r="P149">
        <f t="shared" si="44"/>
        <v>0.24894399563143443</v>
      </c>
      <c r="Q149">
        <f t="shared" si="45"/>
        <v>0.25563603852475253</v>
      </c>
      <c r="T149">
        <f t="shared" si="41"/>
        <v>0.29662621529432287</v>
      </c>
      <c r="X149">
        <f t="shared" si="39"/>
        <v>5.9290510368844593</v>
      </c>
      <c r="Y149" s="12">
        <f t="shared" si="36"/>
        <v>0.29988930107762801</v>
      </c>
      <c r="Z149">
        <f t="shared" si="37"/>
        <v>8.4687336531360025</v>
      </c>
    </row>
    <row r="150" spans="1:26" x14ac:dyDescent="0.25">
      <c r="A150">
        <f t="shared" si="40"/>
        <v>1741</v>
      </c>
      <c r="B150">
        <v>3.3192532750857921E-2</v>
      </c>
      <c r="C150">
        <v>2.7035853289005242E-2</v>
      </c>
      <c r="D150">
        <v>3.4878927559974092E-2</v>
      </c>
      <c r="E150">
        <v>3.1586442456461569E-2</v>
      </c>
      <c r="F150">
        <v>2.925761152958686E-2</v>
      </c>
      <c r="I150">
        <v>0.18643850273548693</v>
      </c>
      <c r="M150">
        <f t="shared" si="38"/>
        <v>1.8919743667989015</v>
      </c>
      <c r="N150">
        <f t="shared" si="42"/>
        <v>1.6221511973403144</v>
      </c>
      <c r="O150">
        <f t="shared" si="43"/>
        <v>2.0927356535984454</v>
      </c>
      <c r="P150">
        <f t="shared" si="44"/>
        <v>0.31586442456461572</v>
      </c>
      <c r="Q150">
        <f t="shared" si="45"/>
        <v>0.29257611529586858</v>
      </c>
      <c r="T150">
        <f t="shared" si="41"/>
        <v>0.2796577541032304</v>
      </c>
      <c r="X150">
        <f t="shared" si="39"/>
        <v>6.4949595117013761</v>
      </c>
      <c r="Y150" s="12">
        <f t="shared" si="36"/>
        <v>0.29988930107762801</v>
      </c>
      <c r="Z150">
        <f t="shared" si="37"/>
        <v>9.2770465037865879</v>
      </c>
    </row>
    <row r="151" spans="1:26" x14ac:dyDescent="0.25">
      <c r="A151">
        <f t="shared" si="40"/>
        <v>1742</v>
      </c>
      <c r="B151">
        <v>5.3134820572945954E-2</v>
      </c>
      <c r="C151">
        <v>9.5027009085117426E-3</v>
      </c>
      <c r="D151">
        <v>4.8316549689756891E-2</v>
      </c>
      <c r="E151">
        <v>5.7953091456135003E-2</v>
      </c>
      <c r="F151">
        <v>5.6748523735337744E-2</v>
      </c>
      <c r="I151">
        <v>0.19315811637030936</v>
      </c>
      <c r="M151">
        <f t="shared" si="38"/>
        <v>3.0286847726579196</v>
      </c>
      <c r="N151">
        <f t="shared" si="42"/>
        <v>0.57016205451070456</v>
      </c>
      <c r="O151">
        <f t="shared" si="43"/>
        <v>2.8989929813854136</v>
      </c>
      <c r="P151">
        <f t="shared" si="44"/>
        <v>0.57953091456135009</v>
      </c>
      <c r="Q151">
        <f t="shared" si="45"/>
        <v>0.56748523735337741</v>
      </c>
      <c r="T151">
        <f t="shared" si="41"/>
        <v>0.28973717455546405</v>
      </c>
      <c r="X151">
        <f t="shared" si="39"/>
        <v>7.9345931350242296</v>
      </c>
      <c r="Y151" s="12">
        <f t="shared" si="36"/>
        <v>0.29988930107762801</v>
      </c>
      <c r="Z151">
        <f t="shared" si="37"/>
        <v>11.33334078058992</v>
      </c>
    </row>
    <row r="152" spans="1:26" x14ac:dyDescent="0.25">
      <c r="A152">
        <f t="shared" si="40"/>
        <v>1743</v>
      </c>
      <c r="B152">
        <v>3.9081530496977872E-2</v>
      </c>
      <c r="C152">
        <v>2.5162081278876165E-2</v>
      </c>
      <c r="D152">
        <v>2.3957513558078902E-2</v>
      </c>
      <c r="E152">
        <v>3.5949654422904993E-2</v>
      </c>
      <c r="F152">
        <v>3.1452601598595212E-2</v>
      </c>
      <c r="I152">
        <v>0.21584046165445073</v>
      </c>
      <c r="M152">
        <f t="shared" si="38"/>
        <v>2.2276472383277386</v>
      </c>
      <c r="N152">
        <f t="shared" si="42"/>
        <v>1.5097248767325699</v>
      </c>
      <c r="O152">
        <f t="shared" si="43"/>
        <v>1.4374508134847341</v>
      </c>
      <c r="P152">
        <f t="shared" si="44"/>
        <v>0.35949654422904992</v>
      </c>
      <c r="Q152">
        <f t="shared" si="45"/>
        <v>0.31452601598595209</v>
      </c>
      <c r="T152">
        <f t="shared" si="41"/>
        <v>0.3237606924816761</v>
      </c>
      <c r="X152">
        <f t="shared" si="39"/>
        <v>6.1726061812417212</v>
      </c>
      <c r="Y152" s="12">
        <f t="shared" si="36"/>
        <v>0.29988930107762801</v>
      </c>
      <c r="Z152">
        <f t="shared" si="37"/>
        <v>8.8166145593014811</v>
      </c>
    </row>
    <row r="153" spans="1:26" x14ac:dyDescent="0.25">
      <c r="A153">
        <f t="shared" si="40"/>
        <v>1744</v>
      </c>
      <c r="B153">
        <v>3.7408519773648341E-2</v>
      </c>
      <c r="C153">
        <v>3.0248033877797943E-2</v>
      </c>
      <c r="D153">
        <v>3.687315634218289E-2</v>
      </c>
      <c r="E153">
        <v>3.2657169319392471E-2</v>
      </c>
      <c r="F153">
        <v>3.4999384332053823E-2</v>
      </c>
      <c r="I153">
        <v>0.24584762977757293</v>
      </c>
      <c r="M153">
        <f t="shared" si="38"/>
        <v>2.1322856270979553</v>
      </c>
      <c r="N153">
        <f t="shared" si="42"/>
        <v>1.8148820326678765</v>
      </c>
      <c r="O153">
        <f t="shared" si="43"/>
        <v>2.2123893805309733</v>
      </c>
      <c r="P153">
        <f t="shared" si="44"/>
        <v>0.32657169319392471</v>
      </c>
      <c r="Q153">
        <f t="shared" si="45"/>
        <v>0.34999384332053823</v>
      </c>
      <c r="T153">
        <f t="shared" si="41"/>
        <v>0.36877144466635942</v>
      </c>
      <c r="X153">
        <f t="shared" si="39"/>
        <v>7.204894021477628</v>
      </c>
      <c r="Y153" s="12">
        <f t="shared" si="36"/>
        <v>0.29988930107762801</v>
      </c>
      <c r="Z153">
        <f t="shared" si="37"/>
        <v>10.291078300285344</v>
      </c>
    </row>
    <row r="154" spans="1:26" x14ac:dyDescent="0.25">
      <c r="A154">
        <f t="shared" si="40"/>
        <v>1745</v>
      </c>
      <c r="B154">
        <v>3.2791010177258835E-2</v>
      </c>
      <c r="C154">
        <v>2.2953707124081187E-2</v>
      </c>
      <c r="D154">
        <v>2.3555990984479816E-2</v>
      </c>
      <c r="E154">
        <v>2.7236614575804789E-2</v>
      </c>
      <c r="F154">
        <v>2.1949900690083464E-2</v>
      </c>
      <c r="I154">
        <v>0.23692721370800318</v>
      </c>
      <c r="M154">
        <f t="shared" si="38"/>
        <v>1.8690875801037536</v>
      </c>
      <c r="N154">
        <f t="shared" si="42"/>
        <v>1.3772224274448712</v>
      </c>
      <c r="O154">
        <f t="shared" si="43"/>
        <v>1.413359459068789</v>
      </c>
      <c r="P154">
        <f t="shared" si="44"/>
        <v>0.27236614575804791</v>
      </c>
      <c r="Q154">
        <f t="shared" si="45"/>
        <v>0.21949900690083463</v>
      </c>
      <c r="T154">
        <f t="shared" si="41"/>
        <v>0.35539082056200477</v>
      </c>
      <c r="X154">
        <f t="shared" si="39"/>
        <v>5.5069254398383016</v>
      </c>
      <c r="Y154" s="12">
        <f t="shared" si="36"/>
        <v>0.29988930107762801</v>
      </c>
      <c r="Z154">
        <f t="shared" si="37"/>
        <v>7.8657924358457878</v>
      </c>
    </row>
    <row r="155" spans="1:26" x14ac:dyDescent="0.25">
      <c r="A155">
        <f t="shared" si="40"/>
        <v>1746</v>
      </c>
      <c r="B155">
        <v>4.3632119664434199E-2</v>
      </c>
      <c r="C155">
        <v>3.346021446659065E-2</v>
      </c>
      <c r="D155">
        <v>3.9750734786309694E-2</v>
      </c>
      <c r="E155">
        <v>4.189218851217149E-2</v>
      </c>
      <c r="F155">
        <v>4.0687620791374231E-2</v>
      </c>
      <c r="I155">
        <v>0.22926214662571856</v>
      </c>
      <c r="M155">
        <f t="shared" si="38"/>
        <v>2.4870308208727492</v>
      </c>
      <c r="N155">
        <f t="shared" si="42"/>
        <v>2.007612867995439</v>
      </c>
      <c r="O155">
        <f t="shared" si="43"/>
        <v>2.3850440871785814</v>
      </c>
      <c r="P155">
        <f t="shared" si="44"/>
        <v>0.41892188512171491</v>
      </c>
      <c r="Q155">
        <f t="shared" si="45"/>
        <v>0.40687620791374229</v>
      </c>
      <c r="T155">
        <f t="shared" si="41"/>
        <v>0.34389321993857785</v>
      </c>
      <c r="X155">
        <f t="shared" si="39"/>
        <v>8.049379089020805</v>
      </c>
      <c r="Y155" s="12">
        <f t="shared" si="36"/>
        <v>0.29988930107762801</v>
      </c>
      <c r="Z155">
        <f t="shared" si="37"/>
        <v>11.497294786968135</v>
      </c>
    </row>
    <row r="156" spans="1:26" x14ac:dyDescent="0.25">
      <c r="A156">
        <f t="shared" si="40"/>
        <v>1747</v>
      </c>
      <c r="B156">
        <v>5.0591844273485058E-2</v>
      </c>
      <c r="C156">
        <v>2.6098967283940705E-2</v>
      </c>
      <c r="D156">
        <v>3.0515715593530668E-2</v>
      </c>
      <c r="E156">
        <v>4.0553779933507859E-2</v>
      </c>
      <c r="F156">
        <v>2.8641943583401597E-2</v>
      </c>
      <c r="I156">
        <v>0.22817061842325673</v>
      </c>
      <c r="M156">
        <f t="shared" si="38"/>
        <v>2.8837351235886484</v>
      </c>
      <c r="N156">
        <f t="shared" si="42"/>
        <v>1.5659380370364424</v>
      </c>
      <c r="O156">
        <f t="shared" si="43"/>
        <v>1.8309429356118401</v>
      </c>
      <c r="P156">
        <f t="shared" si="44"/>
        <v>0.40553779933507861</v>
      </c>
      <c r="Q156">
        <f t="shared" si="45"/>
        <v>0.28641943583401597</v>
      </c>
      <c r="T156">
        <f t="shared" si="41"/>
        <v>0.3422559276348851</v>
      </c>
      <c r="X156">
        <f t="shared" si="39"/>
        <v>7.3148292590409101</v>
      </c>
      <c r="Y156" s="12">
        <f t="shared" si="36"/>
        <v>0.29988930107762801</v>
      </c>
      <c r="Z156">
        <f t="shared" si="37"/>
        <v>10.448103807440852</v>
      </c>
    </row>
    <row r="157" spans="1:26" x14ac:dyDescent="0.25">
      <c r="A157">
        <f t="shared" si="40"/>
        <v>1748</v>
      </c>
      <c r="B157">
        <v>5.1261048562816873E-2</v>
      </c>
      <c r="C157">
        <v>3.4798623045254273E-2</v>
      </c>
      <c r="D157">
        <v>3.6137031623917903E-2</v>
      </c>
      <c r="E157">
        <v>4.1399654155223273E-2</v>
      </c>
      <c r="F157">
        <v>3.327283726557774E-2</v>
      </c>
      <c r="I157">
        <v>0.2822275500458063</v>
      </c>
      <c r="M157">
        <f t="shared" si="38"/>
        <v>2.9218797680805619</v>
      </c>
      <c r="N157">
        <f t="shared" si="42"/>
        <v>2.0879173827152564</v>
      </c>
      <c r="O157">
        <f t="shared" si="43"/>
        <v>2.1682218974350742</v>
      </c>
      <c r="P157">
        <f t="shared" si="44"/>
        <v>0.41399654155223276</v>
      </c>
      <c r="Q157">
        <f t="shared" si="45"/>
        <v>0.33272837265577737</v>
      </c>
      <c r="T157">
        <f t="shared" si="41"/>
        <v>0.42334132506870947</v>
      </c>
      <c r="X157">
        <f t="shared" si="39"/>
        <v>8.3480852875076117</v>
      </c>
      <c r="Y157" s="12">
        <f t="shared" si="36"/>
        <v>0.29988930107762801</v>
      </c>
      <c r="Z157">
        <f t="shared" si="37"/>
        <v>11.923950455773914</v>
      </c>
    </row>
    <row r="158" spans="1:26" x14ac:dyDescent="0.25">
      <c r="A158">
        <f t="shared" si="40"/>
        <v>1749</v>
      </c>
      <c r="B158">
        <v>3.8412326207646064E-2</v>
      </c>
      <c r="C158">
        <v>5.1261048562816873E-2</v>
      </c>
      <c r="D158">
        <v>2.6098967283940705E-2</v>
      </c>
      <c r="E158">
        <v>3.0515715593530668E-2</v>
      </c>
      <c r="F158">
        <v>2.7838898436203418E-2</v>
      </c>
      <c r="I158">
        <v>0.26816428838218154</v>
      </c>
      <c r="M158">
        <f t="shared" si="38"/>
        <v>2.1895025938358255</v>
      </c>
      <c r="N158">
        <f t="shared" si="42"/>
        <v>3.0756629137690124</v>
      </c>
      <c r="O158">
        <f t="shared" si="43"/>
        <v>1.5659380370364424</v>
      </c>
      <c r="P158">
        <f t="shared" si="44"/>
        <v>0.30515715593530668</v>
      </c>
      <c r="Q158">
        <f t="shared" si="45"/>
        <v>0.27838898436203419</v>
      </c>
      <c r="T158">
        <f t="shared" si="41"/>
        <v>0.40224643257327231</v>
      </c>
      <c r="X158">
        <f t="shared" si="39"/>
        <v>7.8168961175118934</v>
      </c>
      <c r="Y158" s="12">
        <f t="shared" si="36"/>
        <v>0.29988930107762801</v>
      </c>
      <c r="Z158">
        <f t="shared" si="37"/>
        <v>11.165228769598659</v>
      </c>
    </row>
    <row r="159" spans="1:26" x14ac:dyDescent="0.25">
      <c r="A159">
        <f t="shared" si="40"/>
        <v>1750</v>
      </c>
      <c r="B159">
        <v>3.346021446659065E-2</v>
      </c>
      <c r="C159">
        <v>2.850810272553523E-2</v>
      </c>
      <c r="D159">
        <v>2.3181236582453999E-2</v>
      </c>
      <c r="E159">
        <v>3.0863701823983215E-2</v>
      </c>
      <c r="F159">
        <v>3.1318760740728847E-2</v>
      </c>
      <c r="I159">
        <v>0.35033044107013739</v>
      </c>
      <c r="M159">
        <f t="shared" si="38"/>
        <v>1.907232224595667</v>
      </c>
      <c r="N159">
        <f t="shared" si="42"/>
        <v>1.7104861635321138</v>
      </c>
      <c r="O159">
        <f t="shared" si="43"/>
        <v>1.3908741949472399</v>
      </c>
      <c r="P159">
        <f t="shared" si="44"/>
        <v>0.30863701823983214</v>
      </c>
      <c r="Q159">
        <f t="shared" si="45"/>
        <v>0.31318760740728846</v>
      </c>
      <c r="T159">
        <f t="shared" si="41"/>
        <v>0.52549566160520611</v>
      </c>
      <c r="X159">
        <f t="shared" si="39"/>
        <v>6.1559128703273469</v>
      </c>
      <c r="Y159" s="12">
        <f>$AG$3+$AH$3+$AJ$3+$AK$3</f>
        <v>0.29988930107762801</v>
      </c>
      <c r="Z159">
        <f t="shared" si="37"/>
        <v>8.7927707429734792</v>
      </c>
    </row>
    <row r="160" spans="1:26" x14ac:dyDescent="0.25">
      <c r="A160">
        <f t="shared" si="40"/>
        <v>1751</v>
      </c>
      <c r="B160" s="9">
        <f t="shared" ref="B160:B171" si="46">B159+($B$172-$B$159)/13</f>
        <v>3.5004532057356375E-2</v>
      </c>
      <c r="C160" s="3"/>
      <c r="I160">
        <v>0.32701322721209297</v>
      </c>
      <c r="M160">
        <f t="shared" si="38"/>
        <v>1.9952583272693134</v>
      </c>
      <c r="T160">
        <f t="shared" si="41"/>
        <v>0.49051984081813949</v>
      </c>
      <c r="X160">
        <f t="shared" si="39"/>
        <v>2.4857781680874531</v>
      </c>
      <c r="Y160" s="12" t="e">
        <f t="shared" ref="Y160:Y191" si="47">$AC$3+$AD$3+$AE$3+$AF$3+$AG$3+$AH$3+$AJ$3+$AK$3</f>
        <v>#DIV/0!</v>
      </c>
      <c r="Z160" t="e">
        <f t="shared" si="37"/>
        <v>#DIV/0!</v>
      </c>
    </row>
    <row r="161" spans="1:26" x14ac:dyDescent="0.25">
      <c r="A161">
        <f t="shared" si="40"/>
        <v>1752</v>
      </c>
      <c r="B161" s="9">
        <f t="shared" si="46"/>
        <v>3.6548849648122099E-2</v>
      </c>
      <c r="I161">
        <v>0.28773091597531386</v>
      </c>
      <c r="M161">
        <f t="shared" si="38"/>
        <v>2.0832844299429598</v>
      </c>
      <c r="T161">
        <f t="shared" si="41"/>
        <v>0.43159637396297079</v>
      </c>
      <c r="X161">
        <f t="shared" si="39"/>
        <v>2.5148808039059305</v>
      </c>
      <c r="Y161" s="12" t="e">
        <f t="shared" si="47"/>
        <v>#DIV/0!</v>
      </c>
      <c r="Z161" t="e">
        <f t="shared" si="37"/>
        <v>#DIV/0!</v>
      </c>
    </row>
    <row r="162" spans="1:26" x14ac:dyDescent="0.25">
      <c r="A162">
        <f t="shared" si="40"/>
        <v>1753</v>
      </c>
      <c r="B162" s="9">
        <f t="shared" si="46"/>
        <v>3.8093167238887823E-2</v>
      </c>
      <c r="I162">
        <v>0.26744498371118941</v>
      </c>
      <c r="M162">
        <f t="shared" si="38"/>
        <v>2.171310532616606</v>
      </c>
      <c r="T162">
        <f t="shared" si="41"/>
        <v>0.40116747556678412</v>
      </c>
      <c r="X162">
        <f t="shared" si="39"/>
        <v>2.5724780081833902</v>
      </c>
      <c r="Y162" s="12" t="e">
        <f t="shared" si="47"/>
        <v>#DIV/0!</v>
      </c>
      <c r="Z162" t="e">
        <f t="shared" si="37"/>
        <v>#DIV/0!</v>
      </c>
    </row>
    <row r="163" spans="1:26" x14ac:dyDescent="0.25">
      <c r="A163">
        <f t="shared" si="40"/>
        <v>1754</v>
      </c>
      <c r="B163" s="9">
        <f t="shared" si="46"/>
        <v>3.9637484829653548E-2</v>
      </c>
      <c r="I163">
        <v>0.27600958099094325</v>
      </c>
      <c r="M163">
        <f t="shared" si="38"/>
        <v>2.2593366352902522</v>
      </c>
      <c r="T163">
        <f t="shared" si="41"/>
        <v>0.41401437148641484</v>
      </c>
      <c r="X163">
        <f t="shared" si="39"/>
        <v>2.673351006776667</v>
      </c>
      <c r="Y163" s="12" t="e">
        <f t="shared" si="47"/>
        <v>#DIV/0!</v>
      </c>
      <c r="Z163" t="e">
        <f t="shared" si="37"/>
        <v>#DIV/0!</v>
      </c>
    </row>
    <row r="164" spans="1:26" x14ac:dyDescent="0.25">
      <c r="A164">
        <f t="shared" si="40"/>
        <v>1755</v>
      </c>
      <c r="B164" s="9">
        <f t="shared" si="46"/>
        <v>4.1181802420419272E-2</v>
      </c>
      <c r="I164">
        <v>0.29054392296543247</v>
      </c>
      <c r="M164">
        <f t="shared" si="38"/>
        <v>2.3473627379638984</v>
      </c>
      <c r="T164">
        <f t="shared" si="41"/>
        <v>0.43581588444814867</v>
      </c>
      <c r="X164">
        <f t="shared" si="39"/>
        <v>2.7831786224120472</v>
      </c>
      <c r="Y164" s="12" t="e">
        <f t="shared" si="47"/>
        <v>#DIV/0!</v>
      </c>
      <c r="Z164" t="e">
        <f t="shared" si="37"/>
        <v>#DIV/0!</v>
      </c>
    </row>
    <row r="165" spans="1:26" x14ac:dyDescent="0.25">
      <c r="A165">
        <f t="shared" si="40"/>
        <v>1756</v>
      </c>
      <c r="B165" s="9">
        <f t="shared" si="46"/>
        <v>4.2726120011184997E-2</v>
      </c>
      <c r="I165">
        <v>0.22055666490891779</v>
      </c>
      <c r="M165">
        <f t="shared" si="38"/>
        <v>2.435388840637545</v>
      </c>
      <c r="T165">
        <f t="shared" si="41"/>
        <v>0.33083499736337668</v>
      </c>
      <c r="X165">
        <f t="shared" si="39"/>
        <v>2.7662238380009216</v>
      </c>
      <c r="Y165" s="12" t="e">
        <f t="shared" si="47"/>
        <v>#DIV/0!</v>
      </c>
      <c r="Z165" t="e">
        <f t="shared" si="37"/>
        <v>#DIV/0!</v>
      </c>
    </row>
    <row r="166" spans="1:26" x14ac:dyDescent="0.25">
      <c r="A166">
        <f t="shared" si="40"/>
        <v>1757</v>
      </c>
      <c r="B166" s="9">
        <f t="shared" si="46"/>
        <v>4.4270437601950721E-2</v>
      </c>
      <c r="I166">
        <v>0.24583010711059491</v>
      </c>
      <c r="M166">
        <f t="shared" si="38"/>
        <v>2.5234149433111912</v>
      </c>
      <c r="T166">
        <f t="shared" si="41"/>
        <v>0.36874516066589236</v>
      </c>
      <c r="X166">
        <f t="shared" si="39"/>
        <v>2.8921601039770835</v>
      </c>
      <c r="Y166" s="12" t="e">
        <f t="shared" si="47"/>
        <v>#DIV/0!</v>
      </c>
      <c r="Z166" t="e">
        <f t="shared" si="37"/>
        <v>#DIV/0!</v>
      </c>
    </row>
    <row r="167" spans="1:26" x14ac:dyDescent="0.25">
      <c r="A167">
        <f t="shared" si="40"/>
        <v>1758</v>
      </c>
      <c r="B167" s="9">
        <f t="shared" si="46"/>
        <v>4.5814755192716446E-2</v>
      </c>
      <c r="I167">
        <v>0.33770964937092091</v>
      </c>
      <c r="M167">
        <f t="shared" si="38"/>
        <v>2.6114410459848374</v>
      </c>
      <c r="T167">
        <f t="shared" si="41"/>
        <v>0.50656447405638139</v>
      </c>
      <c r="X167">
        <f t="shared" si="39"/>
        <v>3.1180055200412187</v>
      </c>
      <c r="Y167" s="12" t="e">
        <f t="shared" si="47"/>
        <v>#DIV/0!</v>
      </c>
      <c r="Z167" t="e">
        <f t="shared" si="37"/>
        <v>#DIV/0!</v>
      </c>
    </row>
    <row r="168" spans="1:26" x14ac:dyDescent="0.25">
      <c r="A168">
        <f t="shared" si="40"/>
        <v>1759</v>
      </c>
      <c r="B168" s="9">
        <f t="shared" si="46"/>
        <v>4.735907278348217E-2</v>
      </c>
      <c r="I168">
        <v>0.30240598102358363</v>
      </c>
      <c r="M168">
        <f t="shared" si="38"/>
        <v>2.6994671486584836</v>
      </c>
      <c r="T168">
        <f t="shared" si="41"/>
        <v>0.45360897153537544</v>
      </c>
      <c r="X168">
        <f t="shared" si="39"/>
        <v>3.1530761201938589</v>
      </c>
      <c r="Y168" s="12" t="e">
        <f t="shared" si="47"/>
        <v>#DIV/0!</v>
      </c>
      <c r="Z168" t="e">
        <f t="shared" si="37"/>
        <v>#DIV/0!</v>
      </c>
    </row>
    <row r="169" spans="1:26" x14ac:dyDescent="0.25">
      <c r="A169">
        <f t="shared" si="40"/>
        <v>1760</v>
      </c>
      <c r="B169" s="9">
        <f t="shared" si="46"/>
        <v>4.8903390374247895E-2</v>
      </c>
      <c r="I169">
        <v>0.30417706297758446</v>
      </c>
      <c r="M169">
        <f t="shared" si="38"/>
        <v>2.7874932513321298</v>
      </c>
      <c r="T169">
        <f t="shared" si="41"/>
        <v>0.45626559446637671</v>
      </c>
      <c r="X169">
        <f t="shared" si="39"/>
        <v>3.2437588457985065</v>
      </c>
      <c r="Y169" s="12" t="e">
        <f t="shared" si="47"/>
        <v>#DIV/0!</v>
      </c>
      <c r="Z169" t="e">
        <f t="shared" si="37"/>
        <v>#DIV/0!</v>
      </c>
    </row>
    <row r="170" spans="1:26" x14ac:dyDescent="0.25">
      <c r="A170">
        <f t="shared" si="40"/>
        <v>1761</v>
      </c>
      <c r="B170" s="9">
        <f t="shared" si="46"/>
        <v>5.0447707965013619E-2</v>
      </c>
      <c r="I170">
        <v>0.29959880175926878</v>
      </c>
      <c r="M170">
        <f t="shared" si="38"/>
        <v>2.8755193540057764</v>
      </c>
      <c r="T170">
        <f t="shared" si="41"/>
        <v>0.44939820263890318</v>
      </c>
      <c r="X170">
        <f t="shared" si="39"/>
        <v>3.3249175566446798</v>
      </c>
      <c r="Y170" s="12" t="e">
        <f t="shared" si="47"/>
        <v>#DIV/0!</v>
      </c>
      <c r="Z170" t="e">
        <f t="shared" si="37"/>
        <v>#DIV/0!</v>
      </c>
    </row>
    <row r="171" spans="1:26" x14ac:dyDescent="0.25">
      <c r="A171">
        <f t="shared" si="40"/>
        <v>1762</v>
      </c>
      <c r="B171" s="9">
        <f t="shared" si="46"/>
        <v>5.1992025555779343E-2</v>
      </c>
      <c r="I171">
        <v>0.3051007850731145</v>
      </c>
      <c r="M171">
        <f t="shared" si="38"/>
        <v>2.9635454566794226</v>
      </c>
      <c r="T171">
        <f t="shared" si="41"/>
        <v>0.45765117760967178</v>
      </c>
      <c r="X171">
        <f t="shared" si="39"/>
        <v>3.4211966342890943</v>
      </c>
      <c r="Y171" s="12" t="e">
        <f t="shared" si="47"/>
        <v>#DIV/0!</v>
      </c>
      <c r="Z171" t="e">
        <f t="shared" si="37"/>
        <v>#DIV/0!</v>
      </c>
    </row>
    <row r="172" spans="1:26" x14ac:dyDescent="0.25">
      <c r="A172">
        <f t="shared" si="40"/>
        <v>1763</v>
      </c>
      <c r="B172">
        <v>5.3536343146545033E-2</v>
      </c>
      <c r="I172">
        <v>0.36290146992551636</v>
      </c>
      <c r="M172">
        <f t="shared" si="38"/>
        <v>3.051571559353067</v>
      </c>
      <c r="T172">
        <f t="shared" si="41"/>
        <v>0.54435220488827452</v>
      </c>
      <c r="X172">
        <f t="shared" si="39"/>
        <v>3.5959237642413413</v>
      </c>
      <c r="Y172" s="12" t="e">
        <f t="shared" si="47"/>
        <v>#DIV/0!</v>
      </c>
      <c r="Z172" t="e">
        <f t="shared" si="37"/>
        <v>#DIV/0!</v>
      </c>
    </row>
    <row r="173" spans="1:26" x14ac:dyDescent="0.25">
      <c r="A173">
        <f t="shared" si="40"/>
        <v>1764</v>
      </c>
      <c r="B173">
        <v>3.747544020258152E-2</v>
      </c>
      <c r="I173">
        <v>0.28834661825865887</v>
      </c>
      <c r="M173">
        <f t="shared" si="38"/>
        <v>2.1361000915471466</v>
      </c>
      <c r="T173">
        <f t="shared" si="41"/>
        <v>0.43251992738798828</v>
      </c>
      <c r="X173">
        <f t="shared" si="39"/>
        <v>2.5686200189351349</v>
      </c>
      <c r="Y173" s="12" t="e">
        <f t="shared" si="47"/>
        <v>#DIV/0!</v>
      </c>
      <c r="Z173" t="e">
        <f t="shared" si="37"/>
        <v>#DIV/0!</v>
      </c>
    </row>
    <row r="174" spans="1:26" x14ac:dyDescent="0.25">
      <c r="A174">
        <f t="shared" si="40"/>
        <v>1765</v>
      </c>
      <c r="B174">
        <v>2.8909625299134323E-2</v>
      </c>
      <c r="I174">
        <v>0.33289761737762757</v>
      </c>
      <c r="M174">
        <f t="shared" si="38"/>
        <v>1.6478486420506564</v>
      </c>
      <c r="T174">
        <f t="shared" si="41"/>
        <v>0.49934642606644136</v>
      </c>
      <c r="X174">
        <f t="shared" si="39"/>
        <v>2.1471950681170977</v>
      </c>
      <c r="Y174" s="12" t="e">
        <f t="shared" si="47"/>
        <v>#DIV/0!</v>
      </c>
      <c r="Z174" t="e">
        <f t="shared" si="37"/>
        <v>#DIV/0!</v>
      </c>
    </row>
    <row r="175" spans="1:26" x14ac:dyDescent="0.25">
      <c r="A175">
        <f t="shared" si="40"/>
        <v>1766</v>
      </c>
      <c r="B175">
        <v>2.5697444710341615E-2</v>
      </c>
      <c r="I175">
        <v>0.33543473052671285</v>
      </c>
      <c r="M175">
        <f t="shared" si="38"/>
        <v>1.4647543484894721</v>
      </c>
      <c r="T175">
        <f t="shared" si="41"/>
        <v>0.50315209579006925</v>
      </c>
      <c r="X175">
        <f t="shared" si="39"/>
        <v>1.9679064442795413</v>
      </c>
      <c r="Y175" s="12" t="e">
        <f t="shared" si="47"/>
        <v>#DIV/0!</v>
      </c>
      <c r="Z175" t="e">
        <f t="shared" si="37"/>
        <v>#DIV/0!</v>
      </c>
    </row>
    <row r="176" spans="1:26" x14ac:dyDescent="0.25">
      <c r="A176">
        <f t="shared" si="40"/>
        <v>1767</v>
      </c>
      <c r="B176">
        <v>2.4626717847410717E-2</v>
      </c>
      <c r="I176">
        <v>0.28391618671300095</v>
      </c>
      <c r="M176">
        <f t="shared" si="38"/>
        <v>1.4037229173024108</v>
      </c>
      <c r="T176">
        <f t="shared" si="41"/>
        <v>0.42587428006950145</v>
      </c>
      <c r="X176">
        <f t="shared" si="39"/>
        <v>1.8295971973719123</v>
      </c>
      <c r="Y176" s="12" t="e">
        <f t="shared" si="47"/>
        <v>#DIV/0!</v>
      </c>
      <c r="Z176" t="e">
        <f t="shared" si="37"/>
        <v>#DIV/0!</v>
      </c>
    </row>
    <row r="177" spans="1:26" x14ac:dyDescent="0.25">
      <c r="A177">
        <f t="shared" si="40"/>
        <v>1768</v>
      </c>
      <c r="B177">
        <v>2.2485264121548915E-2</v>
      </c>
      <c r="I177">
        <v>0.22816061614966177</v>
      </c>
      <c r="M177">
        <f t="shared" si="38"/>
        <v>1.2816600549282882</v>
      </c>
      <c r="T177">
        <f t="shared" si="41"/>
        <v>0.34224092422449265</v>
      </c>
      <c r="X177">
        <f t="shared" si="39"/>
        <v>1.6239009791527808</v>
      </c>
      <c r="Y177" s="12" t="e">
        <f t="shared" si="47"/>
        <v>#DIV/0!</v>
      </c>
      <c r="Z177" t="e">
        <f t="shared" si="37"/>
        <v>#DIV/0!</v>
      </c>
    </row>
    <row r="178" spans="1:26" x14ac:dyDescent="0.25">
      <c r="A178">
        <f t="shared" si="40"/>
        <v>1769</v>
      </c>
      <c r="B178">
        <v>2.5697444710341615E-2</v>
      </c>
      <c r="I178">
        <v>0.25051661063667136</v>
      </c>
      <c r="M178">
        <f t="shared" si="38"/>
        <v>1.4647543484894721</v>
      </c>
      <c r="T178">
        <f t="shared" si="41"/>
        <v>0.37577491595500701</v>
      </c>
      <c r="X178">
        <f t="shared" si="39"/>
        <v>1.8405292644444791</v>
      </c>
      <c r="Y178" s="12" t="e">
        <f t="shared" si="47"/>
        <v>#DIV/0!</v>
      </c>
      <c r="Z178" t="e">
        <f t="shared" si="37"/>
        <v>#DIV/0!</v>
      </c>
    </row>
    <row r="179" spans="1:26" x14ac:dyDescent="0.25">
      <c r="A179">
        <f t="shared" si="40"/>
        <v>1770</v>
      </c>
      <c r="B179">
        <v>2.9980352162065224E-2</v>
      </c>
      <c r="I179">
        <v>0.29384113793168132</v>
      </c>
      <c r="M179">
        <f t="shared" si="38"/>
        <v>1.7088800732377178</v>
      </c>
      <c r="T179">
        <f t="shared" si="41"/>
        <v>0.44076170689752198</v>
      </c>
      <c r="X179">
        <f t="shared" si="39"/>
        <v>2.1496417801352399</v>
      </c>
      <c r="Y179" s="12" t="e">
        <f t="shared" si="47"/>
        <v>#DIV/0!</v>
      </c>
      <c r="Z179" t="e">
        <f t="shared" si="37"/>
        <v>#DIV/0!</v>
      </c>
    </row>
    <row r="180" spans="1:26" x14ac:dyDescent="0.25">
      <c r="A180">
        <f t="shared" si="40"/>
        <v>1771</v>
      </c>
      <c r="B180">
        <v>3.5333986476719724E-2</v>
      </c>
      <c r="I180">
        <v>0.29743411844243778</v>
      </c>
      <c r="M180">
        <f t="shared" si="38"/>
        <v>2.0140372291730242</v>
      </c>
      <c r="T180">
        <f t="shared" si="41"/>
        <v>0.44615117766365664</v>
      </c>
      <c r="X180">
        <f t="shared" si="39"/>
        <v>2.4601884068366808</v>
      </c>
      <c r="Y180" s="12" t="e">
        <f t="shared" si="47"/>
        <v>#DIV/0!</v>
      </c>
      <c r="Z180" t="e">
        <f t="shared" si="37"/>
        <v>#DIV/0!</v>
      </c>
    </row>
    <row r="181" spans="1:26" x14ac:dyDescent="0.25">
      <c r="A181">
        <f t="shared" si="40"/>
        <v>1772</v>
      </c>
      <c r="B181">
        <v>1.7666993238359862E-2</v>
      </c>
      <c r="I181">
        <v>0.35027382214399411</v>
      </c>
      <c r="M181">
        <f t="shared" si="38"/>
        <v>1.0070186145865121</v>
      </c>
      <c r="T181">
        <f t="shared" si="41"/>
        <v>0.52541073321599119</v>
      </c>
      <c r="X181">
        <f t="shared" si="39"/>
        <v>1.5324293478025033</v>
      </c>
      <c r="Y181" s="12" t="e">
        <f t="shared" si="47"/>
        <v>#DIV/0!</v>
      </c>
      <c r="Z181" t="e">
        <f t="shared" si="37"/>
        <v>#DIV/0!</v>
      </c>
    </row>
    <row r="182" spans="1:26" x14ac:dyDescent="0.25">
      <c r="A182">
        <f t="shared" si="40"/>
        <v>1773</v>
      </c>
      <c r="B182">
        <v>0.10707268629309007</v>
      </c>
      <c r="I182">
        <v>0.32942846616219784</v>
      </c>
      <c r="M182">
        <f t="shared" si="38"/>
        <v>6.103143118706134</v>
      </c>
      <c r="T182">
        <f t="shared" si="41"/>
        <v>0.49414269924329679</v>
      </c>
      <c r="X182">
        <f t="shared" si="39"/>
        <v>6.5972858179494311</v>
      </c>
      <c r="Y182" s="12" t="e">
        <f t="shared" si="47"/>
        <v>#DIV/0!</v>
      </c>
      <c r="Z182" t="e">
        <f t="shared" si="37"/>
        <v>#DIV/0!</v>
      </c>
    </row>
    <row r="183" spans="1:26" x14ac:dyDescent="0.25">
      <c r="A183">
        <f t="shared" si="40"/>
        <v>1774</v>
      </c>
      <c r="B183">
        <v>5.6748523735337744E-2</v>
      </c>
      <c r="I183">
        <v>0.32021524067588641</v>
      </c>
      <c r="M183">
        <f t="shared" si="38"/>
        <v>3.2346658529142513</v>
      </c>
      <c r="T183">
        <f t="shared" si="41"/>
        <v>0.48032286101382959</v>
      </c>
      <c r="X183">
        <f t="shared" si="39"/>
        <v>3.7149887139280811</v>
      </c>
      <c r="Y183" s="12" t="e">
        <f t="shared" si="47"/>
        <v>#DIV/0!</v>
      </c>
      <c r="Z183" t="e">
        <f t="shared" si="37"/>
        <v>#DIV/0!</v>
      </c>
    </row>
    <row r="184" spans="1:26" x14ac:dyDescent="0.25">
      <c r="A184">
        <f t="shared" si="40"/>
        <v>1775</v>
      </c>
      <c r="B184">
        <v>4.2829074517236033E-2</v>
      </c>
      <c r="I184">
        <v>0.33414135600224326</v>
      </c>
      <c r="M184">
        <f t="shared" si="38"/>
        <v>2.4412572474824539</v>
      </c>
      <c r="T184">
        <f t="shared" si="41"/>
        <v>0.50121203400336489</v>
      </c>
      <c r="X184">
        <f t="shared" si="39"/>
        <v>2.9424692814858187</v>
      </c>
      <c r="Y184" s="12" t="e">
        <f t="shared" si="47"/>
        <v>#DIV/0!</v>
      </c>
      <c r="Z184" t="e">
        <f t="shared" si="37"/>
        <v>#DIV/0!</v>
      </c>
    </row>
    <row r="185" spans="1:26" x14ac:dyDescent="0.25">
      <c r="A185">
        <f t="shared" si="40"/>
        <v>1776</v>
      </c>
      <c r="B185">
        <v>2.6768171573272517E-2</v>
      </c>
      <c r="I185">
        <v>0.34520220506017946</v>
      </c>
      <c r="M185">
        <f t="shared" si="38"/>
        <v>1.5257857796765335</v>
      </c>
      <c r="T185">
        <f t="shared" si="41"/>
        <v>0.51780330759026916</v>
      </c>
      <c r="X185">
        <f t="shared" si="39"/>
        <v>2.0435890872668026</v>
      </c>
      <c r="Y185" s="12" t="e">
        <f t="shared" si="47"/>
        <v>#DIV/0!</v>
      </c>
      <c r="Z185" t="e">
        <f t="shared" si="37"/>
        <v>#DIV/0!</v>
      </c>
    </row>
    <row r="186" spans="1:26" x14ac:dyDescent="0.25">
      <c r="A186">
        <f t="shared" si="40"/>
        <v>1777</v>
      </c>
      <c r="B186">
        <v>1.8202356669825313E-2</v>
      </c>
      <c r="I186">
        <v>0.34101207394374139</v>
      </c>
      <c r="M186">
        <f t="shared" si="38"/>
        <v>1.0375343301800428</v>
      </c>
      <c r="T186">
        <f t="shared" si="41"/>
        <v>0.51151811091561206</v>
      </c>
      <c r="X186">
        <f t="shared" si="39"/>
        <v>1.5490524410956548</v>
      </c>
      <c r="Y186" s="12" t="e">
        <f t="shared" si="47"/>
        <v>#DIV/0!</v>
      </c>
      <c r="Z186" t="e">
        <f t="shared" si="37"/>
        <v>#DIV/0!</v>
      </c>
    </row>
    <row r="187" spans="1:26" x14ac:dyDescent="0.25">
      <c r="A187">
        <f t="shared" si="40"/>
        <v>1778</v>
      </c>
      <c r="B187">
        <v>2.6768171573272517E-2</v>
      </c>
      <c r="I187">
        <v>0.30752626690934215</v>
      </c>
      <c r="M187">
        <f t="shared" si="38"/>
        <v>1.5257857796765335</v>
      </c>
      <c r="T187">
        <f t="shared" si="41"/>
        <v>0.46128940036401322</v>
      </c>
      <c r="X187">
        <f t="shared" si="39"/>
        <v>1.9870751800405468</v>
      </c>
      <c r="Y187" s="12" t="e">
        <f t="shared" si="47"/>
        <v>#DIV/0!</v>
      </c>
      <c r="Z187" t="e">
        <f t="shared" si="37"/>
        <v>#DIV/0!</v>
      </c>
    </row>
    <row r="188" spans="1:26" x14ac:dyDescent="0.25">
      <c r="A188">
        <f t="shared" si="40"/>
        <v>1779</v>
      </c>
      <c r="B188">
        <v>3.5333986476719724E-2</v>
      </c>
      <c r="I188">
        <v>0.30792552642824517</v>
      </c>
      <c r="M188">
        <f t="shared" si="38"/>
        <v>2.0140372291730242</v>
      </c>
      <c r="T188">
        <f t="shared" si="41"/>
        <v>0.46188828964236772</v>
      </c>
      <c r="X188">
        <f t="shared" si="39"/>
        <v>2.4759255188153917</v>
      </c>
      <c r="Y188" s="12" t="e">
        <f t="shared" si="47"/>
        <v>#DIV/0!</v>
      </c>
      <c r="Z188" t="e">
        <f t="shared" si="37"/>
        <v>#DIV/0!</v>
      </c>
    </row>
    <row r="189" spans="1:26" x14ac:dyDescent="0.25">
      <c r="A189">
        <f t="shared" si="40"/>
        <v>1780</v>
      </c>
      <c r="B189">
        <v>4.8182708831890533E-2</v>
      </c>
      <c r="I189">
        <v>0.29804803695864873</v>
      </c>
      <c r="M189">
        <f t="shared" si="38"/>
        <v>2.7464144034177602</v>
      </c>
      <c r="T189">
        <f t="shared" si="41"/>
        <v>0.44707205543797313</v>
      </c>
      <c r="X189">
        <f t="shared" si="39"/>
        <v>3.1934864588557335</v>
      </c>
      <c r="Y189" s="12" t="e">
        <f t="shared" si="47"/>
        <v>#DIV/0!</v>
      </c>
      <c r="Z189" t="e">
        <f t="shared" si="37"/>
        <v>#DIV/0!</v>
      </c>
    </row>
    <row r="190" spans="1:26" x14ac:dyDescent="0.25">
      <c r="A190">
        <f t="shared" si="40"/>
        <v>1781</v>
      </c>
      <c r="B190">
        <v>5.8889977461199547E-2</v>
      </c>
      <c r="I190">
        <v>0.30865285343016841</v>
      </c>
      <c r="M190">
        <f t="shared" si="38"/>
        <v>3.3567287152883742</v>
      </c>
      <c r="T190">
        <f t="shared" si="41"/>
        <v>0.46297928014525258</v>
      </c>
      <c r="X190">
        <f t="shared" si="39"/>
        <v>3.8197079954336268</v>
      </c>
      <c r="Y190" s="12" t="e">
        <f t="shared" si="47"/>
        <v>#DIV/0!</v>
      </c>
      <c r="Z190" t="e">
        <f t="shared" si="37"/>
        <v>#DIV/0!</v>
      </c>
    </row>
    <row r="191" spans="1:26" x14ac:dyDescent="0.25">
      <c r="A191">
        <f t="shared" si="40"/>
        <v>1782</v>
      </c>
      <c r="B191">
        <v>9.7436144526711968E-2</v>
      </c>
      <c r="I191">
        <v>0.35691745407827491</v>
      </c>
      <c r="M191">
        <f t="shared" si="38"/>
        <v>5.5538602380225823</v>
      </c>
      <c r="T191">
        <f t="shared" si="41"/>
        <v>0.53537618111741236</v>
      </c>
      <c r="X191">
        <f t="shared" si="39"/>
        <v>6.0892364191399944</v>
      </c>
      <c r="Y191" s="12" t="e">
        <f t="shared" si="47"/>
        <v>#DIV/0!</v>
      </c>
      <c r="Z191" t="e">
        <f t="shared" si="37"/>
        <v>#DIV/0!</v>
      </c>
    </row>
    <row r="192" spans="1:26" x14ac:dyDescent="0.25">
      <c r="A192">
        <f t="shared" si="40"/>
        <v>1783</v>
      </c>
      <c r="B192">
        <v>0.1788113861094604</v>
      </c>
      <c r="I192">
        <v>0.36891645251277289</v>
      </c>
      <c r="M192">
        <f t="shared" si="38"/>
        <v>10.192249008239243</v>
      </c>
      <c r="T192">
        <f t="shared" si="41"/>
        <v>0.55337467876915936</v>
      </c>
      <c r="X192">
        <f t="shared" si="39"/>
        <v>10.745623687008402</v>
      </c>
      <c r="Y192" s="12" t="e">
        <f t="shared" ref="Y192:Y221" si="48">$AC$3+$AD$3+$AE$3+$AF$3+$AG$3+$AH$3+$AJ$3+$AK$3</f>
        <v>#DIV/0!</v>
      </c>
      <c r="Z192" t="e">
        <f t="shared" si="37"/>
        <v>#DIV/0!</v>
      </c>
    </row>
    <row r="193" spans="1:26" x14ac:dyDescent="0.25">
      <c r="A193">
        <f t="shared" si="40"/>
        <v>1784</v>
      </c>
      <c r="B193">
        <v>4.2829074517236033E-2</v>
      </c>
      <c r="I193">
        <v>0.41544513514200121</v>
      </c>
      <c r="M193">
        <f t="shared" si="38"/>
        <v>2.4412572474824539</v>
      </c>
      <c r="T193">
        <f t="shared" si="41"/>
        <v>0.62316770271300181</v>
      </c>
      <c r="X193">
        <f t="shared" si="39"/>
        <v>3.0644249501954555</v>
      </c>
      <c r="Y193" s="12" t="e">
        <f t="shared" si="48"/>
        <v>#DIV/0!</v>
      </c>
      <c r="Z193" t="e">
        <f t="shared" si="37"/>
        <v>#DIV/0!</v>
      </c>
    </row>
    <row r="194" spans="1:26" x14ac:dyDescent="0.25">
      <c r="A194">
        <f t="shared" si="40"/>
        <v>1785</v>
      </c>
      <c r="B194">
        <v>2.6768171573272517E-2</v>
      </c>
      <c r="I194">
        <v>0.37795835019841911</v>
      </c>
      <c r="M194">
        <f t="shared" si="38"/>
        <v>1.5257857796765335</v>
      </c>
      <c r="T194">
        <f t="shared" si="41"/>
        <v>0.56693752529762864</v>
      </c>
      <c r="X194">
        <f t="shared" si="39"/>
        <v>2.0927233049741623</v>
      </c>
      <c r="Y194" s="12" t="e">
        <f t="shared" si="48"/>
        <v>#DIV/0!</v>
      </c>
      <c r="Z194" t="e">
        <f t="shared" si="37"/>
        <v>#DIV/0!</v>
      </c>
    </row>
    <row r="195" spans="1:26" x14ac:dyDescent="0.25">
      <c r="A195">
        <f t="shared" si="40"/>
        <v>1786</v>
      </c>
      <c r="B195">
        <v>2.4626717847410717E-2</v>
      </c>
      <c r="I195">
        <v>0.40304090300217754</v>
      </c>
      <c r="M195">
        <f t="shared" si="38"/>
        <v>1.4037229173024108</v>
      </c>
      <c r="T195">
        <f t="shared" si="41"/>
        <v>0.60456135450326631</v>
      </c>
      <c r="X195">
        <f t="shared" si="39"/>
        <v>2.0082842718056773</v>
      </c>
      <c r="Y195" s="12" t="e">
        <f t="shared" si="48"/>
        <v>#DIV/0!</v>
      </c>
      <c r="Z195" t="e">
        <f t="shared" si="37"/>
        <v>#DIV/0!</v>
      </c>
    </row>
    <row r="196" spans="1:26" x14ac:dyDescent="0.25">
      <c r="A196">
        <f t="shared" si="40"/>
        <v>1787</v>
      </c>
      <c r="B196">
        <v>2.3555990984479816E-2</v>
      </c>
      <c r="I196">
        <v>0.42034654624256668</v>
      </c>
      <c r="M196">
        <f t="shared" si="38"/>
        <v>1.3426914861153496</v>
      </c>
      <c r="T196">
        <f t="shared" si="41"/>
        <v>0.63051981936385004</v>
      </c>
      <c r="X196">
        <f t="shared" si="39"/>
        <v>1.9732113054791998</v>
      </c>
      <c r="Y196" s="12" t="e">
        <f t="shared" si="48"/>
        <v>#DIV/0!</v>
      </c>
      <c r="Z196" t="e">
        <f t="shared" ref="Z196:Z259" si="49">X196/(1-Y196)</f>
        <v>#DIV/0!</v>
      </c>
    </row>
    <row r="197" spans="1:26" x14ac:dyDescent="0.25">
      <c r="A197">
        <f t="shared" si="40"/>
        <v>1788</v>
      </c>
      <c r="B197">
        <v>2.4626717847410717E-2</v>
      </c>
      <c r="I197">
        <v>0.35417310496783494</v>
      </c>
      <c r="M197">
        <f t="shared" ref="M197:M244" si="50">B197*$M$3</f>
        <v>1.4037229173024108</v>
      </c>
      <c r="T197">
        <f t="shared" si="41"/>
        <v>0.53125965745175241</v>
      </c>
      <c r="X197">
        <f t="shared" ref="X197:X259" si="51">SUM(M197:V197)</f>
        <v>1.9349825747541631</v>
      </c>
      <c r="Y197" s="12" t="e">
        <f t="shared" si="48"/>
        <v>#DIV/0!</v>
      </c>
      <c r="Z197" t="e">
        <f t="shared" si="49"/>
        <v>#DIV/0!</v>
      </c>
    </row>
    <row r="198" spans="1:26" x14ac:dyDescent="0.25">
      <c r="A198">
        <f t="shared" si="40"/>
        <v>1789</v>
      </c>
      <c r="B198">
        <v>2.5697444710341615E-2</v>
      </c>
      <c r="I198">
        <v>0.30670663866302966</v>
      </c>
      <c r="M198">
        <f t="shared" si="50"/>
        <v>1.4647543484894721</v>
      </c>
      <c r="T198">
        <f t="shared" si="41"/>
        <v>0.46005995799454447</v>
      </c>
      <c r="X198">
        <f t="shared" si="51"/>
        <v>1.9248143064840164</v>
      </c>
      <c r="Y198" s="12" t="e">
        <f t="shared" si="48"/>
        <v>#DIV/0!</v>
      </c>
      <c r="Z198" t="e">
        <f t="shared" si="49"/>
        <v>#DIV/0!</v>
      </c>
    </row>
    <row r="199" spans="1:26" x14ac:dyDescent="0.25">
      <c r="A199">
        <f t="shared" si="40"/>
        <v>1790</v>
      </c>
      <c r="B199">
        <v>2.7838898436203418E-2</v>
      </c>
      <c r="I199">
        <v>0.30378563281949039</v>
      </c>
      <c r="M199">
        <f t="shared" si="50"/>
        <v>1.5868172108635947</v>
      </c>
      <c r="T199">
        <f t="shared" si="41"/>
        <v>0.45567844922923562</v>
      </c>
      <c r="X199">
        <f t="shared" si="51"/>
        <v>2.0424956600928303</v>
      </c>
      <c r="Y199" s="12" t="e">
        <f t="shared" si="48"/>
        <v>#DIV/0!</v>
      </c>
      <c r="Z199" t="e">
        <f t="shared" si="49"/>
        <v>#DIV/0!</v>
      </c>
    </row>
    <row r="200" spans="1:26" x14ac:dyDescent="0.25">
      <c r="A200">
        <f t="shared" si="40"/>
        <v>1791</v>
      </c>
      <c r="B200">
        <v>3.5333986476719724E-2</v>
      </c>
      <c r="I200">
        <v>0.36195958036039116</v>
      </c>
      <c r="M200">
        <f t="shared" si="50"/>
        <v>2.0140372291730242</v>
      </c>
      <c r="T200">
        <f t="shared" si="41"/>
        <v>0.54293937054058672</v>
      </c>
      <c r="X200">
        <f t="shared" si="51"/>
        <v>2.5569765997136109</v>
      </c>
      <c r="Y200" s="12" t="e">
        <f t="shared" si="48"/>
        <v>#DIV/0!</v>
      </c>
      <c r="Z200" t="e">
        <f t="shared" si="49"/>
        <v>#DIV/0!</v>
      </c>
    </row>
    <row r="201" spans="1:26" x14ac:dyDescent="0.25">
      <c r="A201">
        <f t="shared" si="40"/>
        <v>1792</v>
      </c>
      <c r="B201">
        <v>8.6728875897402968E-2</v>
      </c>
      <c r="I201">
        <v>0.37052030503769279</v>
      </c>
      <c r="M201">
        <f t="shared" si="50"/>
        <v>4.9435459261519696</v>
      </c>
      <c r="T201">
        <f t="shared" si="41"/>
        <v>0.55578045755653915</v>
      </c>
      <c r="X201">
        <f t="shared" si="51"/>
        <v>5.4993263837085085</v>
      </c>
      <c r="Y201" s="12" t="e">
        <f t="shared" si="48"/>
        <v>#DIV/0!</v>
      </c>
      <c r="Z201" t="e">
        <f t="shared" si="49"/>
        <v>#DIV/0!</v>
      </c>
    </row>
    <row r="202" spans="1:26" x14ac:dyDescent="0.25">
      <c r="A202">
        <f t="shared" ref="A202:A208" si="52">+A201+1</f>
        <v>1793</v>
      </c>
      <c r="B202">
        <v>5.7819250598268646E-2</v>
      </c>
      <c r="I202">
        <v>0.28158543456087332</v>
      </c>
      <c r="M202">
        <f t="shared" si="50"/>
        <v>3.2956972841013128</v>
      </c>
      <c r="T202">
        <f t="shared" ref="T202:T243" si="53">I202*$T$3</f>
        <v>0.42237815184131</v>
      </c>
      <c r="X202">
        <f t="shared" si="51"/>
        <v>3.7180754359426227</v>
      </c>
      <c r="Y202" s="12" t="e">
        <f t="shared" si="48"/>
        <v>#DIV/0!</v>
      </c>
      <c r="Z202" t="e">
        <f t="shared" si="49"/>
        <v>#DIV/0!</v>
      </c>
    </row>
    <row r="203" spans="1:26" x14ac:dyDescent="0.25">
      <c r="A203">
        <f t="shared" si="52"/>
        <v>1794</v>
      </c>
      <c r="B203">
        <v>3.4263259613788823E-2</v>
      </c>
      <c r="I203">
        <v>0.29458325982121852</v>
      </c>
      <c r="M203">
        <f t="shared" si="50"/>
        <v>1.953005797985963</v>
      </c>
      <c r="T203">
        <f t="shared" si="53"/>
        <v>0.44187488973182776</v>
      </c>
      <c r="X203">
        <f t="shared" si="51"/>
        <v>2.3948806877177908</v>
      </c>
      <c r="Y203" s="12" t="e">
        <f t="shared" si="48"/>
        <v>#DIV/0!</v>
      </c>
      <c r="Z203" t="e">
        <f t="shared" si="49"/>
        <v>#DIV/0!</v>
      </c>
    </row>
    <row r="204" spans="1:26" x14ac:dyDescent="0.25">
      <c r="A204">
        <f t="shared" si="52"/>
        <v>1795</v>
      </c>
      <c r="B204">
        <v>1.4990176081032612E-2</v>
      </c>
      <c r="I204">
        <v>0.30399788569173175</v>
      </c>
      <c r="M204">
        <f t="shared" si="50"/>
        <v>0.85444003661885892</v>
      </c>
      <c r="T204">
        <f t="shared" si="53"/>
        <v>0.4559968285375976</v>
      </c>
      <c r="X204">
        <f t="shared" si="51"/>
        <v>1.3104368651564564</v>
      </c>
      <c r="Y204" s="12" t="e">
        <f t="shared" si="48"/>
        <v>#DIV/0!</v>
      </c>
      <c r="Z204" t="e">
        <f t="shared" si="49"/>
        <v>#DIV/0!</v>
      </c>
    </row>
    <row r="205" spans="1:26" x14ac:dyDescent="0.25">
      <c r="A205">
        <f t="shared" si="52"/>
        <v>1796</v>
      </c>
      <c r="B205">
        <v>1.4990176081032612E-2</v>
      </c>
      <c r="I205">
        <v>0.28734383150187409</v>
      </c>
      <c r="M205">
        <f t="shared" si="50"/>
        <v>0.85444003661885892</v>
      </c>
      <c r="T205">
        <f t="shared" si="53"/>
        <v>0.43101574725281111</v>
      </c>
      <c r="X205">
        <f t="shared" si="51"/>
        <v>1.28545578387167</v>
      </c>
      <c r="Y205" s="12" t="e">
        <f t="shared" si="48"/>
        <v>#DIV/0!</v>
      </c>
      <c r="Z205" t="e">
        <f t="shared" si="49"/>
        <v>#DIV/0!</v>
      </c>
    </row>
    <row r="206" spans="1:26" x14ac:dyDescent="0.25">
      <c r="A206">
        <f t="shared" si="52"/>
        <v>1797</v>
      </c>
      <c r="B206">
        <v>1.606090294396351E-2</v>
      </c>
      <c r="I206">
        <v>0.3031253995374083</v>
      </c>
      <c r="M206">
        <f t="shared" si="50"/>
        <v>0.91547146780592004</v>
      </c>
      <c r="T206">
        <f t="shared" si="53"/>
        <v>0.45468809930611243</v>
      </c>
      <c r="X206">
        <f t="shared" si="51"/>
        <v>1.3701595671120326</v>
      </c>
      <c r="Y206" s="12" t="e">
        <f t="shared" si="48"/>
        <v>#DIV/0!</v>
      </c>
      <c r="Z206" t="e">
        <f t="shared" si="49"/>
        <v>#DIV/0!</v>
      </c>
    </row>
    <row r="207" spans="1:26" x14ac:dyDescent="0.25">
      <c r="A207">
        <f t="shared" si="52"/>
        <v>1798</v>
      </c>
      <c r="B207">
        <v>8.5658149034472057E-3</v>
      </c>
      <c r="I207">
        <v>0.38889987569216861</v>
      </c>
      <c r="M207">
        <f t="shared" si="50"/>
        <v>0.48825144949649074</v>
      </c>
      <c r="T207">
        <f t="shared" si="53"/>
        <v>0.58334981353825288</v>
      </c>
      <c r="X207">
        <f t="shared" si="51"/>
        <v>1.0716012630347436</v>
      </c>
      <c r="Y207" s="12" t="e">
        <f t="shared" si="48"/>
        <v>#DIV/0!</v>
      </c>
      <c r="Z207" t="e">
        <f t="shared" si="49"/>
        <v>#DIV/0!</v>
      </c>
    </row>
    <row r="208" spans="1:26" x14ac:dyDescent="0.25">
      <c r="A208">
        <f t="shared" si="52"/>
        <v>1799</v>
      </c>
      <c r="B208">
        <v>1.8202356669825313E-2</v>
      </c>
      <c r="I208">
        <v>0.29782245534281554</v>
      </c>
      <c r="M208">
        <f t="shared" si="50"/>
        <v>1.0375343301800428</v>
      </c>
      <c r="T208">
        <f t="shared" si="53"/>
        <v>0.44673368301422334</v>
      </c>
      <c r="X208">
        <f t="shared" si="51"/>
        <v>1.4842680131942663</v>
      </c>
      <c r="Y208" s="12" t="e">
        <f t="shared" si="48"/>
        <v>#DIV/0!</v>
      </c>
      <c r="Z208" t="e">
        <f t="shared" si="49"/>
        <v>#DIV/0!</v>
      </c>
    </row>
    <row r="209" spans="1:26" x14ac:dyDescent="0.25">
      <c r="A209">
        <f t="shared" ref="A209:A272" si="54">A208+1</f>
        <v>1800</v>
      </c>
      <c r="B209">
        <v>2.3555990984479816E-2</v>
      </c>
      <c r="I209">
        <v>0.20160342010253482</v>
      </c>
      <c r="M209">
        <f t="shared" si="50"/>
        <v>1.3426914861153496</v>
      </c>
      <c r="T209">
        <f t="shared" si="53"/>
        <v>0.30240513015380222</v>
      </c>
      <c r="X209">
        <f t="shared" si="51"/>
        <v>1.6450966162691518</v>
      </c>
      <c r="Y209" s="12" t="e">
        <f t="shared" si="48"/>
        <v>#DIV/0!</v>
      </c>
      <c r="Z209" t="e">
        <f t="shared" si="49"/>
        <v>#DIV/0!</v>
      </c>
    </row>
    <row r="210" spans="1:26" x14ac:dyDescent="0.25">
      <c r="A210">
        <f t="shared" si="54"/>
        <v>1801</v>
      </c>
      <c r="B210">
        <v>2.4626717847410717E-2</v>
      </c>
      <c r="I210">
        <v>0.24515256419128573</v>
      </c>
      <c r="M210">
        <f t="shared" si="50"/>
        <v>1.4037229173024108</v>
      </c>
      <c r="T210">
        <f t="shared" si="53"/>
        <v>0.36772884628692859</v>
      </c>
      <c r="X210">
        <f t="shared" si="51"/>
        <v>1.7714517635893394</v>
      </c>
      <c r="Y210" s="12" t="e">
        <f t="shared" si="48"/>
        <v>#DIV/0!</v>
      </c>
      <c r="Z210" t="e">
        <f t="shared" si="49"/>
        <v>#DIV/0!</v>
      </c>
    </row>
    <row r="211" spans="1:26" x14ac:dyDescent="0.25">
      <c r="A211">
        <f t="shared" si="54"/>
        <v>1802</v>
      </c>
      <c r="B211">
        <v>2.6768171573272517E-2</v>
      </c>
      <c r="I211">
        <v>0.24727725186417734</v>
      </c>
      <c r="M211">
        <f t="shared" si="50"/>
        <v>1.5257857796765335</v>
      </c>
      <c r="T211">
        <f t="shared" si="53"/>
        <v>0.370915877796266</v>
      </c>
      <c r="X211">
        <f t="shared" si="51"/>
        <v>1.8967016574727995</v>
      </c>
      <c r="Y211" s="12" t="e">
        <f t="shared" si="48"/>
        <v>#DIV/0!</v>
      </c>
      <c r="Z211" t="e">
        <f t="shared" si="49"/>
        <v>#DIV/0!</v>
      </c>
    </row>
    <row r="212" spans="1:26" x14ac:dyDescent="0.25">
      <c r="A212">
        <f t="shared" si="54"/>
        <v>1803</v>
      </c>
      <c r="B212">
        <v>6.9597246090508547E-2</v>
      </c>
      <c r="I212">
        <v>0.23932374165782244</v>
      </c>
      <c r="M212">
        <f t="shared" si="50"/>
        <v>3.9670430271589874</v>
      </c>
      <c r="T212">
        <f t="shared" si="53"/>
        <v>0.35898561248673366</v>
      </c>
      <c r="X212">
        <f t="shared" si="51"/>
        <v>4.3260286396457213</v>
      </c>
      <c r="Y212" s="12" t="e">
        <f t="shared" si="48"/>
        <v>#DIV/0!</v>
      </c>
      <c r="Z212" t="e">
        <f t="shared" si="49"/>
        <v>#DIV/0!</v>
      </c>
    </row>
    <row r="213" spans="1:26" x14ac:dyDescent="0.25">
      <c r="A213">
        <f t="shared" si="54"/>
        <v>1804</v>
      </c>
      <c r="B213">
        <v>5.139488942068323E-2</v>
      </c>
      <c r="I213">
        <v>0.22103342726007047</v>
      </c>
      <c r="M213">
        <f t="shared" si="50"/>
        <v>2.9295086969789441</v>
      </c>
      <c r="T213">
        <f t="shared" si="53"/>
        <v>0.3315501408901057</v>
      </c>
      <c r="X213">
        <f t="shared" si="51"/>
        <v>3.2610588378690499</v>
      </c>
      <c r="Y213" s="12" t="e">
        <f t="shared" si="48"/>
        <v>#DIV/0!</v>
      </c>
      <c r="Z213" t="e">
        <f t="shared" si="49"/>
        <v>#DIV/0!</v>
      </c>
    </row>
    <row r="214" spans="1:26" x14ac:dyDescent="0.25">
      <c r="A214">
        <f t="shared" si="54"/>
        <v>1805</v>
      </c>
      <c r="B214">
        <v>3.5333986476719724E-2</v>
      </c>
      <c r="I214">
        <v>0.21913054527916642</v>
      </c>
      <c r="M214">
        <f t="shared" si="50"/>
        <v>2.0140372291730242</v>
      </c>
      <c r="T214">
        <f t="shared" si="53"/>
        <v>0.32869581791874963</v>
      </c>
      <c r="X214">
        <f t="shared" si="51"/>
        <v>2.342733047091774</v>
      </c>
      <c r="Y214" s="12" t="e">
        <f t="shared" si="48"/>
        <v>#DIV/0!</v>
      </c>
      <c r="Z214" t="e">
        <f t="shared" si="49"/>
        <v>#DIV/0!</v>
      </c>
    </row>
    <row r="215" spans="1:26" x14ac:dyDescent="0.25">
      <c r="A215">
        <f t="shared" si="54"/>
        <v>1806</v>
      </c>
      <c r="B215">
        <v>3.3192532750857921E-2</v>
      </c>
      <c r="I215">
        <v>0.19610688345258168</v>
      </c>
      <c r="M215">
        <f t="shared" si="50"/>
        <v>1.8919743667989015</v>
      </c>
      <c r="T215">
        <f t="shared" si="53"/>
        <v>0.29416032517887253</v>
      </c>
      <c r="X215">
        <f t="shared" si="51"/>
        <v>2.1861346919777742</v>
      </c>
      <c r="Y215" s="12" t="e">
        <f t="shared" si="48"/>
        <v>#DIV/0!</v>
      </c>
      <c r="Z215" t="e">
        <f t="shared" si="49"/>
        <v>#DIV/0!</v>
      </c>
    </row>
    <row r="216" spans="1:26" x14ac:dyDescent="0.25">
      <c r="A216">
        <f t="shared" si="54"/>
        <v>1807</v>
      </c>
      <c r="B216">
        <v>3.5333986476719724E-2</v>
      </c>
      <c r="I216">
        <v>0.21231071514952038</v>
      </c>
      <c r="M216">
        <f t="shared" si="50"/>
        <v>2.0140372291730242</v>
      </c>
      <c r="T216">
        <f t="shared" si="53"/>
        <v>0.31846607272428057</v>
      </c>
      <c r="X216">
        <f t="shared" si="51"/>
        <v>2.3325033018973049</v>
      </c>
      <c r="Y216" s="12" t="e">
        <f t="shared" si="48"/>
        <v>#DIV/0!</v>
      </c>
      <c r="Z216" t="e">
        <f t="shared" si="49"/>
        <v>#DIV/0!</v>
      </c>
    </row>
    <row r="217" spans="1:26" x14ac:dyDescent="0.25">
      <c r="A217">
        <f t="shared" si="54"/>
        <v>1808</v>
      </c>
      <c r="B217">
        <v>3.8546167065512421E-2</v>
      </c>
      <c r="I217">
        <v>0.2250877234734</v>
      </c>
      <c r="M217">
        <f t="shared" si="50"/>
        <v>2.1971315227342081</v>
      </c>
      <c r="T217">
        <f t="shared" si="53"/>
        <v>0.3376315852101</v>
      </c>
      <c r="X217">
        <f t="shared" si="51"/>
        <v>2.534763107944308</v>
      </c>
      <c r="Y217" s="12" t="e">
        <f t="shared" si="48"/>
        <v>#DIV/0!</v>
      </c>
      <c r="Z217" t="e">
        <f t="shared" si="49"/>
        <v>#DIV/0!</v>
      </c>
    </row>
    <row r="218" spans="1:26" x14ac:dyDescent="0.25">
      <c r="A218">
        <f t="shared" si="54"/>
        <v>1809</v>
      </c>
      <c r="B218">
        <v>4.2829074517236033E-2</v>
      </c>
      <c r="I218">
        <v>0.26499355523542345</v>
      </c>
      <c r="M218">
        <f t="shared" si="50"/>
        <v>2.4412572474824539</v>
      </c>
      <c r="T218">
        <f t="shared" si="53"/>
        <v>0.39749033285313518</v>
      </c>
      <c r="X218">
        <f t="shared" si="51"/>
        <v>2.838747580335589</v>
      </c>
      <c r="Y218" s="12" t="e">
        <f t="shared" si="48"/>
        <v>#DIV/0!</v>
      </c>
      <c r="Z218" t="e">
        <f t="shared" si="49"/>
        <v>#DIV/0!</v>
      </c>
    </row>
    <row r="219" spans="1:26" x14ac:dyDescent="0.25">
      <c r="A219">
        <f t="shared" si="54"/>
        <v>1810</v>
      </c>
      <c r="B219">
        <v>2.6768171573272517E-2</v>
      </c>
      <c r="I219">
        <v>0.65654476853867361</v>
      </c>
      <c r="M219">
        <f t="shared" si="50"/>
        <v>1.5257857796765335</v>
      </c>
      <c r="T219">
        <f t="shared" si="53"/>
        <v>0.98481715280801041</v>
      </c>
      <c r="X219">
        <f t="shared" si="51"/>
        <v>2.5106029324845438</v>
      </c>
      <c r="Y219" s="12" t="e">
        <f t="shared" si="48"/>
        <v>#DIV/0!</v>
      </c>
      <c r="Z219" t="e">
        <f t="shared" si="49"/>
        <v>#DIV/0!</v>
      </c>
    </row>
    <row r="220" spans="1:26" x14ac:dyDescent="0.25">
      <c r="A220">
        <f t="shared" si="54"/>
        <v>1811</v>
      </c>
      <c r="B220">
        <v>2.9980352162065224E-2</v>
      </c>
      <c r="I220">
        <v>0.26625375681134172</v>
      </c>
      <c r="M220">
        <f t="shared" si="50"/>
        <v>1.7088800732377178</v>
      </c>
      <c r="T220">
        <f t="shared" si="53"/>
        <v>0.39938063521701261</v>
      </c>
      <c r="X220">
        <f t="shared" si="51"/>
        <v>2.1082607084547305</v>
      </c>
      <c r="Y220" s="12" t="e">
        <f t="shared" si="48"/>
        <v>#DIV/0!</v>
      </c>
      <c r="Z220" t="e">
        <f t="shared" si="49"/>
        <v>#DIV/0!</v>
      </c>
    </row>
    <row r="221" spans="1:26" x14ac:dyDescent="0.25">
      <c r="A221">
        <f t="shared" si="54"/>
        <v>1812</v>
      </c>
      <c r="B221">
        <v>4.7111981968959632E-2</v>
      </c>
      <c r="I221">
        <v>0.2135132741833764</v>
      </c>
      <c r="M221">
        <f t="shared" si="50"/>
        <v>2.6853829722306992</v>
      </c>
      <c r="T221">
        <f t="shared" si="53"/>
        <v>0.3202699112750646</v>
      </c>
      <c r="X221">
        <f t="shared" si="51"/>
        <v>3.0056528835057637</v>
      </c>
      <c r="Y221" s="12" t="e">
        <f t="shared" si="48"/>
        <v>#DIV/0!</v>
      </c>
      <c r="Z221" t="e">
        <f t="shared" si="49"/>
        <v>#DIV/0!</v>
      </c>
    </row>
    <row r="222" spans="1:26" x14ac:dyDescent="0.25">
      <c r="A222">
        <f t="shared" si="54"/>
        <v>1813</v>
      </c>
      <c r="B222">
        <v>4.9253435694821428E-2</v>
      </c>
      <c r="C222">
        <v>4.2561392801503305E-2</v>
      </c>
      <c r="D222">
        <v>4.5238209958830551E-2</v>
      </c>
      <c r="I222">
        <v>0.18353203431323764</v>
      </c>
      <c r="M222">
        <f t="shared" si="50"/>
        <v>2.8074458346048212</v>
      </c>
      <c r="N222">
        <f t="shared" ref="N222:N231" si="55">C222*$N$3</f>
        <v>2.5536835680901984</v>
      </c>
      <c r="O222">
        <f t="shared" ref="O222:O231" si="56">D222*$O$3</f>
        <v>2.7142925975298331</v>
      </c>
      <c r="T222">
        <f t="shared" si="53"/>
        <v>0.27529805146985648</v>
      </c>
      <c r="X222">
        <f t="shared" si="51"/>
        <v>8.3507200516947098</v>
      </c>
      <c r="Y222" s="12" t="e">
        <f>$AE$3+$AF$3+$AG$3+$AH$3+$AJ$3+$AK$3</f>
        <v>#DIV/0!</v>
      </c>
      <c r="Z222" t="e">
        <f t="shared" si="49"/>
        <v>#DIV/0!</v>
      </c>
    </row>
    <row r="223" spans="1:26" x14ac:dyDescent="0.25">
      <c r="A223">
        <f t="shared" si="54"/>
        <v>1814</v>
      </c>
      <c r="B223">
        <v>3.3727896182323372E-2</v>
      </c>
      <c r="C223">
        <v>2.6768171573272517E-2</v>
      </c>
      <c r="D223">
        <v>2.4626717847410717E-2</v>
      </c>
      <c r="I223" s="9">
        <v>0.20417411049085629</v>
      </c>
      <c r="M223">
        <f t="shared" si="50"/>
        <v>1.9224900823924322</v>
      </c>
      <c r="N223">
        <f t="shared" si="55"/>
        <v>1.6060902943963511</v>
      </c>
      <c r="O223">
        <f t="shared" si="56"/>
        <v>1.477603070844643</v>
      </c>
      <c r="T223">
        <f t="shared" si="53"/>
        <v>0.30626116573628442</v>
      </c>
      <c r="X223">
        <f t="shared" si="51"/>
        <v>5.3124446133697107</v>
      </c>
      <c r="Y223" s="12" t="e">
        <f>$AE$3+$AF$3+$AG$3+$AH$3+$AJ$3+$AK$3</f>
        <v>#DIV/0!</v>
      </c>
      <c r="Z223" t="e">
        <f t="shared" si="49"/>
        <v>#DIV/0!</v>
      </c>
    </row>
    <row r="224" spans="1:26" x14ac:dyDescent="0.25">
      <c r="A224">
        <f t="shared" si="54"/>
        <v>1815</v>
      </c>
      <c r="B224">
        <v>2.5162081278876165E-2</v>
      </c>
      <c r="C224">
        <v>1.8202356669825313E-2</v>
      </c>
      <c r="D224">
        <v>2.007612867995439E-2</v>
      </c>
      <c r="I224" s="9">
        <v>0.22481618666847494</v>
      </c>
      <c r="M224">
        <f t="shared" si="50"/>
        <v>1.4342386328959413</v>
      </c>
      <c r="N224">
        <f t="shared" si="55"/>
        <v>1.0921414001895187</v>
      </c>
      <c r="O224">
        <f t="shared" si="56"/>
        <v>1.2045677207972634</v>
      </c>
      <c r="T224">
        <f t="shared" si="53"/>
        <v>0.33722428000271243</v>
      </c>
      <c r="X224">
        <f t="shared" si="51"/>
        <v>4.0681720338854364</v>
      </c>
      <c r="Y224" s="12" t="e">
        <f t="shared" ref="Y224:Y231" si="57">$AE$3+$AF$3+$AG$3+$AH$3+$AJ$3+$AK$3</f>
        <v>#DIV/0!</v>
      </c>
      <c r="Z224" t="e">
        <f t="shared" si="49"/>
        <v>#DIV/0!</v>
      </c>
    </row>
    <row r="225" spans="1:37" x14ac:dyDescent="0.25">
      <c r="A225">
        <f t="shared" si="54"/>
        <v>1816</v>
      </c>
      <c r="B225">
        <v>3.0381874735664307E-2</v>
      </c>
      <c r="C225">
        <v>2.1949900690083464E-2</v>
      </c>
      <c r="D225">
        <v>2.3555990984479816E-2</v>
      </c>
      <c r="I225" s="9">
        <v>0.24545826284609359</v>
      </c>
      <c r="M225">
        <f t="shared" si="50"/>
        <v>1.7317668599328655</v>
      </c>
      <c r="N225">
        <f t="shared" si="55"/>
        <v>1.3169940414050079</v>
      </c>
      <c r="O225">
        <f t="shared" si="56"/>
        <v>1.413359459068789</v>
      </c>
      <c r="T225">
        <f t="shared" si="53"/>
        <v>0.36818739426914038</v>
      </c>
      <c r="X225">
        <f t="shared" si="51"/>
        <v>4.8303077546758031</v>
      </c>
      <c r="Y225" s="12" t="e">
        <f t="shared" si="57"/>
        <v>#DIV/0!</v>
      </c>
      <c r="Z225" t="e">
        <f t="shared" si="49"/>
        <v>#DIV/0!</v>
      </c>
    </row>
    <row r="226" spans="1:37" x14ac:dyDescent="0.25">
      <c r="A226">
        <f t="shared" si="54"/>
        <v>1817</v>
      </c>
      <c r="B226">
        <v>4.108914336497331E-2</v>
      </c>
      <c r="C226">
        <v>3.3995577898056101E-2</v>
      </c>
      <c r="D226">
        <v>3.2924851035125199E-2</v>
      </c>
      <c r="I226" s="9">
        <v>0.26610033902371222</v>
      </c>
      <c r="M226">
        <f t="shared" si="50"/>
        <v>2.3420811718034789</v>
      </c>
      <c r="N226">
        <f t="shared" si="55"/>
        <v>2.0397346738833662</v>
      </c>
      <c r="O226">
        <f t="shared" si="56"/>
        <v>1.9754910621075119</v>
      </c>
      <c r="T226">
        <f t="shared" si="53"/>
        <v>0.39915050853556833</v>
      </c>
      <c r="X226">
        <f t="shared" si="51"/>
        <v>6.7564574163299245</v>
      </c>
      <c r="Y226" s="12" t="e">
        <f t="shared" si="57"/>
        <v>#DIV/0!</v>
      </c>
      <c r="Z226" t="e">
        <f t="shared" si="49"/>
        <v>#DIV/0!</v>
      </c>
    </row>
    <row r="227" spans="1:37" x14ac:dyDescent="0.25">
      <c r="A227">
        <f t="shared" si="54"/>
        <v>1818</v>
      </c>
      <c r="B227">
        <v>5.0591844273485065E-2</v>
      </c>
      <c r="C227">
        <v>4.9521117410554163E-2</v>
      </c>
      <c r="D227">
        <v>5.3536343146545033E-2</v>
      </c>
      <c r="I227" s="9">
        <v>0.28674241520133087</v>
      </c>
      <c r="M227">
        <f t="shared" si="50"/>
        <v>2.8837351235886488</v>
      </c>
      <c r="N227">
        <f t="shared" si="55"/>
        <v>2.9712670446332496</v>
      </c>
      <c r="O227">
        <f t="shared" si="56"/>
        <v>3.2121805887927022</v>
      </c>
      <c r="T227">
        <f t="shared" si="53"/>
        <v>0.43011362280199628</v>
      </c>
      <c r="X227">
        <f t="shared" si="51"/>
        <v>9.4972963798165981</v>
      </c>
      <c r="Y227" s="12" t="e">
        <f t="shared" si="57"/>
        <v>#DIV/0!</v>
      </c>
      <c r="Z227" t="e">
        <f t="shared" si="49"/>
        <v>#DIV/0!</v>
      </c>
    </row>
    <row r="228" spans="1:37" x14ac:dyDescent="0.25">
      <c r="A228">
        <f t="shared" si="54"/>
        <v>1819</v>
      </c>
      <c r="B228">
        <v>5.4339388293743206E-2</v>
      </c>
      <c r="C228">
        <v>4.9521117410554163E-2</v>
      </c>
      <c r="D228">
        <v>4.9521117410554163E-2</v>
      </c>
      <c r="I228" s="9">
        <v>0.30738449137894952</v>
      </c>
      <c r="M228">
        <f t="shared" si="50"/>
        <v>3.0973451327433628</v>
      </c>
      <c r="N228">
        <f t="shared" si="55"/>
        <v>2.9712670446332496</v>
      </c>
      <c r="O228">
        <f t="shared" si="56"/>
        <v>2.9712670446332496</v>
      </c>
      <c r="T228">
        <f t="shared" si="53"/>
        <v>0.46107673706842428</v>
      </c>
      <c r="X228">
        <f t="shared" si="51"/>
        <v>9.5009559590782864</v>
      </c>
      <c r="Y228" s="12" t="e">
        <f t="shared" si="57"/>
        <v>#DIV/0!</v>
      </c>
      <c r="Z228" t="e">
        <f t="shared" si="49"/>
        <v>#DIV/0!</v>
      </c>
    </row>
    <row r="229" spans="1:37" x14ac:dyDescent="0.25">
      <c r="A229">
        <f t="shared" si="54"/>
        <v>1820</v>
      </c>
      <c r="B229">
        <v>5.58116377302732E-2</v>
      </c>
      <c r="C229">
        <v>5.5677796872406836E-2</v>
      </c>
      <c r="D229">
        <v>5.3536343146545033E-2</v>
      </c>
      <c r="I229" s="9">
        <v>0.32802656755656817</v>
      </c>
      <c r="M229">
        <f t="shared" si="50"/>
        <v>3.1812633506255725</v>
      </c>
      <c r="N229">
        <f t="shared" si="55"/>
        <v>3.3406678123444102</v>
      </c>
      <c r="O229">
        <f t="shared" si="56"/>
        <v>3.2121805887927022</v>
      </c>
      <c r="T229">
        <f t="shared" si="53"/>
        <v>0.49203985133485229</v>
      </c>
      <c r="X229">
        <f t="shared" si="51"/>
        <v>10.226151603097536</v>
      </c>
      <c r="Y229" s="12" t="e">
        <f t="shared" si="57"/>
        <v>#DIV/0!</v>
      </c>
      <c r="Z229" t="e">
        <f t="shared" si="49"/>
        <v>#DIV/0!</v>
      </c>
    </row>
    <row r="230" spans="1:37" x14ac:dyDescent="0.25">
      <c r="A230">
        <f t="shared" si="54"/>
        <v>1821</v>
      </c>
      <c r="B230">
        <v>4.0286098217775138E-2</v>
      </c>
      <c r="C230">
        <v>3.2657169319392471E-2</v>
      </c>
      <c r="D230">
        <v>2.9980352162065224E-2</v>
      </c>
      <c r="I230" s="9">
        <v>0.34866864373418682</v>
      </c>
      <c r="M230">
        <f t="shared" si="50"/>
        <v>2.2963075984131827</v>
      </c>
      <c r="N230">
        <f t="shared" si="55"/>
        <v>1.9594301591635483</v>
      </c>
      <c r="O230">
        <f t="shared" si="56"/>
        <v>1.7988211297239134</v>
      </c>
      <c r="T230">
        <f t="shared" si="53"/>
        <v>0.52300296560128023</v>
      </c>
      <c r="X230">
        <f t="shared" si="51"/>
        <v>6.5775618529019244</v>
      </c>
      <c r="Y230" s="12" t="e">
        <f t="shared" si="57"/>
        <v>#DIV/0!</v>
      </c>
      <c r="Z230" t="e">
        <f t="shared" si="49"/>
        <v>#DIV/0!</v>
      </c>
    </row>
    <row r="231" spans="1:37" x14ac:dyDescent="0.25">
      <c r="A231">
        <f t="shared" si="54"/>
        <v>1822</v>
      </c>
      <c r="B231">
        <v>3.6404713339650618E-2</v>
      </c>
      <c r="C231">
        <v>2.8641943583401597E-2</v>
      </c>
      <c r="D231">
        <v>2.8106580151936143E-2</v>
      </c>
      <c r="I231" s="9">
        <v>0.36931071991180547</v>
      </c>
      <c r="M231">
        <f t="shared" si="50"/>
        <v>2.0750686603600852</v>
      </c>
      <c r="N231">
        <f t="shared" si="55"/>
        <v>1.7185166150040958</v>
      </c>
      <c r="O231">
        <f t="shared" si="56"/>
        <v>1.6863948091161687</v>
      </c>
      <c r="T231">
        <f t="shared" si="53"/>
        <v>0.55396607986770818</v>
      </c>
      <c r="X231">
        <f t="shared" si="51"/>
        <v>6.0339461643480572</v>
      </c>
      <c r="Y231" s="12" t="e">
        <f t="shared" si="57"/>
        <v>#DIV/0!</v>
      </c>
      <c r="Z231" t="e">
        <f t="shared" si="49"/>
        <v>#DIV/0!</v>
      </c>
    </row>
    <row r="232" spans="1:37" x14ac:dyDescent="0.25">
      <c r="A232">
        <f t="shared" si="54"/>
        <v>1823</v>
      </c>
      <c r="B232">
        <v>3.9616893928443329E-2</v>
      </c>
      <c r="C232">
        <v>3.6672395055383354E-2</v>
      </c>
      <c r="D232">
        <v>3.6137031623917903E-2</v>
      </c>
      <c r="F232">
        <v>3.1609019191099909E-2</v>
      </c>
      <c r="G232">
        <v>0.34264176803152308</v>
      </c>
      <c r="H232">
        <v>0.28552716344824014</v>
      </c>
      <c r="I232" s="9">
        <v>0.38995279608942413</v>
      </c>
      <c r="J232">
        <v>0.2064107036334476</v>
      </c>
      <c r="K232">
        <v>0.73493810012686978</v>
      </c>
      <c r="M232">
        <f t="shared" si="50"/>
        <v>2.25816295392127</v>
      </c>
      <c r="N232">
        <f t="shared" ref="N232:N242" si="58">C232*$N$3</f>
        <v>2.2003437033230013</v>
      </c>
      <c r="O232">
        <f t="shared" ref="O232:O242" si="59">D232*$O$3</f>
        <v>2.1682218974350742</v>
      </c>
      <c r="Q232">
        <f t="shared" ref="Q232:Q242" si="60">F232*$Q$3</f>
        <v>0.31609019191099907</v>
      </c>
      <c r="R232">
        <f t="shared" ref="R232:R242" si="61">G232*$R$3</f>
        <v>1.0279253040945693</v>
      </c>
      <c r="S232">
        <f t="shared" ref="S232:S242" si="62">H232*$S$3</f>
        <v>0.57105432689648028</v>
      </c>
      <c r="T232">
        <f t="shared" si="53"/>
        <v>0.58492919413413613</v>
      </c>
      <c r="U232">
        <f t="shared" ref="U232:U259" si="63">J232*$S$3</f>
        <v>0.4128214072668952</v>
      </c>
      <c r="V232">
        <f>K232*$V$3</f>
        <v>0.73493810012686978</v>
      </c>
      <c r="X232">
        <f t="shared" si="51"/>
        <v>10.274487079109296</v>
      </c>
      <c r="Y232" s="10">
        <v>0</v>
      </c>
      <c r="Z232">
        <f t="shared" si="49"/>
        <v>10.274487079109296</v>
      </c>
      <c r="AB232">
        <f>M232/SUM(M232:V232)</f>
        <v>0.21978352170131224</v>
      </c>
      <c r="AC232">
        <f>N232/SUM(M232:V232)</f>
        <v>0.21415606310867549</v>
      </c>
      <c r="AD232">
        <f>O232/SUM(M232:V232)</f>
        <v>0.21102969722387729</v>
      </c>
      <c r="AF232">
        <f>Q232/SUM(M232:V232)</f>
        <v>3.0764571455220636E-2</v>
      </c>
      <c r="AG232">
        <f>R232/SUM(M232:V232)</f>
        <v>0.10004638637237753</v>
      </c>
      <c r="AH232">
        <f>S232/SUM(M232:V232)</f>
        <v>5.5579837951967671E-2</v>
      </c>
      <c r="AI232">
        <f>T232/SUM(M232:V232)</f>
        <v>5.693025740656673E-2</v>
      </c>
      <c r="AJ232">
        <f>U232/SUM(M232:V232)</f>
        <v>4.0179271635492973E-2</v>
      </c>
      <c r="AK232">
        <f>V232/SUM(M232:V232)</f>
        <v>7.1530393144509374E-2</v>
      </c>
    </row>
    <row r="233" spans="1:37" x14ac:dyDescent="0.25">
      <c r="A233">
        <f t="shared" si="54"/>
        <v>1824</v>
      </c>
      <c r="B233">
        <v>3.801080363404697E-2</v>
      </c>
      <c r="C233">
        <v>3.4263259613788823E-2</v>
      </c>
      <c r="D233">
        <v>2.9444988730599773E-2</v>
      </c>
      <c r="F233">
        <v>3.2757339199954404E-2</v>
      </c>
      <c r="G233">
        <v>0.34264176803152308</v>
      </c>
      <c r="H233">
        <v>0.26978944577786473</v>
      </c>
      <c r="I233" s="9">
        <v>0.41059487226704278</v>
      </c>
      <c r="J233">
        <v>0.18225625959123568</v>
      </c>
      <c r="K233">
        <v>0.91137141707662217</v>
      </c>
      <c r="M233">
        <f t="shared" si="50"/>
        <v>2.1666158071406771</v>
      </c>
      <c r="N233">
        <f t="shared" si="58"/>
        <v>2.0557955768273293</v>
      </c>
      <c r="O233">
        <f t="shared" si="59"/>
        <v>1.7666993238359865</v>
      </c>
      <c r="Q233">
        <f t="shared" si="60"/>
        <v>0.32757339199954405</v>
      </c>
      <c r="R233">
        <f t="shared" si="61"/>
        <v>1.0279253040945693</v>
      </c>
      <c r="S233">
        <f t="shared" si="62"/>
        <v>0.53957889155572947</v>
      </c>
      <c r="T233">
        <f t="shared" si="53"/>
        <v>0.61589230840056419</v>
      </c>
      <c r="U233">
        <f t="shared" si="63"/>
        <v>0.36451251918247135</v>
      </c>
      <c r="V233">
        <f t="shared" ref="V233:V259" si="64">K233*$V$3</f>
        <v>0.91137141707662217</v>
      </c>
      <c r="X233">
        <f t="shared" si="51"/>
        <v>9.7759645401134936</v>
      </c>
      <c r="Y233" s="10">
        <v>0</v>
      </c>
      <c r="Z233">
        <f t="shared" si="49"/>
        <v>9.7759645401134936</v>
      </c>
      <c r="AB233">
        <f t="shared" ref="AB233:AB242" si="65">M233/SUM(M233:V233)</f>
        <v>0.22162680707877486</v>
      </c>
      <c r="AC233">
        <f t="shared" ref="AC233:AC242" si="66">N233/SUM(M233:V233)</f>
        <v>0.21029081768779234</v>
      </c>
      <c r="AD233">
        <f t="shared" ref="AD233:AD242" si="67">O233/SUM(M233:V233)</f>
        <v>0.18071867145044657</v>
      </c>
      <c r="AF233">
        <f t="shared" ref="AF233:AF242" si="68">Q233/SUM(M233:V233)</f>
        <v>3.3508038071887389E-2</v>
      </c>
      <c r="AG233">
        <f t="shared" ref="AG233:AG242" si="69">R233/SUM(M233:V233)</f>
        <v>0.10514822346958264</v>
      </c>
      <c r="AH233">
        <f t="shared" ref="AH233:AH242" si="70">S233/SUM(M233:V233)</f>
        <v>5.5194440338003234E-2</v>
      </c>
      <c r="AI233">
        <f t="shared" ref="AI233:AI242" si="71">T233/SUM(M233:V233)</f>
        <v>6.3000669230477188E-2</v>
      </c>
      <c r="AJ233">
        <f t="shared" ref="AJ233:AJ242" si="72">U233/SUM(M233:V233)</f>
        <v>3.7286604067227884E-2</v>
      </c>
      <c r="AK233">
        <f t="shared" ref="AK233:AK242" si="73">V233/SUM(M233:V233)</f>
        <v>9.3225728605807898E-2</v>
      </c>
    </row>
    <row r="234" spans="1:37" x14ac:dyDescent="0.25">
      <c r="A234">
        <f t="shared" si="54"/>
        <v>1825</v>
      </c>
      <c r="B234">
        <v>4.0018416502042416E-2</v>
      </c>
      <c r="C234">
        <v>3.4798623045254273E-2</v>
      </c>
      <c r="D234">
        <v>3.6940076771116069E-2</v>
      </c>
      <c r="F234">
        <v>3.4195785232686932E-2</v>
      </c>
      <c r="G234" s="9">
        <f>G233+($G$236-$G$233)/3</f>
        <v>0.35821639385113774</v>
      </c>
      <c r="H234">
        <v>0.26255371351562312</v>
      </c>
      <c r="I234">
        <v>0.43123694844466143</v>
      </c>
      <c r="J234">
        <v>0.18225625959123568</v>
      </c>
      <c r="K234">
        <v>1.0591086070383406</v>
      </c>
      <c r="M234">
        <f t="shared" si="50"/>
        <v>2.2810497406164179</v>
      </c>
      <c r="N234">
        <f t="shared" si="58"/>
        <v>2.0879173827152564</v>
      </c>
      <c r="O234">
        <f t="shared" si="59"/>
        <v>2.216404606266964</v>
      </c>
      <c r="Q234">
        <f t="shared" si="60"/>
        <v>0.34195785232686932</v>
      </c>
      <c r="R234">
        <f t="shared" si="61"/>
        <v>1.0746491815534132</v>
      </c>
      <c r="S234">
        <f t="shared" si="62"/>
        <v>0.52510742703124624</v>
      </c>
      <c r="T234">
        <f t="shared" si="53"/>
        <v>0.64685542266699214</v>
      </c>
      <c r="U234">
        <f t="shared" si="63"/>
        <v>0.36451251918247135</v>
      </c>
      <c r="V234">
        <f t="shared" si="64"/>
        <v>1.0591086070383406</v>
      </c>
      <c r="X234">
        <f t="shared" si="51"/>
        <v>10.597562739397969</v>
      </c>
      <c r="Y234" s="10">
        <v>0</v>
      </c>
      <c r="Z234">
        <f t="shared" si="49"/>
        <v>10.597562739397969</v>
      </c>
      <c r="AB234">
        <f t="shared" si="65"/>
        <v>0.21524286260050024</v>
      </c>
      <c r="AC234">
        <f t="shared" si="66"/>
        <v>0.19701863853592697</v>
      </c>
      <c r="AD234">
        <f t="shared" si="67"/>
        <v>0.20914286244583014</v>
      </c>
      <c r="AF234">
        <f t="shared" si="68"/>
        <v>3.2267594043637188E-2</v>
      </c>
      <c r="AG234">
        <f t="shared" si="69"/>
        <v>0.10140531440859037</v>
      </c>
      <c r="AH234">
        <f t="shared" si="70"/>
        <v>4.9549829516845757E-2</v>
      </c>
      <c r="AI234">
        <f t="shared" si="71"/>
        <v>6.1038130990460078E-2</v>
      </c>
      <c r="AJ234">
        <f t="shared" si="72"/>
        <v>3.4395882161409007E-2</v>
      </c>
      <c r="AK234">
        <f t="shared" si="73"/>
        <v>9.993888529680052E-2</v>
      </c>
    </row>
    <row r="235" spans="1:37" x14ac:dyDescent="0.25">
      <c r="A235">
        <f t="shared" si="54"/>
        <v>1826</v>
      </c>
      <c r="B235">
        <v>5.3000979715079582E-2</v>
      </c>
      <c r="C235">
        <v>4.3632119664434199E-2</v>
      </c>
      <c r="D235">
        <v>4.5238209958830551E-2</v>
      </c>
      <c r="F235">
        <v>6.5389650387695245E-2</v>
      </c>
      <c r="G235" s="9">
        <f>G234+($G$236-$G$233)/3</f>
        <v>0.3737910196707524</v>
      </c>
      <c r="H235">
        <v>0.29537292770507606</v>
      </c>
      <c r="I235">
        <v>0.45027964132101417</v>
      </c>
      <c r="J235">
        <v>0.21686187850096392</v>
      </c>
      <c r="K235">
        <v>1.0102895681580539</v>
      </c>
      <c r="M235">
        <f t="shared" si="50"/>
        <v>3.0210558437595361</v>
      </c>
      <c r="N235">
        <f t="shared" si="58"/>
        <v>2.6179271798660517</v>
      </c>
      <c r="O235">
        <f t="shared" si="59"/>
        <v>2.7142925975298331</v>
      </c>
      <c r="Q235">
        <f t="shared" si="60"/>
        <v>0.65389650387695242</v>
      </c>
      <c r="R235">
        <f t="shared" si="61"/>
        <v>1.1213730590122573</v>
      </c>
      <c r="S235">
        <f t="shared" si="62"/>
        <v>0.59074585541015212</v>
      </c>
      <c r="T235">
        <f t="shared" si="53"/>
        <v>0.67541946198152125</v>
      </c>
      <c r="U235">
        <f t="shared" si="63"/>
        <v>0.43372375700192783</v>
      </c>
      <c r="V235">
        <f t="shared" si="64"/>
        <v>1.0102895681580539</v>
      </c>
      <c r="X235">
        <f t="shared" si="51"/>
        <v>12.838723826596286</v>
      </c>
      <c r="Y235" s="10">
        <v>0</v>
      </c>
      <c r="Z235">
        <f t="shared" si="49"/>
        <v>12.838723826596286</v>
      </c>
      <c r="AB235">
        <f t="shared" si="65"/>
        <v>0.23530811041368568</v>
      </c>
      <c r="AC235">
        <f t="shared" si="66"/>
        <v>0.20390867622238576</v>
      </c>
      <c r="AD235">
        <f t="shared" si="67"/>
        <v>0.21141451706492759</v>
      </c>
      <c r="AF235">
        <f t="shared" si="68"/>
        <v>5.093158110639949E-2</v>
      </c>
      <c r="AG235">
        <f t="shared" si="69"/>
        <v>8.7343031453738174E-2</v>
      </c>
      <c r="AH235">
        <f t="shared" si="70"/>
        <v>4.6012817425543653E-2</v>
      </c>
      <c r="AI235">
        <f t="shared" si="71"/>
        <v>5.2607990568528634E-2</v>
      </c>
      <c r="AJ235">
        <f t="shared" si="72"/>
        <v>3.3782466455383957E-2</v>
      </c>
      <c r="AK235">
        <f t="shared" si="73"/>
        <v>7.8690809289406985E-2</v>
      </c>
    </row>
    <row r="236" spans="1:37" x14ac:dyDescent="0.25">
      <c r="A236">
        <f t="shared" si="54"/>
        <v>1827</v>
      </c>
      <c r="B236">
        <v>4.0419939075641502E-2</v>
      </c>
      <c r="C236">
        <v>3.0515715593530668E-2</v>
      </c>
      <c r="D236">
        <v>3.5333986476719724E-2</v>
      </c>
      <c r="F236">
        <v>6.1515577743540939E-2</v>
      </c>
      <c r="G236">
        <v>0.38936564549036712</v>
      </c>
      <c r="H236">
        <v>0.32945441936335407</v>
      </c>
      <c r="I236">
        <v>0.29981785063752275</v>
      </c>
      <c r="J236">
        <v>0.24129701974050921</v>
      </c>
      <c r="K236">
        <v>0.98873672403734891</v>
      </c>
      <c r="M236">
        <f t="shared" si="50"/>
        <v>2.3039365273115657</v>
      </c>
      <c r="N236">
        <f t="shared" si="58"/>
        <v>1.8309429356118401</v>
      </c>
      <c r="O236">
        <f t="shared" si="59"/>
        <v>2.1200391886031835</v>
      </c>
      <c r="Q236">
        <f t="shared" si="60"/>
        <v>0.61515577743540939</v>
      </c>
      <c r="R236">
        <f t="shared" si="61"/>
        <v>1.1680969364711014</v>
      </c>
      <c r="S236">
        <f t="shared" si="62"/>
        <v>0.65890883872670813</v>
      </c>
      <c r="T236">
        <f t="shared" si="53"/>
        <v>0.44972677595628413</v>
      </c>
      <c r="U236">
        <f t="shared" si="63"/>
        <v>0.48259403948101842</v>
      </c>
      <c r="V236">
        <f t="shared" si="64"/>
        <v>0.98873672403734891</v>
      </c>
      <c r="X236">
        <f t="shared" si="51"/>
        <v>10.618137743634458</v>
      </c>
      <c r="Y236" s="10">
        <v>0</v>
      </c>
      <c r="Z236">
        <f t="shared" si="49"/>
        <v>10.618137743634458</v>
      </c>
      <c r="AB236">
        <f t="shared" si="65"/>
        <v>0.21698122429168606</v>
      </c>
      <c r="AC236">
        <f t="shared" si="66"/>
        <v>0.17243541003312798</v>
      </c>
      <c r="AD236">
        <f t="shared" si="67"/>
        <v>0.19966205372256926</v>
      </c>
      <c r="AF236">
        <f t="shared" si="68"/>
        <v>5.7934431845564772E-2</v>
      </c>
      <c r="AG236">
        <f t="shared" si="69"/>
        <v>0.11000958592493039</v>
      </c>
      <c r="AH236">
        <f t="shared" si="70"/>
        <v>6.2055028352002876E-2</v>
      </c>
      <c r="AI236">
        <f t="shared" si="71"/>
        <v>4.2354581077637087E-2</v>
      </c>
      <c r="AJ236">
        <f t="shared" si="72"/>
        <v>4.5449969771802226E-2</v>
      </c>
      <c r="AK236">
        <f t="shared" si="73"/>
        <v>9.3117714980679514E-2</v>
      </c>
    </row>
    <row r="237" spans="1:37" x14ac:dyDescent="0.25">
      <c r="A237">
        <f t="shared" si="54"/>
        <v>1828</v>
      </c>
      <c r="B237">
        <v>2.9177307014867048E-2</v>
      </c>
      <c r="C237">
        <v>2.7035853289005242E-2</v>
      </c>
      <c r="D237">
        <v>2.9177307014867048E-2</v>
      </c>
      <c r="F237">
        <v>2.8458618607269358E-2</v>
      </c>
      <c r="G237" s="9">
        <f>G236+($G$238-$G$236)/2</f>
        <v>0.35941444199110811</v>
      </c>
      <c r="H237">
        <v>0.32323829824329076</v>
      </c>
      <c r="I237">
        <v>0.35156106432459494</v>
      </c>
      <c r="J237">
        <v>0.16086467982700611</v>
      </c>
      <c r="K237">
        <v>1.0030016361965892</v>
      </c>
      <c r="M237">
        <f t="shared" si="50"/>
        <v>1.6631064998474216</v>
      </c>
      <c r="N237">
        <f t="shared" si="58"/>
        <v>1.6221511973403144</v>
      </c>
      <c r="O237">
        <f t="shared" si="59"/>
        <v>1.7506384208920229</v>
      </c>
      <c r="Q237">
        <f t="shared" si="60"/>
        <v>0.28458618607269359</v>
      </c>
      <c r="R237">
        <f t="shared" si="61"/>
        <v>1.0782433259733244</v>
      </c>
      <c r="S237">
        <f t="shared" si="62"/>
        <v>0.64647659648658151</v>
      </c>
      <c r="T237">
        <f t="shared" si="53"/>
        <v>0.52734159648689238</v>
      </c>
      <c r="U237">
        <f t="shared" si="63"/>
        <v>0.32172935965401223</v>
      </c>
      <c r="V237">
        <f t="shared" si="64"/>
        <v>1.0030016361965892</v>
      </c>
      <c r="X237">
        <f t="shared" si="51"/>
        <v>8.8972748189498514</v>
      </c>
      <c r="Y237" s="10">
        <v>0</v>
      </c>
      <c r="Z237">
        <f t="shared" si="49"/>
        <v>8.8972748189498514</v>
      </c>
      <c r="AB237">
        <f t="shared" si="65"/>
        <v>0.18692313474517569</v>
      </c>
      <c r="AC237">
        <f t="shared" si="66"/>
        <v>0.18232000588375413</v>
      </c>
      <c r="AD237">
        <f t="shared" si="67"/>
        <v>0.19676119446860599</v>
      </c>
      <c r="AF237">
        <f t="shared" si="68"/>
        <v>3.1985770009775129E-2</v>
      </c>
      <c r="AG237">
        <f t="shared" si="69"/>
        <v>0.12118804329577737</v>
      </c>
      <c r="AH237">
        <f t="shared" si="70"/>
        <v>7.2660068351455664E-2</v>
      </c>
      <c r="AI237">
        <f t="shared" si="71"/>
        <v>5.9270013258861519E-2</v>
      </c>
      <c r="AJ237">
        <f t="shared" si="72"/>
        <v>3.6160438583820891E-2</v>
      </c>
      <c r="AK237">
        <f t="shared" si="73"/>
        <v>0.11273133140277372</v>
      </c>
    </row>
    <row r="238" spans="1:37" x14ac:dyDescent="0.25">
      <c r="A238">
        <f t="shared" si="54"/>
        <v>1829</v>
      </c>
      <c r="B238">
        <v>2.6098967283940708E-2</v>
      </c>
      <c r="C238">
        <v>2.3020627553014365E-2</v>
      </c>
      <c r="D238">
        <v>2.3823672700212541E-2</v>
      </c>
      <c r="F238">
        <v>2.6357059079347926E-2</v>
      </c>
      <c r="G238">
        <v>0.32946323849184911</v>
      </c>
      <c r="H238">
        <v>0.29036660689651544</v>
      </c>
      <c r="I238">
        <v>0.45486553907421085</v>
      </c>
      <c r="J238">
        <v>0.12978854849678903</v>
      </c>
      <c r="K238">
        <v>0.84395205959181918</v>
      </c>
      <c r="M238">
        <f t="shared" si="50"/>
        <v>1.4876411351846204</v>
      </c>
      <c r="N238">
        <f t="shared" si="58"/>
        <v>1.3812376531808619</v>
      </c>
      <c r="O238">
        <f t="shared" si="59"/>
        <v>1.4294203620127526</v>
      </c>
      <c r="Q238">
        <f t="shared" si="60"/>
        <v>0.26357059079347928</v>
      </c>
      <c r="R238">
        <f t="shared" si="61"/>
        <v>0.98838971547554733</v>
      </c>
      <c r="S238">
        <f t="shared" si="62"/>
        <v>0.58073321379303089</v>
      </c>
      <c r="T238">
        <f t="shared" si="53"/>
        <v>0.68229830861131624</v>
      </c>
      <c r="U238">
        <f t="shared" si="63"/>
        <v>0.25957709699357806</v>
      </c>
      <c r="V238">
        <f t="shared" si="64"/>
        <v>0.84395205959181918</v>
      </c>
      <c r="X238">
        <f t="shared" si="51"/>
        <v>7.9168201356370052</v>
      </c>
      <c r="Y238" s="10">
        <v>0</v>
      </c>
      <c r="Z238">
        <f t="shared" si="49"/>
        <v>7.9168201356370052</v>
      </c>
      <c r="AB238">
        <f t="shared" si="65"/>
        <v>0.1879089217257961</v>
      </c>
      <c r="AC238">
        <f t="shared" si="66"/>
        <v>0.17446874243906571</v>
      </c>
      <c r="AD238">
        <f t="shared" si="67"/>
        <v>0.1805548613613587</v>
      </c>
      <c r="AF238">
        <f t="shared" si="68"/>
        <v>3.3292481864913785E-2</v>
      </c>
      <c r="AG238">
        <f t="shared" si="69"/>
        <v>0.12484680699342669</v>
      </c>
      <c r="AH238">
        <f t="shared" si="70"/>
        <v>7.3354352359086883E-2</v>
      </c>
      <c r="AI238">
        <f t="shared" si="71"/>
        <v>8.6183378796241522E-2</v>
      </c>
      <c r="AJ238">
        <f t="shared" si="72"/>
        <v>3.2788050321505995E-2</v>
      </c>
      <c r="AK238">
        <f t="shared" si="73"/>
        <v>0.10660240413860468</v>
      </c>
    </row>
    <row r="239" spans="1:37" x14ac:dyDescent="0.25">
      <c r="A239">
        <f t="shared" si="54"/>
        <v>1830</v>
      </c>
      <c r="B239">
        <v>2.6634330715406152E-2</v>
      </c>
      <c r="C239">
        <v>2.7035853289005242E-2</v>
      </c>
      <c r="D239">
        <v>2.7303535004737967E-2</v>
      </c>
      <c r="F239">
        <v>3.911476392912383E-2</v>
      </c>
      <c r="G239">
        <v>0.38159349774688844</v>
      </c>
      <c r="H239">
        <v>0.28316743482470103</v>
      </c>
      <c r="I239">
        <v>0.42043453802938319</v>
      </c>
      <c r="J239">
        <v>0.18386711037045114</v>
      </c>
      <c r="K239">
        <v>0.68530432208546643</v>
      </c>
      <c r="M239">
        <f t="shared" si="50"/>
        <v>1.5181568507781507</v>
      </c>
      <c r="N239">
        <f t="shared" si="58"/>
        <v>1.6221511973403144</v>
      </c>
      <c r="O239">
        <f t="shared" si="59"/>
        <v>1.638212100284278</v>
      </c>
      <c r="Q239">
        <f t="shared" si="60"/>
        <v>0.3911476392912383</v>
      </c>
      <c r="R239">
        <f t="shared" si="61"/>
        <v>1.1447804932406653</v>
      </c>
      <c r="S239">
        <f t="shared" si="62"/>
        <v>0.56633486964940205</v>
      </c>
      <c r="T239">
        <f t="shared" si="53"/>
        <v>0.63065180704407475</v>
      </c>
      <c r="U239">
        <f t="shared" si="63"/>
        <v>0.36773422074090228</v>
      </c>
      <c r="V239">
        <f t="shared" si="64"/>
        <v>0.68530432208546643</v>
      </c>
      <c r="X239">
        <f t="shared" si="51"/>
        <v>8.5644735004544916</v>
      </c>
      <c r="Y239" s="10">
        <v>0</v>
      </c>
      <c r="Z239">
        <f t="shared" si="49"/>
        <v>8.5644735004544916</v>
      </c>
      <c r="AB239">
        <f t="shared" si="65"/>
        <v>0.17726213417527492</v>
      </c>
      <c r="AC239">
        <f t="shared" si="66"/>
        <v>0.18940466068979389</v>
      </c>
      <c r="AD239">
        <f t="shared" si="67"/>
        <v>0.1912799543599899</v>
      </c>
      <c r="AF239">
        <f t="shared" si="68"/>
        <v>4.5670949798663193E-2</v>
      </c>
      <c r="AG239">
        <f t="shared" si="69"/>
        <v>0.13366618428790925</v>
      </c>
      <c r="AH239">
        <f t="shared" si="70"/>
        <v>6.6126057792034537E-2</v>
      </c>
      <c r="AI239">
        <f t="shared" si="71"/>
        <v>7.3635794075445252E-2</v>
      </c>
      <c r="AJ239">
        <f t="shared" si="72"/>
        <v>4.2937166040783209E-2</v>
      </c>
      <c r="AK239">
        <f t="shared" si="73"/>
        <v>8.0017098780105905E-2</v>
      </c>
    </row>
    <row r="240" spans="1:37" x14ac:dyDescent="0.25">
      <c r="A240">
        <f t="shared" si="54"/>
        <v>1831</v>
      </c>
      <c r="B240">
        <v>3.0917238167129758E-2</v>
      </c>
      <c r="C240">
        <v>3.3995577898056101E-2</v>
      </c>
      <c r="D240">
        <v>3.3995577898056101E-2</v>
      </c>
      <c r="F240">
        <v>3.7742469595863609E-2</v>
      </c>
      <c r="G240">
        <v>0.36165217558588031</v>
      </c>
      <c r="H240">
        <v>0.28792655137637663</v>
      </c>
      <c r="I240">
        <v>0.33400992091047321</v>
      </c>
      <c r="J240">
        <v>0.18806653433309159</v>
      </c>
      <c r="K240">
        <v>0.75574945732317866</v>
      </c>
      <c r="M240">
        <f t="shared" si="50"/>
        <v>1.7622825755263962</v>
      </c>
      <c r="N240">
        <f t="shared" si="58"/>
        <v>2.0397346738833662</v>
      </c>
      <c r="O240">
        <f t="shared" si="59"/>
        <v>2.0397346738833662</v>
      </c>
      <c r="Q240">
        <f t="shared" si="60"/>
        <v>0.37742469595863609</v>
      </c>
      <c r="R240">
        <f t="shared" si="61"/>
        <v>1.0849565267576409</v>
      </c>
      <c r="S240">
        <f t="shared" si="62"/>
        <v>0.57585310275275325</v>
      </c>
      <c r="T240">
        <f t="shared" si="53"/>
        <v>0.50101488136570982</v>
      </c>
      <c r="U240">
        <f t="shared" si="63"/>
        <v>0.37613306866618318</v>
      </c>
      <c r="V240">
        <f t="shared" si="64"/>
        <v>0.75574945732317866</v>
      </c>
      <c r="X240">
        <f t="shared" si="51"/>
        <v>9.5128836561172303</v>
      </c>
      <c r="Y240" s="10">
        <v>0</v>
      </c>
      <c r="Z240">
        <f t="shared" si="49"/>
        <v>9.5128836561172303</v>
      </c>
      <c r="AB240">
        <f t="shared" si="65"/>
        <v>0.18525219473205329</v>
      </c>
      <c r="AC240">
        <f t="shared" si="66"/>
        <v>0.21441812468417198</v>
      </c>
      <c r="AD240">
        <f t="shared" si="67"/>
        <v>0.21441812468417198</v>
      </c>
      <c r="AF240">
        <f t="shared" si="68"/>
        <v>3.9675108999775721E-2</v>
      </c>
      <c r="AG240">
        <f t="shared" si="69"/>
        <v>0.1140512767713671</v>
      </c>
      <c r="AH240">
        <f t="shared" si="70"/>
        <v>6.0534021393444951E-2</v>
      </c>
      <c r="AI240">
        <f t="shared" si="71"/>
        <v>5.2666982954588513E-2</v>
      </c>
      <c r="AJ240">
        <f t="shared" si="72"/>
        <v>3.9539332368930209E-2</v>
      </c>
      <c r="AK240">
        <f t="shared" si="73"/>
        <v>7.9444833411496246E-2</v>
      </c>
    </row>
    <row r="241" spans="1:37" x14ac:dyDescent="0.25">
      <c r="A241">
        <f t="shared" si="54"/>
        <v>1832</v>
      </c>
      <c r="B241">
        <v>2.7303535004737967E-2</v>
      </c>
      <c r="C241">
        <v>2.8641943583401597E-2</v>
      </c>
      <c r="D241">
        <v>3.0515715593530668E-2</v>
      </c>
      <c r="F241">
        <v>2.929109897072445E-2</v>
      </c>
      <c r="G241">
        <v>0.37114232287937216</v>
      </c>
      <c r="H241">
        <v>0.28552716344824014</v>
      </c>
      <c r="I241">
        <v>0.31924445170235316</v>
      </c>
      <c r="J241">
        <v>0.17638168149242892</v>
      </c>
      <c r="K241">
        <v>0.72084324243531872</v>
      </c>
      <c r="M241">
        <f t="shared" si="50"/>
        <v>1.5563014952700642</v>
      </c>
      <c r="N241">
        <f t="shared" si="58"/>
        <v>1.7185166150040958</v>
      </c>
      <c r="O241">
        <f t="shared" si="59"/>
        <v>1.8309429356118401</v>
      </c>
      <c r="Q241">
        <f t="shared" si="60"/>
        <v>0.2929109897072445</v>
      </c>
      <c r="R241">
        <f t="shared" si="61"/>
        <v>1.1134269686381164</v>
      </c>
      <c r="S241">
        <f t="shared" si="62"/>
        <v>0.57105432689648028</v>
      </c>
      <c r="T241">
        <f t="shared" si="53"/>
        <v>0.47886667755352974</v>
      </c>
      <c r="U241">
        <f t="shared" si="63"/>
        <v>0.35276336298485783</v>
      </c>
      <c r="V241">
        <f t="shared" si="64"/>
        <v>0.72084324243531872</v>
      </c>
      <c r="X241">
        <f t="shared" si="51"/>
        <v>8.6356266141015467</v>
      </c>
      <c r="Y241" s="10">
        <v>0</v>
      </c>
      <c r="Z241">
        <f t="shared" si="49"/>
        <v>8.6356266141015467</v>
      </c>
      <c r="AB241">
        <f t="shared" si="65"/>
        <v>0.18021871079149041</v>
      </c>
      <c r="AC241">
        <f t="shared" si="66"/>
        <v>0.19900311717945796</v>
      </c>
      <c r="AD241">
        <f t="shared" si="67"/>
        <v>0.21202201269587104</v>
      </c>
      <c r="AF241">
        <f t="shared" si="68"/>
        <v>3.3918903954107453E-2</v>
      </c>
      <c r="AG241">
        <f t="shared" si="69"/>
        <v>0.12893412584790845</v>
      </c>
      <c r="AH241">
        <f t="shared" si="70"/>
        <v>6.6127723257971477E-2</v>
      </c>
      <c r="AI241">
        <f t="shared" si="71"/>
        <v>5.5452452838982681E-2</v>
      </c>
      <c r="AJ241">
        <f t="shared" si="72"/>
        <v>4.0849770230780111E-2</v>
      </c>
      <c r="AK241">
        <f t="shared" si="73"/>
        <v>8.3473183203430515E-2</v>
      </c>
    </row>
    <row r="242" spans="1:37" x14ac:dyDescent="0.25">
      <c r="A242">
        <f t="shared" si="54"/>
        <v>1833</v>
      </c>
      <c r="B242">
        <v>3.4798623045254273E-2</v>
      </c>
      <c r="C242">
        <v>3.2924851035125199E-2</v>
      </c>
      <c r="D242">
        <v>3.4798623045254273E-2</v>
      </c>
      <c r="F242">
        <v>3.2652570322764723E-2</v>
      </c>
      <c r="G242">
        <v>0.37623888346291406</v>
      </c>
      <c r="H242">
        <v>0.23629834216406082</v>
      </c>
      <c r="I242">
        <v>0.31885317549511749</v>
      </c>
      <c r="J242">
        <v>0.1691214717720268</v>
      </c>
      <c r="K242">
        <v>0.7622640088004915</v>
      </c>
      <c r="M242">
        <f t="shared" si="50"/>
        <v>1.9835215135794937</v>
      </c>
      <c r="N242">
        <f t="shared" si="58"/>
        <v>1.9754910621075119</v>
      </c>
      <c r="O242">
        <f t="shared" si="59"/>
        <v>2.0879173827152564</v>
      </c>
      <c r="Q242">
        <f t="shared" si="60"/>
        <v>0.32652570322764723</v>
      </c>
      <c r="R242">
        <f t="shared" si="61"/>
        <v>1.1287166503887422</v>
      </c>
      <c r="S242">
        <f t="shared" si="62"/>
        <v>0.47259668432812163</v>
      </c>
      <c r="T242">
        <f t="shared" si="53"/>
        <v>0.47827976324267624</v>
      </c>
      <c r="U242">
        <f t="shared" si="63"/>
        <v>0.3382429435440536</v>
      </c>
      <c r="V242">
        <f t="shared" si="64"/>
        <v>0.7622640088004915</v>
      </c>
      <c r="X242">
        <f t="shared" si="51"/>
        <v>9.553555711933992</v>
      </c>
      <c r="Y242" s="10">
        <v>0</v>
      </c>
      <c r="Z242">
        <f t="shared" si="49"/>
        <v>9.553555711933992</v>
      </c>
      <c r="AB242">
        <f t="shared" si="65"/>
        <v>0.20762128503649618</v>
      </c>
      <c r="AC242">
        <f t="shared" si="66"/>
        <v>0.20678071303229986</v>
      </c>
      <c r="AD242">
        <f t="shared" si="67"/>
        <v>0.21854872109104861</v>
      </c>
      <c r="AF242">
        <f t="shared" si="68"/>
        <v>3.4178447593052913E-2</v>
      </c>
      <c r="AG242">
        <f t="shared" si="69"/>
        <v>0.11814623627292883</v>
      </c>
      <c r="AH242">
        <f t="shared" si="70"/>
        <v>4.9468145534313383E-2</v>
      </c>
      <c r="AI242">
        <f t="shared" si="71"/>
        <v>5.0063010847911281E-2</v>
      </c>
      <c r="AJ242">
        <f t="shared" si="72"/>
        <v>3.5404927101804776E-2</v>
      </c>
      <c r="AK242">
        <f t="shared" si="73"/>
        <v>7.9788513490144403E-2</v>
      </c>
    </row>
    <row r="243" spans="1:37" x14ac:dyDescent="0.25">
      <c r="A243">
        <f t="shared" si="54"/>
        <v>1834</v>
      </c>
      <c r="B243">
        <v>4.2829074517236033E-2</v>
      </c>
      <c r="F243">
        <v>3.9346016517508721E-2</v>
      </c>
      <c r="G243">
        <v>0.36868505259802159</v>
      </c>
      <c r="H243">
        <v>0.24129056066048465</v>
      </c>
      <c r="I243">
        <v>0.3383110571764058</v>
      </c>
      <c r="J243">
        <v>0.17107344611365199</v>
      </c>
      <c r="K243">
        <v>0.7548254580194006</v>
      </c>
      <c r="M243">
        <f t="shared" si="50"/>
        <v>2.4412572474824539</v>
      </c>
      <c r="Q243">
        <f t="shared" ref="Q243:Q259" si="74">F243*$Q$3</f>
        <v>0.3934601651750872</v>
      </c>
      <c r="R243">
        <f t="shared" ref="R243:R259" si="75">G243*$R$3</f>
        <v>1.1060551577940647</v>
      </c>
      <c r="S243">
        <f t="shared" ref="S243:S255" si="76">H243*$S$3</f>
        <v>0.48258112132096931</v>
      </c>
      <c r="T243">
        <f t="shared" si="53"/>
        <v>0.50746658576460868</v>
      </c>
      <c r="U243">
        <f t="shared" si="63"/>
        <v>0.34214689222730399</v>
      </c>
      <c r="V243">
        <f t="shared" si="64"/>
        <v>0.7548254580194006</v>
      </c>
      <c r="X243">
        <f t="shared" si="51"/>
        <v>6.0277926277838878</v>
      </c>
      <c r="Y243" s="12">
        <f>$AC$3+$AD$3</f>
        <v>0.39906887636955901</v>
      </c>
      <c r="Z243">
        <f t="shared" si="49"/>
        <v>10.030754591920328</v>
      </c>
    </row>
    <row r="244" spans="1:37" x14ac:dyDescent="0.25">
      <c r="A244">
        <f t="shared" si="54"/>
        <v>1835</v>
      </c>
      <c r="B244">
        <v>2.6768171573272517E-2</v>
      </c>
      <c r="F244">
        <v>3.4696805298141599E-2</v>
      </c>
      <c r="G244">
        <v>0.36258388151483917</v>
      </c>
      <c r="H244">
        <v>0.24828448995499144</v>
      </c>
      <c r="I244" s="9"/>
      <c r="J244">
        <v>0.17113310704045531</v>
      </c>
      <c r="K244">
        <v>0.75519850923181819</v>
      </c>
      <c r="M244">
        <f t="shared" si="50"/>
        <v>1.5257857796765335</v>
      </c>
      <c r="Q244">
        <f t="shared" si="74"/>
        <v>0.34696805298141598</v>
      </c>
      <c r="R244">
        <f t="shared" si="75"/>
        <v>1.0877516445445174</v>
      </c>
      <c r="S244">
        <f t="shared" si="76"/>
        <v>0.49656897990998289</v>
      </c>
      <c r="U244">
        <f t="shared" si="63"/>
        <v>0.34226621408091062</v>
      </c>
      <c r="V244">
        <f t="shared" si="64"/>
        <v>0.75519850923181819</v>
      </c>
      <c r="X244">
        <f t="shared" si="51"/>
        <v>4.5545391804251789</v>
      </c>
      <c r="Y244" s="12">
        <f>$AC$3+$AD$3+$AI$3</f>
        <v>0.4584509911009863</v>
      </c>
      <c r="Z244">
        <f t="shared" si="49"/>
        <v>8.4102068429313555</v>
      </c>
    </row>
    <row r="245" spans="1:37" x14ac:dyDescent="0.25">
      <c r="A245">
        <f t="shared" si="54"/>
        <v>1836</v>
      </c>
      <c r="B245" s="9"/>
      <c r="F245">
        <v>3.7863451145005465E-2</v>
      </c>
      <c r="G245">
        <v>0.3578407784136276</v>
      </c>
      <c r="H245">
        <v>0.28792655137637663</v>
      </c>
      <c r="I245" s="9"/>
      <c r="J245">
        <v>0.19542941270566233</v>
      </c>
      <c r="K245">
        <v>0.75957638955994256</v>
      </c>
      <c r="Q245">
        <f t="shared" si="74"/>
        <v>0.37863451145005467</v>
      </c>
      <c r="R245">
        <f t="shared" si="75"/>
        <v>1.0735223352408827</v>
      </c>
      <c r="S245">
        <f t="shared" si="76"/>
        <v>0.57585310275275325</v>
      </c>
      <c r="U245">
        <f t="shared" si="63"/>
        <v>0.39085882541132466</v>
      </c>
      <c r="V245">
        <f t="shared" si="64"/>
        <v>0.75957638955994256</v>
      </c>
      <c r="X245">
        <f t="shared" si="51"/>
        <v>3.1784451644149581</v>
      </c>
      <c r="Y245" s="12">
        <f t="shared" ref="Y245:Y258" si="77">$AC$3+$AD$3+$AI$3+$AB$3</f>
        <v>0.661553619036645</v>
      </c>
      <c r="Z245">
        <f t="shared" si="49"/>
        <v>9.3912812876527738</v>
      </c>
    </row>
    <row r="246" spans="1:37" x14ac:dyDescent="0.25">
      <c r="A246">
        <f t="shared" si="54"/>
        <v>1837</v>
      </c>
      <c r="B246" s="9"/>
      <c r="F246">
        <v>4.7456854970395076E-2</v>
      </c>
      <c r="G246">
        <v>0.3578407784136276</v>
      </c>
      <c r="H246">
        <v>0.30592196083740014</v>
      </c>
      <c r="I246" s="9"/>
      <c r="J246">
        <v>0.19035653779529058</v>
      </c>
      <c r="K246">
        <v>0.74902058729140963</v>
      </c>
      <c r="Q246">
        <f t="shared" si="74"/>
        <v>0.47456854970395079</v>
      </c>
      <c r="R246">
        <f t="shared" si="75"/>
        <v>1.0735223352408827</v>
      </c>
      <c r="S246">
        <f t="shared" si="76"/>
        <v>0.61184392167480028</v>
      </c>
      <c r="U246">
        <f t="shared" si="63"/>
        <v>0.38071307559058115</v>
      </c>
      <c r="V246">
        <f t="shared" si="64"/>
        <v>0.74902058729140963</v>
      </c>
      <c r="X246">
        <f t="shared" si="51"/>
        <v>3.2896684695016245</v>
      </c>
      <c r="Y246" s="12">
        <f t="shared" si="77"/>
        <v>0.661553619036645</v>
      </c>
      <c r="Z246">
        <f t="shared" si="49"/>
        <v>9.719910315299872</v>
      </c>
    </row>
    <row r="247" spans="1:37" x14ac:dyDescent="0.25">
      <c r="A247">
        <f t="shared" si="54"/>
        <v>1838</v>
      </c>
      <c r="B247" s="9"/>
      <c r="F247">
        <v>5.5520656856959755E-2</v>
      </c>
      <c r="G247">
        <v>0.38405266397295468</v>
      </c>
      <c r="H247">
        <v>0.23467986036841657</v>
      </c>
      <c r="I247" s="9"/>
      <c r="J247">
        <v>0.17646405755246658</v>
      </c>
      <c r="K247">
        <v>0.75669757416262895</v>
      </c>
      <c r="Q247">
        <f t="shared" si="74"/>
        <v>0.55520656856959749</v>
      </c>
      <c r="R247">
        <f t="shared" si="75"/>
        <v>1.152157991918864</v>
      </c>
      <c r="S247">
        <f t="shared" si="76"/>
        <v>0.46935972073683313</v>
      </c>
      <c r="U247">
        <f t="shared" si="63"/>
        <v>0.35292811510493316</v>
      </c>
      <c r="V247">
        <f t="shared" si="64"/>
        <v>0.75669757416262895</v>
      </c>
      <c r="X247">
        <f t="shared" si="51"/>
        <v>3.2863499704928567</v>
      </c>
      <c r="Y247" s="12">
        <f t="shared" si="77"/>
        <v>0.661553619036645</v>
      </c>
      <c r="Z247">
        <f t="shared" si="49"/>
        <v>9.7101052200309486</v>
      </c>
    </row>
    <row r="248" spans="1:37" x14ac:dyDescent="0.25">
      <c r="A248">
        <f t="shared" si="54"/>
        <v>1839</v>
      </c>
      <c r="B248" s="9"/>
      <c r="F248">
        <v>4.0599979932626581E-2</v>
      </c>
      <c r="G248">
        <v>0.37549232666370613</v>
      </c>
      <c r="H248">
        <v>0.31148417830717112</v>
      </c>
      <c r="I248" s="9"/>
      <c r="J248">
        <v>0.16283201138434994</v>
      </c>
      <c r="K248">
        <v>0.81496780267127866</v>
      </c>
      <c r="Q248">
        <f t="shared" si="74"/>
        <v>0.40599979932626584</v>
      </c>
      <c r="R248">
        <f t="shared" si="75"/>
        <v>1.1264769799911183</v>
      </c>
      <c r="S248">
        <f t="shared" si="76"/>
        <v>0.62296835661434224</v>
      </c>
      <c r="U248">
        <f t="shared" si="63"/>
        <v>0.32566402276869988</v>
      </c>
      <c r="V248">
        <f t="shared" si="64"/>
        <v>0.81496780267127866</v>
      </c>
      <c r="X248">
        <f t="shared" si="51"/>
        <v>3.2960769613717051</v>
      </c>
      <c r="Y248" s="12">
        <f t="shared" si="77"/>
        <v>0.661553619036645</v>
      </c>
      <c r="Z248">
        <f t="shared" si="49"/>
        <v>9.7388453438022875</v>
      </c>
    </row>
    <row r="249" spans="1:37" x14ac:dyDescent="0.25">
      <c r="A249">
        <f t="shared" si="54"/>
        <v>1840</v>
      </c>
      <c r="B249" s="9"/>
      <c r="F249">
        <v>4.1233955830571566E-2</v>
      </c>
      <c r="G249">
        <v>0.3578407784136276</v>
      </c>
      <c r="H249">
        <v>0.31725240383137798</v>
      </c>
      <c r="I249" s="9"/>
      <c r="J249">
        <v>0.1519969792180218</v>
      </c>
      <c r="K249">
        <v>0.78673769909314395</v>
      </c>
      <c r="Q249">
        <f t="shared" si="74"/>
        <v>0.41233955830571567</v>
      </c>
      <c r="R249">
        <f t="shared" si="75"/>
        <v>1.0735223352408827</v>
      </c>
      <c r="S249">
        <f t="shared" si="76"/>
        <v>0.63450480766275597</v>
      </c>
      <c r="U249">
        <f t="shared" si="63"/>
        <v>0.3039939584360436</v>
      </c>
      <c r="V249">
        <f t="shared" si="64"/>
        <v>0.78673769909314395</v>
      </c>
      <c r="X249">
        <f t="shared" si="51"/>
        <v>3.2110983587385418</v>
      </c>
      <c r="Y249" s="12">
        <f t="shared" si="77"/>
        <v>0.661553619036645</v>
      </c>
      <c r="Z249">
        <f t="shared" si="49"/>
        <v>9.4877609552167748</v>
      </c>
    </row>
    <row r="250" spans="1:37" x14ac:dyDescent="0.25">
      <c r="A250">
        <f t="shared" si="54"/>
        <v>1841</v>
      </c>
      <c r="B250" s="9"/>
      <c r="F250">
        <v>4.0535744878729289E-2</v>
      </c>
      <c r="G250">
        <v>0.3782726071573082</v>
      </c>
      <c r="H250">
        <v>0.32945441936335407</v>
      </c>
      <c r="I250" s="9"/>
      <c r="J250">
        <v>0.15775866946956268</v>
      </c>
      <c r="K250">
        <v>0.73926783008734442</v>
      </c>
      <c r="Q250">
        <f t="shared" si="74"/>
        <v>0.40535744878729291</v>
      </c>
      <c r="R250">
        <f t="shared" si="75"/>
        <v>1.1348178214719247</v>
      </c>
      <c r="S250">
        <f t="shared" si="76"/>
        <v>0.65890883872670813</v>
      </c>
      <c r="U250">
        <f t="shared" si="63"/>
        <v>0.31551733893912537</v>
      </c>
      <c r="V250">
        <f t="shared" si="64"/>
        <v>0.73926783008734442</v>
      </c>
      <c r="X250">
        <f t="shared" si="51"/>
        <v>3.2538692780123957</v>
      </c>
      <c r="Y250" s="12">
        <f t="shared" si="77"/>
        <v>0.661553619036645</v>
      </c>
      <c r="Z250">
        <f t="shared" si="49"/>
        <v>9.6141352398290394</v>
      </c>
    </row>
    <row r="251" spans="1:37" x14ac:dyDescent="0.25">
      <c r="A251">
        <f t="shared" si="54"/>
        <v>1842</v>
      </c>
      <c r="B251" s="9"/>
      <c r="F251">
        <v>4.0486079396833019E-2</v>
      </c>
      <c r="G251">
        <v>0.40636759550908391</v>
      </c>
      <c r="H251">
        <v>0.27631660978861949</v>
      </c>
      <c r="I251" s="9"/>
      <c r="J251">
        <v>0.1979178699817967</v>
      </c>
      <c r="K251">
        <v>0.73612137645916143</v>
      </c>
      <c r="Q251">
        <f t="shared" si="74"/>
        <v>0.40486079396833019</v>
      </c>
      <c r="R251">
        <f t="shared" si="75"/>
        <v>1.2191027865272517</v>
      </c>
      <c r="S251">
        <f t="shared" si="76"/>
        <v>0.55263321957723899</v>
      </c>
      <c r="U251">
        <f t="shared" si="63"/>
        <v>0.39583573996359339</v>
      </c>
      <c r="V251">
        <f t="shared" si="64"/>
        <v>0.73612137645916143</v>
      </c>
      <c r="X251">
        <f t="shared" si="51"/>
        <v>3.3085539164955757</v>
      </c>
      <c r="Y251" s="12">
        <f t="shared" si="77"/>
        <v>0.661553619036645</v>
      </c>
      <c r="Z251">
        <f t="shared" si="49"/>
        <v>9.7757107258115621</v>
      </c>
    </row>
    <row r="252" spans="1:37" x14ac:dyDescent="0.25">
      <c r="A252">
        <f t="shared" si="54"/>
        <v>1843</v>
      </c>
      <c r="B252" s="9"/>
      <c r="F252">
        <v>3.9194613712802154E-2</v>
      </c>
      <c r="G252">
        <v>0.43089798100933957</v>
      </c>
      <c r="H252">
        <v>0.27631660978861949</v>
      </c>
      <c r="I252" s="9"/>
      <c r="J252">
        <v>0.16345047263214724</v>
      </c>
      <c r="K252">
        <v>0.75957638955994256</v>
      </c>
      <c r="Q252">
        <f t="shared" si="74"/>
        <v>0.39194613712802151</v>
      </c>
      <c r="R252">
        <f t="shared" si="75"/>
        <v>1.2926939430280187</v>
      </c>
      <c r="S252">
        <f t="shared" si="76"/>
        <v>0.55263321957723899</v>
      </c>
      <c r="U252">
        <f t="shared" si="63"/>
        <v>0.32690094526429447</v>
      </c>
      <c r="V252">
        <f t="shared" si="64"/>
        <v>0.75957638955994256</v>
      </c>
      <c r="X252">
        <f t="shared" si="51"/>
        <v>3.3237506345575163</v>
      </c>
      <c r="Y252" s="12">
        <f t="shared" si="77"/>
        <v>0.661553619036645</v>
      </c>
      <c r="Z252">
        <f t="shared" si="49"/>
        <v>9.8206121309283336</v>
      </c>
    </row>
    <row r="253" spans="1:37" x14ac:dyDescent="0.25">
      <c r="A253">
        <f t="shared" si="54"/>
        <v>1844</v>
      </c>
      <c r="B253" s="9"/>
      <c r="F253">
        <v>4.4027305027367722E-2</v>
      </c>
      <c r="G253">
        <v>0.41270577101836114</v>
      </c>
      <c r="H253">
        <v>0.28552716344824014</v>
      </c>
      <c r="I253" s="9"/>
      <c r="J253">
        <v>0.14182968641151578</v>
      </c>
      <c r="K253">
        <v>0.77280490077603858</v>
      </c>
      <c r="Q253">
        <f t="shared" si="74"/>
        <v>0.44027305027367725</v>
      </c>
      <c r="R253">
        <f t="shared" si="75"/>
        <v>1.2381173130550835</v>
      </c>
      <c r="S253">
        <f t="shared" si="76"/>
        <v>0.57105432689648028</v>
      </c>
      <c r="U253">
        <f t="shared" si="63"/>
        <v>0.28365937282303155</v>
      </c>
      <c r="V253">
        <f t="shared" si="64"/>
        <v>0.77280490077603858</v>
      </c>
      <c r="X253">
        <f t="shared" si="51"/>
        <v>3.3059089638243111</v>
      </c>
      <c r="Y253" s="12">
        <f t="shared" si="77"/>
        <v>0.661553619036645</v>
      </c>
      <c r="Z253">
        <f t="shared" si="49"/>
        <v>9.7678957429367692</v>
      </c>
    </row>
    <row r="254" spans="1:37" x14ac:dyDescent="0.25">
      <c r="A254">
        <f t="shared" si="54"/>
        <v>1845</v>
      </c>
      <c r="B254" s="9"/>
      <c r="F254">
        <v>3.9488651820417053E-2</v>
      </c>
      <c r="G254">
        <v>0.41462209160983521</v>
      </c>
      <c r="H254">
        <v>0.30592196083740014</v>
      </c>
      <c r="I254" s="9"/>
      <c r="J254">
        <v>0.16777186381957815</v>
      </c>
      <c r="K254">
        <v>0.7689394267193872</v>
      </c>
      <c r="Q254">
        <f t="shared" si="74"/>
        <v>0.39488651820417053</v>
      </c>
      <c r="R254">
        <f t="shared" si="75"/>
        <v>1.2438662748295055</v>
      </c>
      <c r="S254">
        <f t="shared" si="76"/>
        <v>0.61184392167480028</v>
      </c>
      <c r="U254">
        <f t="shared" si="63"/>
        <v>0.3355437276391563</v>
      </c>
      <c r="V254">
        <f t="shared" si="64"/>
        <v>0.7689394267193872</v>
      </c>
      <c r="X254">
        <f t="shared" si="51"/>
        <v>3.35507986906702</v>
      </c>
      <c r="Y254" s="12">
        <f t="shared" si="77"/>
        <v>0.661553619036645</v>
      </c>
      <c r="Z254">
        <f t="shared" si="49"/>
        <v>9.9131799238541376</v>
      </c>
    </row>
    <row r="255" spans="1:37" x14ac:dyDescent="0.25">
      <c r="A255">
        <f t="shared" si="54"/>
        <v>1846</v>
      </c>
      <c r="B255" s="9"/>
      <c r="F255">
        <v>3.5550287674081735E-2</v>
      </c>
      <c r="G255">
        <v>0.37877066193960873</v>
      </c>
      <c r="H255">
        <v>0.29537292770507606</v>
      </c>
      <c r="I255" s="9"/>
      <c r="J255">
        <v>0.19340942566559244</v>
      </c>
      <c r="K255">
        <v>0.75881488561351818</v>
      </c>
      <c r="Q255">
        <f t="shared" si="74"/>
        <v>0.35550287674081738</v>
      </c>
      <c r="R255">
        <f t="shared" si="75"/>
        <v>1.1363119858188262</v>
      </c>
      <c r="S255">
        <f t="shared" si="76"/>
        <v>0.59074585541015212</v>
      </c>
      <c r="U255">
        <f t="shared" si="63"/>
        <v>0.38681885133118488</v>
      </c>
      <c r="V255">
        <f t="shared" si="64"/>
        <v>0.75881488561351818</v>
      </c>
      <c r="X255">
        <f t="shared" si="51"/>
        <v>3.2281944549144987</v>
      </c>
      <c r="Y255" s="12">
        <f t="shared" si="77"/>
        <v>0.661553619036645</v>
      </c>
      <c r="Z255">
        <f t="shared" si="49"/>
        <v>9.5382744106341288</v>
      </c>
    </row>
    <row r="256" spans="1:37" x14ac:dyDescent="0.25">
      <c r="A256">
        <f t="shared" si="54"/>
        <v>1847</v>
      </c>
      <c r="B256" s="9"/>
      <c r="F256">
        <v>3.2294228843687378E-2</v>
      </c>
      <c r="G256">
        <v>0.38936564549036712</v>
      </c>
      <c r="I256" s="9"/>
      <c r="J256">
        <v>0.14217500748195977</v>
      </c>
      <c r="K256">
        <v>0.69520550908876111</v>
      </c>
      <c r="Q256">
        <f t="shared" si="74"/>
        <v>0.32294228843687378</v>
      </c>
      <c r="R256">
        <f t="shared" si="75"/>
        <v>1.1680969364711014</v>
      </c>
      <c r="U256">
        <f t="shared" si="63"/>
        <v>0.28435001496391954</v>
      </c>
      <c r="V256">
        <f t="shared" si="64"/>
        <v>0.69520550908876111</v>
      </c>
      <c r="X256">
        <f t="shared" si="51"/>
        <v>2.4705947489606559</v>
      </c>
      <c r="Y256" s="12">
        <f t="shared" si="77"/>
        <v>0.661553619036645</v>
      </c>
      <c r="Z256">
        <f t="shared" si="49"/>
        <v>7.299811396795989</v>
      </c>
    </row>
    <row r="257" spans="1:26" x14ac:dyDescent="0.25">
      <c r="A257">
        <f t="shared" si="54"/>
        <v>1848</v>
      </c>
      <c r="B257" s="9"/>
      <c r="F257">
        <v>2.8769250044628301E-2</v>
      </c>
      <c r="G257">
        <v>0.48948824004503294</v>
      </c>
      <c r="I257" s="9"/>
      <c r="J257">
        <v>0.12150417306082377</v>
      </c>
      <c r="K257">
        <v>0.69520550908876111</v>
      </c>
      <c r="Q257">
        <f t="shared" si="74"/>
        <v>0.28769250044628303</v>
      </c>
      <c r="R257">
        <f t="shared" si="75"/>
        <v>1.4684647201350989</v>
      </c>
      <c r="U257">
        <f t="shared" si="63"/>
        <v>0.24300834612164754</v>
      </c>
      <c r="V257">
        <f t="shared" si="64"/>
        <v>0.69520550908876111</v>
      </c>
      <c r="X257">
        <f t="shared" si="51"/>
        <v>2.6943710757917905</v>
      </c>
      <c r="Y257" s="12">
        <f t="shared" si="77"/>
        <v>0.661553619036645</v>
      </c>
      <c r="Z257">
        <f t="shared" si="49"/>
        <v>7.9609983363465817</v>
      </c>
    </row>
    <row r="258" spans="1:26" x14ac:dyDescent="0.25">
      <c r="A258">
        <f t="shared" si="54"/>
        <v>1849</v>
      </c>
      <c r="B258" s="9"/>
      <c r="F258">
        <v>2.5343326037834544E-2</v>
      </c>
      <c r="G258">
        <v>0.47589134448822651</v>
      </c>
      <c r="I258" s="9"/>
      <c r="J258">
        <v>0.11308309175957855</v>
      </c>
      <c r="K258">
        <v>0.69520550908876111</v>
      </c>
      <c r="Q258">
        <f t="shared" si="74"/>
        <v>0.25343326037834546</v>
      </c>
      <c r="R258">
        <f t="shared" si="75"/>
        <v>1.4276740334646796</v>
      </c>
      <c r="U258">
        <f t="shared" si="63"/>
        <v>0.2261661835191571</v>
      </c>
      <c r="V258">
        <f t="shared" si="64"/>
        <v>0.69520550908876111</v>
      </c>
      <c r="X258">
        <f t="shared" si="51"/>
        <v>2.6024789864509432</v>
      </c>
      <c r="Y258" s="12">
        <f t="shared" si="77"/>
        <v>0.661553619036645</v>
      </c>
      <c r="Z258">
        <f t="shared" si="49"/>
        <v>7.689486822235291</v>
      </c>
    </row>
    <row r="259" spans="1:26" x14ac:dyDescent="0.25">
      <c r="A259">
        <f t="shared" si="54"/>
        <v>1850</v>
      </c>
      <c r="B259" s="9"/>
      <c r="F259">
        <v>2.3324831043670731E-2</v>
      </c>
      <c r="G259">
        <v>0.44498930913184814</v>
      </c>
      <c r="I259" s="9"/>
      <c r="J259">
        <v>9.9605165125442735E-2</v>
      </c>
      <c r="K259">
        <v>0.63200500826250994</v>
      </c>
      <c r="Q259">
        <f t="shared" si="74"/>
        <v>0.2332483104367073</v>
      </c>
      <c r="R259">
        <f t="shared" si="75"/>
        <v>1.3349679273955444</v>
      </c>
      <c r="U259">
        <f t="shared" si="63"/>
        <v>0.19921033025088547</v>
      </c>
      <c r="V259">
        <f t="shared" si="64"/>
        <v>0.63200500826250994</v>
      </c>
      <c r="X259">
        <f t="shared" si="51"/>
        <v>2.3994315763456471</v>
      </c>
      <c r="Y259" s="12">
        <f>$AC$3+$AD$3+$AI$3+$AB$3</f>
        <v>0.661553619036645</v>
      </c>
      <c r="Z259">
        <f t="shared" si="49"/>
        <v>7.0895471522428348</v>
      </c>
    </row>
    <row r="260" spans="1:26" x14ac:dyDescent="0.25">
      <c r="A260">
        <f t="shared" si="54"/>
        <v>1851</v>
      </c>
      <c r="B260" s="9"/>
      <c r="I260" s="9"/>
      <c r="Y260" s="12"/>
    </row>
    <row r="261" spans="1:26" x14ac:dyDescent="0.25">
      <c r="A261">
        <f t="shared" si="54"/>
        <v>1852</v>
      </c>
      <c r="B261" s="9"/>
      <c r="I261" s="9"/>
      <c r="Y261" s="12"/>
    </row>
    <row r="262" spans="1:26" x14ac:dyDescent="0.25">
      <c r="A262">
        <f t="shared" si="54"/>
        <v>1853</v>
      </c>
      <c r="B262" s="9"/>
      <c r="I262" s="9"/>
      <c r="Y262" s="12"/>
    </row>
    <row r="263" spans="1:26" x14ac:dyDescent="0.25">
      <c r="A263">
        <f t="shared" si="54"/>
        <v>1854</v>
      </c>
      <c r="B263" s="9"/>
      <c r="I263" s="9"/>
      <c r="Y263" s="12"/>
    </row>
    <row r="264" spans="1:26" x14ac:dyDescent="0.25">
      <c r="A264">
        <f t="shared" si="54"/>
        <v>1855</v>
      </c>
      <c r="B264" s="9"/>
      <c r="I264" s="9"/>
      <c r="Y264" s="12"/>
    </row>
    <row r="265" spans="1:26" x14ac:dyDescent="0.25">
      <c r="A265">
        <f t="shared" si="54"/>
        <v>1856</v>
      </c>
      <c r="B265" s="9"/>
      <c r="I265" s="9"/>
      <c r="Y265" s="12"/>
    </row>
    <row r="266" spans="1:26" x14ac:dyDescent="0.25">
      <c r="A266">
        <f t="shared" si="54"/>
        <v>1857</v>
      </c>
      <c r="B266" s="9"/>
      <c r="I266" s="9"/>
      <c r="Y266" s="12"/>
    </row>
    <row r="267" spans="1:26" x14ac:dyDescent="0.25">
      <c r="A267">
        <f t="shared" si="54"/>
        <v>1858</v>
      </c>
      <c r="B267" s="9"/>
      <c r="I267" s="9"/>
      <c r="Y267" s="12"/>
    </row>
    <row r="268" spans="1:26" x14ac:dyDescent="0.25">
      <c r="A268">
        <f t="shared" si="54"/>
        <v>1859</v>
      </c>
      <c r="B268" s="9"/>
      <c r="I268" s="9"/>
      <c r="Y268" s="12"/>
    </row>
    <row r="269" spans="1:26" x14ac:dyDescent="0.25">
      <c r="A269">
        <f t="shared" si="54"/>
        <v>1860</v>
      </c>
      <c r="B269" s="9"/>
      <c r="I269" s="9"/>
      <c r="Y269" s="12"/>
    </row>
    <row r="270" spans="1:26" x14ac:dyDescent="0.25">
      <c r="A270">
        <f t="shared" si="54"/>
        <v>1861</v>
      </c>
      <c r="B270">
        <v>4.7459968199412172E-2</v>
      </c>
      <c r="C270">
        <v>5.3536343146545033E-2</v>
      </c>
      <c r="D270">
        <v>3.1555537202820165E-2</v>
      </c>
      <c r="E270">
        <v>6.3469286480788423E-2</v>
      </c>
      <c r="I270" s="9"/>
      <c r="M270">
        <f t="shared" ref="M270:M314" si="78">B270*$M$3</f>
        <v>2.7052181873664938</v>
      </c>
      <c r="N270">
        <f t="shared" ref="N270:N314" si="79">C270*$N$3</f>
        <v>3.2121805887927022</v>
      </c>
      <c r="O270">
        <f t="shared" ref="O270:O314" si="80">D270*$O$3</f>
        <v>1.8933322321692099</v>
      </c>
      <c r="P270">
        <f t="shared" ref="P270:P314" si="81">E270*$P$3</f>
        <v>0.63469286480788423</v>
      </c>
      <c r="X270">
        <f t="shared" ref="X270:X314" si="82">SUM(M270:V270)</f>
        <v>8.4454238731362903</v>
      </c>
      <c r="Y270" s="12">
        <f>$AF$3+$AG$3+$AH$3+$AK$3</f>
        <v>0.30037602835072402</v>
      </c>
      <c r="Z270">
        <f t="shared" ref="Z270:Z314" si="83">X270/(1-Y270)</f>
        <v>12.071375789521991</v>
      </c>
    </row>
    <row r="271" spans="1:26" x14ac:dyDescent="0.25">
      <c r="A271">
        <f t="shared" si="54"/>
        <v>1862</v>
      </c>
      <c r="B271">
        <v>3.4129418755922458E-2</v>
      </c>
      <c r="C271">
        <v>3.3200832959097697E-2</v>
      </c>
      <c r="D271">
        <v>2.1784927649901562E-2</v>
      </c>
      <c r="E271">
        <v>3.4164864803155733E-2</v>
      </c>
      <c r="I271" s="9"/>
      <c r="M271">
        <f t="shared" si="78"/>
        <v>1.9453768690875801</v>
      </c>
      <c r="N271">
        <f t="shared" si="79"/>
        <v>1.9920499775458618</v>
      </c>
      <c r="O271">
        <f t="shared" si="80"/>
        <v>1.3070956589940936</v>
      </c>
      <c r="P271">
        <f t="shared" si="81"/>
        <v>0.34164864803155731</v>
      </c>
      <c r="X271">
        <f t="shared" si="82"/>
        <v>5.5861711536590928</v>
      </c>
      <c r="Y271" s="12">
        <f t="shared" ref="Y271:Y314" si="84">$AF$3+$AG$3+$AH$3+$AK$3</f>
        <v>0.30037602835072402</v>
      </c>
      <c r="Z271">
        <f t="shared" si="83"/>
        <v>7.9845336638342923</v>
      </c>
    </row>
    <row r="272" spans="1:26" x14ac:dyDescent="0.25">
      <c r="A272">
        <f t="shared" si="54"/>
        <v>1863</v>
      </c>
      <c r="B272">
        <v>3.5253681961999905E-2</v>
      </c>
      <c r="C272">
        <v>3.4263259613788823E-2</v>
      </c>
      <c r="D272">
        <v>2.2112858712359837E-2</v>
      </c>
      <c r="E272">
        <v>3.005127316673872E-2</v>
      </c>
      <c r="I272" s="9"/>
      <c r="M272">
        <f t="shared" si="78"/>
        <v>2.0094598718339944</v>
      </c>
      <c r="N272">
        <f t="shared" si="79"/>
        <v>2.0557955768273293</v>
      </c>
      <c r="O272">
        <f t="shared" si="80"/>
        <v>1.3267715227415902</v>
      </c>
      <c r="P272">
        <f t="shared" si="81"/>
        <v>0.30051273166738718</v>
      </c>
      <c r="X272">
        <f t="shared" si="82"/>
        <v>5.6925397030703015</v>
      </c>
      <c r="Y272" s="12">
        <f t="shared" si="84"/>
        <v>0.30037602835072402</v>
      </c>
      <c r="Z272">
        <f t="shared" si="83"/>
        <v>8.1365704060294721</v>
      </c>
    </row>
    <row r="273" spans="1:26" x14ac:dyDescent="0.25">
      <c r="A273">
        <f t="shared" ref="A273:A314" si="85">A272+1</f>
        <v>1864</v>
      </c>
      <c r="B273">
        <v>4.9092826665381797E-2</v>
      </c>
      <c r="C273">
        <v>4.9228821284179346E-2</v>
      </c>
      <c r="D273">
        <v>3.3114987865580009E-2</v>
      </c>
      <c r="E273">
        <v>5.1255474529961743E-2</v>
      </c>
      <c r="I273" s="9"/>
      <c r="M273">
        <f t="shared" si="78"/>
        <v>2.7982911199267626</v>
      </c>
      <c r="N273">
        <f t="shared" si="79"/>
        <v>2.9537292770507606</v>
      </c>
      <c r="O273">
        <f t="shared" si="80"/>
        <v>1.9868992719348006</v>
      </c>
      <c r="P273">
        <f t="shared" si="81"/>
        <v>0.51255474529961742</v>
      </c>
      <c r="X273">
        <f t="shared" si="82"/>
        <v>8.2514744142119412</v>
      </c>
      <c r="Y273" s="12">
        <f t="shared" si="84"/>
        <v>0.30037602835072402</v>
      </c>
      <c r="Z273">
        <f t="shared" si="83"/>
        <v>11.794156216174414</v>
      </c>
    </row>
    <row r="274" spans="1:26" x14ac:dyDescent="0.25">
      <c r="A274">
        <f t="shared" si="85"/>
        <v>1865</v>
      </c>
      <c r="B274">
        <v>5.7498032539389371E-2</v>
      </c>
      <c r="C274">
        <v>4.8669402860495495E-2</v>
      </c>
      <c r="D274">
        <v>3.2611228186548408E-2</v>
      </c>
      <c r="E274">
        <v>5.550683581808713E-2</v>
      </c>
      <c r="I274" s="9"/>
      <c r="M274">
        <f t="shared" si="78"/>
        <v>3.2773878547451942</v>
      </c>
      <c r="N274">
        <f t="shared" si="79"/>
        <v>2.9201641716297297</v>
      </c>
      <c r="O274">
        <f t="shared" si="80"/>
        <v>1.9566736911929046</v>
      </c>
      <c r="P274">
        <f t="shared" si="81"/>
        <v>0.5550683581808713</v>
      </c>
      <c r="X274">
        <f t="shared" si="82"/>
        <v>8.7092940757486996</v>
      </c>
      <c r="Y274" s="12">
        <f t="shared" si="84"/>
        <v>0.30037602835072402</v>
      </c>
      <c r="Z274">
        <f t="shared" si="83"/>
        <v>12.448535825920356</v>
      </c>
    </row>
    <row r="275" spans="1:26" x14ac:dyDescent="0.25">
      <c r="A275">
        <f t="shared" si="85"/>
        <v>1866</v>
      </c>
      <c r="B275">
        <v>6.5903238413396945E-2</v>
      </c>
      <c r="C275">
        <v>4.1581625744889342E-2</v>
      </c>
      <c r="D275">
        <v>3.0274620775289373E-2</v>
      </c>
      <c r="E275">
        <v>4.1646319056044372E-2</v>
      </c>
      <c r="I275" s="9"/>
      <c r="M275">
        <f t="shared" si="78"/>
        <v>3.7564845895636259</v>
      </c>
      <c r="N275">
        <f t="shared" si="79"/>
        <v>2.4948975446933606</v>
      </c>
      <c r="O275">
        <f t="shared" si="80"/>
        <v>1.8164772465173624</v>
      </c>
      <c r="P275">
        <f t="shared" si="81"/>
        <v>0.41646319056044373</v>
      </c>
      <c r="X275">
        <f t="shared" si="82"/>
        <v>8.4843225713347934</v>
      </c>
      <c r="Y275" s="12">
        <f t="shared" si="84"/>
        <v>0.30037602835072402</v>
      </c>
      <c r="Z275">
        <f t="shared" si="83"/>
        <v>12.12697522546871</v>
      </c>
    </row>
    <row r="276" spans="1:26" x14ac:dyDescent="0.25">
      <c r="A276">
        <f t="shared" si="85"/>
        <v>1867</v>
      </c>
      <c r="B276">
        <v>4.8664535920209438E-2</v>
      </c>
      <c r="C276">
        <v>4.2829074517236033E-2</v>
      </c>
      <c r="D276">
        <v>2.8256741336635065E-2</v>
      </c>
      <c r="E276">
        <v>4.7587860574706702E-2</v>
      </c>
      <c r="I276" s="9"/>
      <c r="M276">
        <f t="shared" si="78"/>
        <v>2.7738785474519378</v>
      </c>
      <c r="N276">
        <f t="shared" si="79"/>
        <v>2.5697444710341619</v>
      </c>
      <c r="O276">
        <f t="shared" si="80"/>
        <v>1.6954044801981039</v>
      </c>
      <c r="P276">
        <f t="shared" si="81"/>
        <v>0.47587860574706703</v>
      </c>
      <c r="X276">
        <f t="shared" si="82"/>
        <v>7.5149061044312715</v>
      </c>
      <c r="Y276" s="12">
        <f t="shared" si="84"/>
        <v>0.30037602835072402</v>
      </c>
      <c r="Z276">
        <f t="shared" si="83"/>
        <v>10.741350223772093</v>
      </c>
    </row>
    <row r="277" spans="1:26" x14ac:dyDescent="0.25">
      <c r="A277">
        <f t="shared" si="85"/>
        <v>1868</v>
      </c>
      <c r="B277">
        <v>4.9949408155726523E-2</v>
      </c>
      <c r="C277">
        <v>4.6553341866560898E-2</v>
      </c>
      <c r="D277">
        <v>3.003106693157493E-2</v>
      </c>
      <c r="E277">
        <v>4.5953942615060119E-2</v>
      </c>
      <c r="I277" s="9"/>
      <c r="M277">
        <f t="shared" si="78"/>
        <v>2.8471162648764117</v>
      </c>
      <c r="N277">
        <f t="shared" si="79"/>
        <v>2.7932005119936538</v>
      </c>
      <c r="O277">
        <f t="shared" si="80"/>
        <v>1.8018640158944959</v>
      </c>
      <c r="P277">
        <f t="shared" si="81"/>
        <v>0.45953942615060117</v>
      </c>
      <c r="X277">
        <f t="shared" si="82"/>
        <v>7.9017202189151625</v>
      </c>
      <c r="Y277" s="12">
        <f t="shared" si="84"/>
        <v>0.30037602835072402</v>
      </c>
      <c r="Z277">
        <f t="shared" si="83"/>
        <v>11.294238818443921</v>
      </c>
    </row>
    <row r="278" spans="1:26" x14ac:dyDescent="0.25">
      <c r="A278">
        <f t="shared" si="85"/>
        <v>1869</v>
      </c>
      <c r="B278">
        <v>8.1589386955334631E-2</v>
      </c>
      <c r="C278">
        <v>7.0211597569239392E-2</v>
      </c>
      <c r="D278">
        <v>4.541811364018019E-2</v>
      </c>
      <c r="E278">
        <v>8.8857001073103792E-2</v>
      </c>
      <c r="I278" s="9"/>
      <c r="M278">
        <f t="shared" si="78"/>
        <v>4.6505950564540743</v>
      </c>
      <c r="N278">
        <f t="shared" si="79"/>
        <v>4.2126958541543633</v>
      </c>
      <c r="O278">
        <f t="shared" si="80"/>
        <v>2.7250868184108112</v>
      </c>
      <c r="P278">
        <f t="shared" si="81"/>
        <v>0.88857001073103792</v>
      </c>
      <c r="X278">
        <f t="shared" si="82"/>
        <v>12.476947739750287</v>
      </c>
      <c r="Y278" s="12">
        <f t="shared" si="84"/>
        <v>0.30037602835072402</v>
      </c>
      <c r="Z278">
        <f t="shared" si="83"/>
        <v>17.833791072563514</v>
      </c>
    </row>
    <row r="279" spans="1:26" x14ac:dyDescent="0.25">
      <c r="A279">
        <f t="shared" si="85"/>
        <v>1870</v>
      </c>
      <c r="B279">
        <v>5.8274309515014271E-2</v>
      </c>
      <c r="C279">
        <v>4.0789594778320032E-2</v>
      </c>
      <c r="D279">
        <v>2.9566329910468002E-2</v>
      </c>
      <c r="E279">
        <v>6.0561474147675376E-2</v>
      </c>
      <c r="I279" s="9"/>
      <c r="M279">
        <f t="shared" si="78"/>
        <v>3.3216356423558135</v>
      </c>
      <c r="N279">
        <f t="shared" si="79"/>
        <v>2.447375686699202</v>
      </c>
      <c r="O279">
        <f t="shared" si="80"/>
        <v>1.7739797946280802</v>
      </c>
      <c r="P279">
        <f t="shared" si="81"/>
        <v>0.60561474147675376</v>
      </c>
      <c r="X279">
        <f t="shared" si="82"/>
        <v>8.1486058651598494</v>
      </c>
      <c r="Y279" s="12">
        <f t="shared" si="84"/>
        <v>0.30037602835072402</v>
      </c>
      <c r="Z279">
        <f t="shared" si="83"/>
        <v>11.647122161852931</v>
      </c>
    </row>
    <row r="280" spans="1:26" x14ac:dyDescent="0.25">
      <c r="A280">
        <f t="shared" si="85"/>
        <v>1871</v>
      </c>
      <c r="B280">
        <v>4.3578583321287653E-2</v>
      </c>
      <c r="C280">
        <v>3.9833588650703154E-2</v>
      </c>
      <c r="D280">
        <v>2.7365359012450245E-2</v>
      </c>
      <c r="E280" s="9">
        <f>E279+($E$281-$E$279)/2</f>
        <v>5.5462460096671662E-2</v>
      </c>
      <c r="I280" s="9"/>
      <c r="M280">
        <f t="shared" si="78"/>
        <v>2.4839792493133963</v>
      </c>
      <c r="N280">
        <f t="shared" si="79"/>
        <v>2.3900153190421891</v>
      </c>
      <c r="O280">
        <f t="shared" si="80"/>
        <v>1.6419215407470147</v>
      </c>
      <c r="P280">
        <f t="shared" si="81"/>
        <v>0.55462460096671662</v>
      </c>
      <c r="X280">
        <f t="shared" si="82"/>
        <v>7.0705407100693165</v>
      </c>
      <c r="Y280" s="12">
        <f t="shared" si="84"/>
        <v>0.30037602835072402</v>
      </c>
      <c r="Z280">
        <f t="shared" si="83"/>
        <v>10.106201326122948</v>
      </c>
    </row>
    <row r="281" spans="1:26" x14ac:dyDescent="0.25">
      <c r="A281">
        <f t="shared" si="85"/>
        <v>1872</v>
      </c>
      <c r="B281">
        <v>6.0308690554582989E-2</v>
      </c>
      <c r="C281">
        <v>5.1206449685839345E-2</v>
      </c>
      <c r="D281">
        <v>3.5594233384188295E-2</v>
      </c>
      <c r="E281">
        <v>5.0363446045667955E-2</v>
      </c>
      <c r="I281" s="9"/>
      <c r="M281">
        <f t="shared" si="78"/>
        <v>3.4375953616112302</v>
      </c>
      <c r="N281">
        <f t="shared" si="79"/>
        <v>3.0723869811503608</v>
      </c>
      <c r="O281">
        <f t="shared" si="80"/>
        <v>2.1356540030512976</v>
      </c>
      <c r="P281">
        <f t="shared" si="81"/>
        <v>0.50363446045667959</v>
      </c>
      <c r="X281">
        <f t="shared" si="82"/>
        <v>9.149270806269568</v>
      </c>
      <c r="Y281" s="12">
        <f t="shared" si="84"/>
        <v>0.30037602835072402</v>
      </c>
      <c r="Z281">
        <f t="shared" si="83"/>
        <v>13.077411834104693</v>
      </c>
    </row>
    <row r="282" spans="1:26" x14ac:dyDescent="0.25">
      <c r="A282">
        <f t="shared" si="85"/>
        <v>1873</v>
      </c>
      <c r="B282">
        <v>6.5635556697664216E-2</v>
      </c>
      <c r="C282">
        <v>5.1108680808157551E-2</v>
      </c>
      <c r="D282">
        <v>3.6033675758058076E-2</v>
      </c>
      <c r="E282">
        <v>5.3616768298993527E-2</v>
      </c>
      <c r="I282">
        <v>0.20198675496688742</v>
      </c>
      <c r="M282">
        <f t="shared" si="78"/>
        <v>3.7412267317668602</v>
      </c>
      <c r="N282">
        <f t="shared" si="79"/>
        <v>3.0665208484894531</v>
      </c>
      <c r="O282">
        <f t="shared" si="80"/>
        <v>2.1620205454834847</v>
      </c>
      <c r="P282">
        <f t="shared" si="81"/>
        <v>0.53616768298993522</v>
      </c>
      <c r="T282">
        <f t="shared" ref="T282:T314" si="86">I282*$T$3</f>
        <v>0.30298013245033112</v>
      </c>
      <c r="X282">
        <f t="shared" si="82"/>
        <v>9.8089159411800644</v>
      </c>
      <c r="Y282" s="12">
        <f t="shared" si="84"/>
        <v>0.30037602835072402</v>
      </c>
      <c r="Z282">
        <f t="shared" si="83"/>
        <v>14.020268513751425</v>
      </c>
    </row>
    <row r="283" spans="1:26" x14ac:dyDescent="0.25">
      <c r="A283">
        <f t="shared" si="85"/>
        <v>1874</v>
      </c>
      <c r="B283">
        <v>6.119204021650098E-2</v>
      </c>
      <c r="C283">
        <v>5.0316111979835564E-2</v>
      </c>
      <c r="D283">
        <v>3.5289509911362885E-2</v>
      </c>
      <c r="E283">
        <v>4.4613619288787529E-2</v>
      </c>
      <c r="I283" s="9">
        <v>0.20033112582781457</v>
      </c>
      <c r="M283">
        <f t="shared" si="78"/>
        <v>3.4879462923405558</v>
      </c>
      <c r="N283">
        <f t="shared" si="79"/>
        <v>3.0189667187901339</v>
      </c>
      <c r="O283">
        <f t="shared" si="80"/>
        <v>2.1173705946817729</v>
      </c>
      <c r="P283">
        <f t="shared" si="81"/>
        <v>0.44613619288787532</v>
      </c>
      <c r="T283">
        <f t="shared" si="86"/>
        <v>0.30049668874172186</v>
      </c>
      <c r="X283">
        <f t="shared" si="82"/>
        <v>9.3709164874420612</v>
      </c>
      <c r="Y283" s="12">
        <f t="shared" si="84"/>
        <v>0.30037602835072402</v>
      </c>
      <c r="Z283">
        <f t="shared" si="83"/>
        <v>13.394218704872701</v>
      </c>
    </row>
    <row r="284" spans="1:26" x14ac:dyDescent="0.25">
      <c r="A284">
        <f t="shared" si="85"/>
        <v>1875</v>
      </c>
      <c r="B284">
        <v>4.3926569551740201E-2</v>
      </c>
      <c r="C284">
        <v>4.1213505116662844E-2</v>
      </c>
      <c r="D284">
        <v>2.7204130387441891E-2</v>
      </c>
      <c r="E284">
        <v>3.9524801141782973E-2</v>
      </c>
      <c r="I284" s="9">
        <v>0.19867549668874171</v>
      </c>
      <c r="M284">
        <f t="shared" si="78"/>
        <v>2.5038144644491913</v>
      </c>
      <c r="N284">
        <f t="shared" si="79"/>
        <v>2.4728103069997704</v>
      </c>
      <c r="O284">
        <f t="shared" si="80"/>
        <v>1.6322478232465134</v>
      </c>
      <c r="P284">
        <f t="shared" si="81"/>
        <v>0.39524801141782973</v>
      </c>
      <c r="T284">
        <f t="shared" si="86"/>
        <v>0.29801324503311255</v>
      </c>
      <c r="X284">
        <f t="shared" si="82"/>
        <v>7.3021338511464169</v>
      </c>
      <c r="Y284" s="12">
        <f t="shared" si="84"/>
        <v>0.30037602835072402</v>
      </c>
      <c r="Z284">
        <f t="shared" si="83"/>
        <v>10.437226491728905</v>
      </c>
    </row>
    <row r="285" spans="1:26" x14ac:dyDescent="0.25">
      <c r="A285">
        <f t="shared" si="85"/>
        <v>1876</v>
      </c>
      <c r="B285">
        <v>3.9375980384283873E-2</v>
      </c>
      <c r="C285">
        <v>3.6283526361602869E-2</v>
      </c>
      <c r="D285">
        <v>2.3116602578962454E-2</v>
      </c>
      <c r="E285">
        <v>3.3575630697111968E-2</v>
      </c>
      <c r="I285" s="9">
        <v>0.19701986754966885</v>
      </c>
      <c r="M285">
        <f t="shared" si="78"/>
        <v>2.2444308819041807</v>
      </c>
      <c r="N285">
        <f t="shared" si="79"/>
        <v>2.1770115816961724</v>
      </c>
      <c r="O285">
        <f t="shared" si="80"/>
        <v>1.3869961547377472</v>
      </c>
      <c r="P285">
        <f t="shared" si="81"/>
        <v>0.33575630697111969</v>
      </c>
      <c r="T285">
        <f t="shared" si="86"/>
        <v>0.29552980132450329</v>
      </c>
      <c r="X285">
        <f t="shared" si="82"/>
        <v>6.439724726633723</v>
      </c>
      <c r="Y285" s="12">
        <f t="shared" si="84"/>
        <v>0.30037602835072402</v>
      </c>
      <c r="Z285">
        <f t="shared" si="83"/>
        <v>9.2045512841031982</v>
      </c>
    </row>
    <row r="286" spans="1:26" x14ac:dyDescent="0.25">
      <c r="A286">
        <f t="shared" si="85"/>
        <v>1877</v>
      </c>
      <c r="B286">
        <v>5.9478877235811536E-2</v>
      </c>
      <c r="C286">
        <v>4.7651395769065456E-2</v>
      </c>
      <c r="D286">
        <v>3.2352036331820565E-2</v>
      </c>
      <c r="E286">
        <v>4.395430471801727E-2</v>
      </c>
      <c r="I286">
        <v>0.19536423841059603</v>
      </c>
      <c r="M286">
        <f t="shared" si="78"/>
        <v>3.3902960024412576</v>
      </c>
      <c r="N286">
        <f t="shared" si="79"/>
        <v>2.8590837461439276</v>
      </c>
      <c r="O286">
        <f t="shared" si="80"/>
        <v>1.941122179909234</v>
      </c>
      <c r="P286">
        <f t="shared" si="81"/>
        <v>0.43954304718017267</v>
      </c>
      <c r="T286">
        <f t="shared" si="86"/>
        <v>0.29304635761589404</v>
      </c>
      <c r="X286">
        <f t="shared" si="82"/>
        <v>8.9230913332904862</v>
      </c>
      <c r="Y286" s="12">
        <f t="shared" si="84"/>
        <v>0.30037602835072402</v>
      </c>
      <c r="Z286">
        <f t="shared" si="83"/>
        <v>12.754124636775115</v>
      </c>
    </row>
    <row r="287" spans="1:26" x14ac:dyDescent="0.25">
      <c r="A287">
        <f t="shared" si="85"/>
        <v>1878</v>
      </c>
      <c r="B287">
        <v>7.7868611106649749E-2</v>
      </c>
      <c r="C287">
        <v>7.4047500894253146E-2</v>
      </c>
      <c r="D287">
        <v>5.1299409403137437E-2</v>
      </c>
      <c r="E287">
        <v>7.1620525948555225E-2</v>
      </c>
      <c r="I287">
        <v>0.19635761589403974</v>
      </c>
      <c r="M287">
        <f t="shared" si="78"/>
        <v>4.4385108330790359</v>
      </c>
      <c r="N287">
        <f t="shared" si="79"/>
        <v>4.4428500536551887</v>
      </c>
      <c r="O287">
        <f t="shared" si="80"/>
        <v>3.077964564188246</v>
      </c>
      <c r="P287">
        <f t="shared" si="81"/>
        <v>0.71620525948555225</v>
      </c>
      <c r="T287">
        <f t="shared" si="86"/>
        <v>0.2945364238410596</v>
      </c>
      <c r="X287">
        <f t="shared" si="82"/>
        <v>12.970067134249081</v>
      </c>
      <c r="Y287" s="12">
        <f t="shared" si="84"/>
        <v>0.30037602835072402</v>
      </c>
      <c r="Z287">
        <f t="shared" si="83"/>
        <v>18.53862597599932</v>
      </c>
    </row>
    <row r="288" spans="1:26" x14ac:dyDescent="0.25">
      <c r="A288">
        <f t="shared" si="85"/>
        <v>1879</v>
      </c>
      <c r="B288">
        <v>7.2274063247835807E-2</v>
      </c>
      <c r="C288">
        <v>5.3778345702204959E-2</v>
      </c>
      <c r="D288">
        <v>3.8169797907228985E-2</v>
      </c>
      <c r="E288">
        <v>7.2987516218875309E-2</v>
      </c>
      <c r="I288">
        <v>0.16887417218543049</v>
      </c>
      <c r="M288">
        <f t="shared" si="78"/>
        <v>4.1196216051266408</v>
      </c>
      <c r="N288">
        <f t="shared" si="79"/>
        <v>3.2267007421322975</v>
      </c>
      <c r="O288">
        <f t="shared" si="80"/>
        <v>2.2901878744337392</v>
      </c>
      <c r="P288">
        <f t="shared" si="81"/>
        <v>0.72987516218875315</v>
      </c>
      <c r="T288">
        <f t="shared" si="86"/>
        <v>0.25331125827814571</v>
      </c>
      <c r="X288">
        <f t="shared" si="82"/>
        <v>10.619696642159576</v>
      </c>
      <c r="Y288" s="12">
        <f t="shared" si="84"/>
        <v>0.30037602835072402</v>
      </c>
      <c r="Z288">
        <f t="shared" si="83"/>
        <v>15.179149189420954</v>
      </c>
    </row>
    <row r="289" spans="1:26" x14ac:dyDescent="0.25">
      <c r="A289">
        <f t="shared" si="85"/>
        <v>1880</v>
      </c>
      <c r="B289">
        <v>5.6159623960725741E-2</v>
      </c>
      <c r="C289">
        <v>4.3419580816338225E-2</v>
      </c>
      <c r="D289">
        <v>3.0421844943018937E-2</v>
      </c>
      <c r="E289">
        <v>5.5708993908995884E-2</v>
      </c>
      <c r="I289">
        <v>0.18543046357615897</v>
      </c>
      <c r="M289">
        <f t="shared" si="78"/>
        <v>3.2010985657613671</v>
      </c>
      <c r="N289">
        <f t="shared" si="79"/>
        <v>2.6051748489802935</v>
      </c>
      <c r="O289">
        <f t="shared" si="80"/>
        <v>1.8253106965811363</v>
      </c>
      <c r="P289">
        <f t="shared" si="81"/>
        <v>0.55708993908995885</v>
      </c>
      <c r="T289">
        <f t="shared" si="86"/>
        <v>0.27814569536423844</v>
      </c>
      <c r="X289">
        <f t="shared" si="82"/>
        <v>8.4668197457769931</v>
      </c>
      <c r="Y289" s="12">
        <f t="shared" si="84"/>
        <v>0.30037602835072402</v>
      </c>
      <c r="Z289">
        <f t="shared" si="83"/>
        <v>12.101957749986074</v>
      </c>
    </row>
    <row r="290" spans="1:26" x14ac:dyDescent="0.25">
      <c r="A290">
        <f t="shared" si="85"/>
        <v>1881</v>
      </c>
      <c r="B290">
        <v>5.3884329376997574E-2</v>
      </c>
      <c r="C290">
        <v>4.9274130829769933E-2</v>
      </c>
      <c r="D290">
        <v>3.1738550410196797E-2</v>
      </c>
      <c r="E290">
        <v>5.2512352277140788E-2</v>
      </c>
      <c r="I290">
        <v>0.18543046357615897</v>
      </c>
      <c r="M290">
        <f t="shared" si="78"/>
        <v>3.0714067744888616</v>
      </c>
      <c r="N290">
        <f t="shared" si="79"/>
        <v>2.9564478497861959</v>
      </c>
      <c r="O290">
        <f t="shared" si="80"/>
        <v>1.9043130246118078</v>
      </c>
      <c r="P290">
        <f t="shared" si="81"/>
        <v>0.52512352277140784</v>
      </c>
      <c r="T290">
        <f t="shared" si="86"/>
        <v>0.27814569536423844</v>
      </c>
      <c r="X290">
        <f t="shared" si="82"/>
        <v>8.7354368670225107</v>
      </c>
      <c r="Y290" s="12">
        <f t="shared" si="84"/>
        <v>0.30037602835072402</v>
      </c>
      <c r="Z290">
        <f t="shared" si="83"/>
        <v>12.485902743483489</v>
      </c>
    </row>
    <row r="291" spans="1:26" x14ac:dyDescent="0.25">
      <c r="A291">
        <f t="shared" si="85"/>
        <v>1882</v>
      </c>
      <c r="B291">
        <v>5.8060164142428095E-2</v>
      </c>
      <c r="C291">
        <v>4.5369782327580536E-2</v>
      </c>
      <c r="D291">
        <v>3.0170272665635812E-2</v>
      </c>
      <c r="E291">
        <v>4.6533110079569784E-2</v>
      </c>
      <c r="I291">
        <v>0.16556291390728478</v>
      </c>
      <c r="M291">
        <f t="shared" si="78"/>
        <v>3.3094293561184012</v>
      </c>
      <c r="N291">
        <f t="shared" si="79"/>
        <v>2.7221869396548324</v>
      </c>
      <c r="O291">
        <f t="shared" si="80"/>
        <v>1.8102163599381487</v>
      </c>
      <c r="P291">
        <f t="shared" si="81"/>
        <v>0.46533110079569784</v>
      </c>
      <c r="T291">
        <f t="shared" si="86"/>
        <v>0.24834437086092717</v>
      </c>
      <c r="X291">
        <f t="shared" si="82"/>
        <v>8.5555081273680074</v>
      </c>
      <c r="Y291" s="12">
        <f t="shared" si="84"/>
        <v>0.30037602835072402</v>
      </c>
      <c r="Z291">
        <f t="shared" si="83"/>
        <v>12.228723534443033</v>
      </c>
    </row>
    <row r="292" spans="1:26" x14ac:dyDescent="0.25">
      <c r="A292">
        <f t="shared" si="85"/>
        <v>1883</v>
      </c>
      <c r="B292">
        <v>5.58116377302732E-2</v>
      </c>
      <c r="C292">
        <v>4.5485423234107931E-2</v>
      </c>
      <c r="D292">
        <v>2.9879710683616858E-2</v>
      </c>
      <c r="E292">
        <v>4.4539386977158937E-2</v>
      </c>
      <c r="I292">
        <v>0.16887417218543049</v>
      </c>
      <c r="M292">
        <f t="shared" si="78"/>
        <v>3.1812633506255725</v>
      </c>
      <c r="N292">
        <f t="shared" si="79"/>
        <v>2.7291253940464757</v>
      </c>
      <c r="O292">
        <f t="shared" si="80"/>
        <v>1.7927826410170116</v>
      </c>
      <c r="P292">
        <f t="shared" si="81"/>
        <v>0.44539386977158935</v>
      </c>
      <c r="T292">
        <f t="shared" si="86"/>
        <v>0.25331125827814571</v>
      </c>
      <c r="X292">
        <f t="shared" si="82"/>
        <v>8.4018765137387952</v>
      </c>
      <c r="Y292" s="12">
        <f t="shared" si="84"/>
        <v>0.30037602835072402</v>
      </c>
      <c r="Z292">
        <f t="shared" si="83"/>
        <v>12.009131839682997</v>
      </c>
    </row>
    <row r="293" spans="1:26" x14ac:dyDescent="0.25">
      <c r="A293">
        <f t="shared" si="85"/>
        <v>1884</v>
      </c>
      <c r="B293">
        <v>5.0672148788204877E-2</v>
      </c>
      <c r="C293">
        <v>4.485659249815252E-2</v>
      </c>
      <c r="D293">
        <v>2.8629453587788314E-2</v>
      </c>
      <c r="E293">
        <v>4.702357764299081E-2</v>
      </c>
      <c r="I293">
        <v>0.1490066225165563</v>
      </c>
      <c r="M293">
        <f t="shared" si="78"/>
        <v>2.8883124809276781</v>
      </c>
      <c r="N293">
        <f t="shared" si="79"/>
        <v>2.6913955498891511</v>
      </c>
      <c r="O293">
        <f t="shared" si="80"/>
        <v>1.7177672152672989</v>
      </c>
      <c r="P293">
        <f t="shared" si="81"/>
        <v>0.4702357764299081</v>
      </c>
      <c r="T293">
        <f t="shared" si="86"/>
        <v>0.22350993377483447</v>
      </c>
      <c r="X293">
        <f t="shared" si="82"/>
        <v>7.9912209562888696</v>
      </c>
      <c r="Y293" s="12">
        <f t="shared" si="84"/>
        <v>0.30037602835072402</v>
      </c>
      <c r="Z293">
        <f t="shared" si="83"/>
        <v>11.422165734902659</v>
      </c>
    </row>
    <row r="294" spans="1:26" x14ac:dyDescent="0.25">
      <c r="A294">
        <f t="shared" si="85"/>
        <v>1885</v>
      </c>
      <c r="B294">
        <v>4.6416009508054544E-2</v>
      </c>
      <c r="C294">
        <v>3.7741517903803333E-2</v>
      </c>
      <c r="D294">
        <v>2.4962940318135327E-2</v>
      </c>
      <c r="E294">
        <v>3.9774400554639704E-2</v>
      </c>
      <c r="I294">
        <v>0.17549668874172189</v>
      </c>
      <c r="M294">
        <f t="shared" si="78"/>
        <v>2.6457125419591092</v>
      </c>
      <c r="N294">
        <f t="shared" si="79"/>
        <v>2.2644910742282001</v>
      </c>
      <c r="O294">
        <f t="shared" si="80"/>
        <v>1.4977764190881195</v>
      </c>
      <c r="P294">
        <f t="shared" si="81"/>
        <v>0.39774400554639705</v>
      </c>
      <c r="T294">
        <f t="shared" si="86"/>
        <v>0.26324503311258285</v>
      </c>
      <c r="X294">
        <f t="shared" si="82"/>
        <v>7.0689690739344098</v>
      </c>
      <c r="Y294" s="12">
        <f t="shared" si="84"/>
        <v>0.30037602835072402</v>
      </c>
      <c r="Z294">
        <f t="shared" si="83"/>
        <v>10.103954924915165</v>
      </c>
    </row>
    <row r="295" spans="1:26" x14ac:dyDescent="0.25">
      <c r="A295">
        <f t="shared" si="85"/>
        <v>1886</v>
      </c>
      <c r="B295">
        <v>5.3536343146545033E-2</v>
      </c>
      <c r="C295">
        <v>4.7587860574706702E-2</v>
      </c>
      <c r="D295">
        <v>3.1723545804378958E-2</v>
      </c>
      <c r="E295">
        <v>4.0805139593403227E-2</v>
      </c>
      <c r="I295">
        <v>0.1490066225165563</v>
      </c>
      <c r="M295">
        <f t="shared" si="78"/>
        <v>3.051571559353067</v>
      </c>
      <c r="N295">
        <f t="shared" si="79"/>
        <v>2.8552716344824023</v>
      </c>
      <c r="O295">
        <f t="shared" si="80"/>
        <v>1.9034127482627374</v>
      </c>
      <c r="P295">
        <f t="shared" si="81"/>
        <v>0.40805139593403228</v>
      </c>
      <c r="T295">
        <f t="shared" si="86"/>
        <v>0.22350993377483447</v>
      </c>
      <c r="X295">
        <f t="shared" si="82"/>
        <v>8.4418172718070732</v>
      </c>
      <c r="Y295" s="12">
        <f t="shared" si="84"/>
        <v>0.30037602835072402</v>
      </c>
      <c r="Z295">
        <f t="shared" si="83"/>
        <v>12.066220732698087</v>
      </c>
    </row>
    <row r="296" spans="1:26" x14ac:dyDescent="0.25">
      <c r="A296">
        <f t="shared" si="85"/>
        <v>1887</v>
      </c>
      <c r="B296">
        <v>6.7268415163633841E-2</v>
      </c>
      <c r="C296">
        <v>6.0561474147675376E-2</v>
      </c>
      <c r="D296">
        <v>3.9206492468879348E-2</v>
      </c>
      <c r="E296">
        <v>5.0769410285960208E-2</v>
      </c>
      <c r="I296">
        <v>0.1447019867549669</v>
      </c>
      <c r="M296">
        <f t="shared" si="78"/>
        <v>3.834299664327129</v>
      </c>
      <c r="N296">
        <f t="shared" si="79"/>
        <v>3.6336884488605223</v>
      </c>
      <c r="O296">
        <f t="shared" si="80"/>
        <v>2.352389548132761</v>
      </c>
      <c r="P296">
        <f t="shared" si="81"/>
        <v>0.50769410285960204</v>
      </c>
      <c r="T296">
        <f t="shared" si="86"/>
        <v>0.21705298013245033</v>
      </c>
      <c r="X296">
        <f t="shared" si="82"/>
        <v>10.545124744312465</v>
      </c>
      <c r="Y296" s="12">
        <f t="shared" si="84"/>
        <v>0.30037602835072402</v>
      </c>
      <c r="Z296">
        <f t="shared" si="83"/>
        <v>15.072560649192241</v>
      </c>
    </row>
    <row r="297" spans="1:26" x14ac:dyDescent="0.25">
      <c r="A297">
        <f t="shared" si="85"/>
        <v>1888</v>
      </c>
      <c r="B297">
        <v>6.879420094331036E-2</v>
      </c>
      <c r="C297">
        <v>6.4735602353742483E-2</v>
      </c>
      <c r="D297">
        <v>4.4346966255725123E-2</v>
      </c>
      <c r="E297">
        <v>5.1230950379468933E-2</v>
      </c>
      <c r="I297">
        <v>0.1490066225165563</v>
      </c>
      <c r="M297">
        <f t="shared" si="78"/>
        <v>3.9212694537686907</v>
      </c>
      <c r="N297">
        <f t="shared" si="79"/>
        <v>3.8841361412245492</v>
      </c>
      <c r="O297">
        <f t="shared" si="80"/>
        <v>2.6608179753435075</v>
      </c>
      <c r="P297">
        <f t="shared" si="81"/>
        <v>0.51230950379468931</v>
      </c>
      <c r="T297">
        <f t="shared" si="86"/>
        <v>0.22350993377483447</v>
      </c>
      <c r="X297">
        <f t="shared" si="82"/>
        <v>11.202043007906273</v>
      </c>
      <c r="Y297" s="12">
        <f t="shared" si="84"/>
        <v>0.30037602835072402</v>
      </c>
      <c r="Z297">
        <f t="shared" si="83"/>
        <v>16.011519704647707</v>
      </c>
    </row>
    <row r="298" spans="1:26" x14ac:dyDescent="0.25">
      <c r="A298">
        <f t="shared" si="85"/>
        <v>1889</v>
      </c>
      <c r="B298">
        <v>6.6599210874302026E-2</v>
      </c>
      <c r="C298">
        <v>5.3697435452903737E-2</v>
      </c>
      <c r="D298">
        <v>3.774950603457547E-2</v>
      </c>
      <c r="E298">
        <v>4.6492699215410369E-2</v>
      </c>
      <c r="I298">
        <v>0.1447019867549669</v>
      </c>
      <c r="M298">
        <f t="shared" si="78"/>
        <v>3.7961550198352154</v>
      </c>
      <c r="N298">
        <f t="shared" si="79"/>
        <v>3.2218461271742243</v>
      </c>
      <c r="O298">
        <f t="shared" si="80"/>
        <v>2.2649703620745281</v>
      </c>
      <c r="P298">
        <f t="shared" si="81"/>
        <v>0.46492699215410371</v>
      </c>
      <c r="T298">
        <f t="shared" si="86"/>
        <v>0.21705298013245033</v>
      </c>
      <c r="X298">
        <f t="shared" si="82"/>
        <v>9.9649514813705213</v>
      </c>
      <c r="Y298" s="12">
        <f t="shared" si="84"/>
        <v>0.30037602835072402</v>
      </c>
      <c r="Z298">
        <f t="shared" si="83"/>
        <v>14.243296235089536</v>
      </c>
    </row>
    <row r="299" spans="1:26" x14ac:dyDescent="0.25">
      <c r="A299">
        <f t="shared" si="85"/>
        <v>1890</v>
      </c>
      <c r="B299">
        <v>6.9704318776801638E-2</v>
      </c>
      <c r="C299">
        <v>5.6721755563764471E-2</v>
      </c>
      <c r="D299">
        <v>3.9337806790583359E-2</v>
      </c>
      <c r="E299">
        <v>5.5115665269368119E-2</v>
      </c>
      <c r="I299">
        <v>0.1447019867549669</v>
      </c>
      <c r="M299">
        <f t="shared" si="78"/>
        <v>3.9731461702776936</v>
      </c>
      <c r="N299">
        <f t="shared" si="79"/>
        <v>3.4033053338258683</v>
      </c>
      <c r="O299">
        <f t="shared" si="80"/>
        <v>2.3602684074350013</v>
      </c>
      <c r="P299">
        <f t="shared" si="81"/>
        <v>0.55115665269368119</v>
      </c>
      <c r="T299">
        <f t="shared" si="86"/>
        <v>0.21705298013245033</v>
      </c>
      <c r="X299">
        <f t="shared" si="82"/>
        <v>10.504929544364694</v>
      </c>
      <c r="Y299" s="12">
        <f t="shared" si="84"/>
        <v>0.30037602835072402</v>
      </c>
      <c r="Z299">
        <f t="shared" si="83"/>
        <v>15.015108072413009</v>
      </c>
    </row>
    <row r="300" spans="1:26" x14ac:dyDescent="0.25">
      <c r="A300">
        <f t="shared" si="85"/>
        <v>1891</v>
      </c>
      <c r="B300">
        <v>7.5218562120895782E-2</v>
      </c>
      <c r="C300">
        <v>6.2476912452018057E-2</v>
      </c>
      <c r="D300">
        <v>4.5465533413388173E-2</v>
      </c>
      <c r="E300">
        <v>6.0121313353570072E-2</v>
      </c>
      <c r="I300">
        <v>0.1490066225165563</v>
      </c>
      <c r="M300">
        <f t="shared" si="78"/>
        <v>4.2874580408910594</v>
      </c>
      <c r="N300">
        <f t="shared" si="79"/>
        <v>3.7486147471210836</v>
      </c>
      <c r="O300">
        <f t="shared" si="80"/>
        <v>2.7279320048032902</v>
      </c>
      <c r="P300">
        <f t="shared" si="81"/>
        <v>0.60121313353570072</v>
      </c>
      <c r="T300">
        <f t="shared" si="86"/>
        <v>0.22350993377483447</v>
      </c>
      <c r="X300">
        <f t="shared" si="82"/>
        <v>11.588727860125971</v>
      </c>
      <c r="Y300" s="12">
        <f t="shared" si="84"/>
        <v>0.30037602835072402</v>
      </c>
      <c r="Z300">
        <f t="shared" si="83"/>
        <v>16.564223539692321</v>
      </c>
    </row>
    <row r="301" spans="1:26" x14ac:dyDescent="0.25">
      <c r="A301">
        <f t="shared" si="85"/>
        <v>1892</v>
      </c>
      <c r="B301">
        <v>7.5566548351348323E-2</v>
      </c>
      <c r="C301">
        <v>5.142165759225651E-2</v>
      </c>
      <c r="D301">
        <v>3.6319248435331283E-2</v>
      </c>
      <c r="E301">
        <v>4.9467581067407618E-2</v>
      </c>
      <c r="I301">
        <v>0.18211920529801329</v>
      </c>
      <c r="M301">
        <f t="shared" si="78"/>
        <v>4.3072932560268544</v>
      </c>
      <c r="N301">
        <f t="shared" si="79"/>
        <v>3.0852994555353908</v>
      </c>
      <c r="O301">
        <f t="shared" si="80"/>
        <v>2.1791549061198769</v>
      </c>
      <c r="P301">
        <f t="shared" si="81"/>
        <v>0.49467581067407618</v>
      </c>
      <c r="T301">
        <f t="shared" si="86"/>
        <v>0.27317880794701993</v>
      </c>
      <c r="X301">
        <f t="shared" si="82"/>
        <v>10.339602236303218</v>
      </c>
      <c r="Y301" s="12">
        <f t="shared" si="84"/>
        <v>0.30037602835072402</v>
      </c>
      <c r="Z301">
        <f t="shared" si="83"/>
        <v>14.778799262593731</v>
      </c>
    </row>
    <row r="302" spans="1:26" x14ac:dyDescent="0.25">
      <c r="A302">
        <f t="shared" si="85"/>
        <v>1893</v>
      </c>
      <c r="B302">
        <v>7.074827746815926E-2</v>
      </c>
      <c r="C302">
        <v>4.2507856458356759E-2</v>
      </c>
      <c r="D302">
        <v>3.3054300632071099E-2</v>
      </c>
      <c r="E302">
        <v>4.3605351492860933E-2</v>
      </c>
      <c r="I302">
        <v>0.15894039735099338</v>
      </c>
      <c r="M302">
        <f t="shared" si="78"/>
        <v>4.0326518156850781</v>
      </c>
      <c r="N302">
        <f t="shared" si="79"/>
        <v>2.5504713875014056</v>
      </c>
      <c r="O302">
        <f t="shared" si="80"/>
        <v>1.9832580379242659</v>
      </c>
      <c r="P302">
        <f t="shared" si="81"/>
        <v>0.43605351492860933</v>
      </c>
      <c r="T302">
        <f t="shared" si="86"/>
        <v>0.23841059602649006</v>
      </c>
      <c r="X302">
        <f t="shared" si="82"/>
        <v>9.2408453520658487</v>
      </c>
      <c r="Y302" s="12">
        <f t="shared" si="84"/>
        <v>0.30037602835072402</v>
      </c>
      <c r="Z302">
        <f t="shared" si="83"/>
        <v>13.208302926330141</v>
      </c>
    </row>
    <row r="303" spans="1:26" x14ac:dyDescent="0.25">
      <c r="A303">
        <f t="shared" si="85"/>
        <v>1894</v>
      </c>
      <c r="B303">
        <v>6.5100193266198758E-2</v>
      </c>
      <c r="C303">
        <v>4.2213406571050757E-2</v>
      </c>
      <c r="D303">
        <v>3.3167668747187566E-2</v>
      </c>
      <c r="E303">
        <v>4.0634084448227685E-2</v>
      </c>
      <c r="I303">
        <v>0.16887417218543049</v>
      </c>
      <c r="M303">
        <f t="shared" si="78"/>
        <v>3.7107110161733292</v>
      </c>
      <c r="N303">
        <f t="shared" si="79"/>
        <v>2.5328043942630454</v>
      </c>
      <c r="O303">
        <f t="shared" si="80"/>
        <v>1.9900601248312539</v>
      </c>
      <c r="P303">
        <f t="shared" si="81"/>
        <v>0.40634084448227686</v>
      </c>
      <c r="T303">
        <f t="shared" si="86"/>
        <v>0.25331125827814571</v>
      </c>
      <c r="X303">
        <f t="shared" si="82"/>
        <v>8.8932276380280513</v>
      </c>
      <c r="Y303" s="12">
        <f t="shared" si="84"/>
        <v>0.30037602835072402</v>
      </c>
      <c r="Z303">
        <f t="shared" si="83"/>
        <v>12.711439285111085</v>
      </c>
    </row>
    <row r="304" spans="1:26" x14ac:dyDescent="0.25">
      <c r="A304">
        <f t="shared" si="85"/>
        <v>1895</v>
      </c>
      <c r="B304">
        <v>7.4576126003137233E-2</v>
      </c>
      <c r="C304">
        <v>5.1662571136415959E-2</v>
      </c>
      <c r="D304">
        <v>4.0068942060617563E-2</v>
      </c>
      <c r="E304">
        <v>4.7674113571998356E-2</v>
      </c>
      <c r="I304">
        <v>0.17549668874172189</v>
      </c>
      <c r="M304">
        <f t="shared" si="78"/>
        <v>4.2508391821788223</v>
      </c>
      <c r="N304">
        <f t="shared" si="79"/>
        <v>3.0997542681849577</v>
      </c>
      <c r="O304">
        <f t="shared" si="80"/>
        <v>2.404136523637054</v>
      </c>
      <c r="P304">
        <f t="shared" si="81"/>
        <v>0.47674113571998356</v>
      </c>
      <c r="T304">
        <f t="shared" si="86"/>
        <v>0.26324503311258285</v>
      </c>
      <c r="X304">
        <f t="shared" si="82"/>
        <v>10.494716142833401</v>
      </c>
      <c r="Y304" s="12">
        <f t="shared" si="84"/>
        <v>0.30037602835072402</v>
      </c>
      <c r="Z304">
        <f t="shared" si="83"/>
        <v>15.000509656770936</v>
      </c>
    </row>
    <row r="305" spans="1:26" x14ac:dyDescent="0.25">
      <c r="A305">
        <f t="shared" si="85"/>
        <v>1896</v>
      </c>
      <c r="B305">
        <v>9.6499258521647424E-2</v>
      </c>
      <c r="C305">
        <v>7.8671656253847935E-2</v>
      </c>
      <c r="D305">
        <v>5.7379107408661187E-2</v>
      </c>
      <c r="E305">
        <v>7.4147835257964881E-2</v>
      </c>
      <c r="I305">
        <v>0.16887417218543049</v>
      </c>
      <c r="M305">
        <f t="shared" si="78"/>
        <v>5.5004577357339031</v>
      </c>
      <c r="N305">
        <f t="shared" si="79"/>
        <v>4.7202993752308764</v>
      </c>
      <c r="O305">
        <f t="shared" si="80"/>
        <v>3.4427464445196714</v>
      </c>
      <c r="P305">
        <f t="shared" si="81"/>
        <v>0.74147835257964878</v>
      </c>
      <c r="T305">
        <f t="shared" si="86"/>
        <v>0.25331125827814571</v>
      </c>
      <c r="X305">
        <f t="shared" si="82"/>
        <v>14.658293166342244</v>
      </c>
      <c r="Y305" s="12">
        <f t="shared" si="84"/>
        <v>0.30037602835072402</v>
      </c>
      <c r="Z305">
        <f t="shared" si="83"/>
        <v>20.951673699497675</v>
      </c>
    </row>
    <row r="306" spans="1:26" x14ac:dyDescent="0.25">
      <c r="A306">
        <f t="shared" si="85"/>
        <v>1897</v>
      </c>
      <c r="B306">
        <v>0.10891969013164587</v>
      </c>
      <c r="C306">
        <v>8.8201125333932942E-2</v>
      </c>
      <c r="D306">
        <v>6.1399057451044882E-2</v>
      </c>
      <c r="E306">
        <v>0.11199802986257222</v>
      </c>
      <c r="I306">
        <v>0.1490066225165563</v>
      </c>
      <c r="M306">
        <f t="shared" si="78"/>
        <v>6.2084223375038148</v>
      </c>
      <c r="N306">
        <f t="shared" si="79"/>
        <v>5.2920675200359764</v>
      </c>
      <c r="O306">
        <f t="shared" si="80"/>
        <v>3.6839434470626928</v>
      </c>
      <c r="P306">
        <f t="shared" si="81"/>
        <v>1.1199802986257221</v>
      </c>
      <c r="T306">
        <f t="shared" si="86"/>
        <v>0.22350993377483447</v>
      </c>
      <c r="X306">
        <f t="shared" si="82"/>
        <v>16.527923537003041</v>
      </c>
      <c r="Y306" s="12">
        <f t="shared" si="84"/>
        <v>0.30037602835072402</v>
      </c>
      <c r="Z306">
        <f t="shared" si="83"/>
        <v>23.624009763474124</v>
      </c>
    </row>
    <row r="307" spans="1:26" x14ac:dyDescent="0.25">
      <c r="A307">
        <f t="shared" si="85"/>
        <v>1898</v>
      </c>
      <c r="B307">
        <v>6.8820969114883654E-2</v>
      </c>
      <c r="C307">
        <v>4.6603386709067454E-2</v>
      </c>
      <c r="D307">
        <v>3.3867120893174188E-2</v>
      </c>
      <c r="E307">
        <v>5.5838405901846466E-2</v>
      </c>
      <c r="I307">
        <v>0.1447019867549669</v>
      </c>
      <c r="M307">
        <f t="shared" si="78"/>
        <v>3.9227952395483681</v>
      </c>
      <c r="N307">
        <f t="shared" si="79"/>
        <v>2.7962032025440471</v>
      </c>
      <c r="O307">
        <f t="shared" si="80"/>
        <v>2.0320272535904511</v>
      </c>
      <c r="P307">
        <f t="shared" si="81"/>
        <v>0.55838405901846466</v>
      </c>
      <c r="T307">
        <f t="shared" si="86"/>
        <v>0.21705298013245033</v>
      </c>
      <c r="X307">
        <f t="shared" si="82"/>
        <v>9.5264627348337818</v>
      </c>
      <c r="Y307" s="12">
        <f t="shared" si="84"/>
        <v>0.30037602835072402</v>
      </c>
      <c r="Z307">
        <f t="shared" si="83"/>
        <v>13.616547060810877</v>
      </c>
    </row>
    <row r="308" spans="1:26" x14ac:dyDescent="0.25">
      <c r="A308">
        <f t="shared" si="85"/>
        <v>1899</v>
      </c>
      <c r="B308">
        <v>6.7402256021500198E-2</v>
      </c>
      <c r="C308">
        <v>5.5383346985100841E-2</v>
      </c>
      <c r="D308">
        <v>3.7710851522172975E-2</v>
      </c>
      <c r="E308">
        <v>6.0014240667276987E-2</v>
      </c>
      <c r="I308">
        <v>0.17549668874172189</v>
      </c>
      <c r="M308">
        <f t="shared" si="78"/>
        <v>3.8419285932255112</v>
      </c>
      <c r="N308">
        <f t="shared" si="79"/>
        <v>3.3230008191060505</v>
      </c>
      <c r="O308">
        <f t="shared" si="80"/>
        <v>2.2626510913303783</v>
      </c>
      <c r="P308">
        <f t="shared" si="81"/>
        <v>0.60014240667276986</v>
      </c>
      <c r="T308">
        <f t="shared" si="86"/>
        <v>0.26324503311258285</v>
      </c>
      <c r="X308">
        <f t="shared" si="82"/>
        <v>10.290967943447292</v>
      </c>
      <c r="Y308" s="12">
        <f t="shared" si="84"/>
        <v>0.30037602835072402</v>
      </c>
      <c r="Z308">
        <f t="shared" si="83"/>
        <v>14.709284359121689</v>
      </c>
    </row>
    <row r="309" spans="1:26" x14ac:dyDescent="0.25">
      <c r="A309">
        <f t="shared" si="85"/>
        <v>1900</v>
      </c>
      <c r="B309">
        <v>8.8174357162359676E-2</v>
      </c>
      <c r="C309">
        <v>8.3650536166476622E-2</v>
      </c>
      <c r="D309">
        <v>5.4612874564048883E-2</v>
      </c>
      <c r="E309">
        <v>9.1306233236432555E-2</v>
      </c>
      <c r="I309">
        <v>0.15562913907284767</v>
      </c>
      <c r="M309">
        <f t="shared" si="78"/>
        <v>5.0259383582545016</v>
      </c>
      <c r="N309">
        <f t="shared" si="79"/>
        <v>5.0190321699885976</v>
      </c>
      <c r="O309">
        <f t="shared" si="80"/>
        <v>3.2767724738429331</v>
      </c>
      <c r="P309">
        <f t="shared" si="81"/>
        <v>0.91306233236432555</v>
      </c>
      <c r="T309">
        <f t="shared" si="86"/>
        <v>0.23344370860927149</v>
      </c>
      <c r="X309">
        <f t="shared" si="82"/>
        <v>14.468249043059629</v>
      </c>
      <c r="Y309" s="12">
        <f t="shared" si="84"/>
        <v>0.30037602835072402</v>
      </c>
      <c r="Z309">
        <f t="shared" si="83"/>
        <v>20.680036175650958</v>
      </c>
    </row>
    <row r="310" spans="1:26" x14ac:dyDescent="0.25">
      <c r="A310">
        <f t="shared" si="85"/>
        <v>1901</v>
      </c>
      <c r="B310">
        <v>8.5577844519752241E-2</v>
      </c>
      <c r="C310">
        <v>5.484798355363539E-2</v>
      </c>
      <c r="D310">
        <v>3.6858415855623515E-2</v>
      </c>
      <c r="E310">
        <v>6.7562865050939835E-2</v>
      </c>
      <c r="I310">
        <v>0.20695364238410596</v>
      </c>
      <c r="M310">
        <f t="shared" si="78"/>
        <v>4.877937137625878</v>
      </c>
      <c r="N310">
        <f t="shared" si="79"/>
        <v>3.2908790132181234</v>
      </c>
      <c r="O310">
        <f t="shared" si="80"/>
        <v>2.2115049513374108</v>
      </c>
      <c r="P310">
        <f t="shared" si="81"/>
        <v>0.67562865050939835</v>
      </c>
      <c r="T310">
        <f t="shared" si="86"/>
        <v>0.31043046357615894</v>
      </c>
      <c r="X310">
        <f t="shared" si="82"/>
        <v>11.36638021626697</v>
      </c>
      <c r="Y310" s="12">
        <f t="shared" si="84"/>
        <v>0.30037602835072402</v>
      </c>
      <c r="Z310">
        <f t="shared" si="83"/>
        <v>16.24641332610738</v>
      </c>
    </row>
    <row r="311" spans="1:26" x14ac:dyDescent="0.25">
      <c r="A311">
        <f t="shared" si="85"/>
        <v>1902</v>
      </c>
      <c r="B311">
        <v>7.0801813811305805E-2</v>
      </c>
      <c r="C311">
        <v>5.7283887166803195E-2</v>
      </c>
      <c r="D311">
        <v>3.7460127801662156E-2</v>
      </c>
      <c r="E311">
        <v>6.0121313353570072E-2</v>
      </c>
      <c r="I311">
        <v>0.16556291390728478</v>
      </c>
      <c r="M311">
        <f t="shared" si="78"/>
        <v>4.035703387244431</v>
      </c>
      <c r="N311">
        <f t="shared" si="79"/>
        <v>3.4370332300081916</v>
      </c>
      <c r="O311">
        <f t="shared" si="80"/>
        <v>2.2476076680997292</v>
      </c>
      <c r="P311">
        <f t="shared" si="81"/>
        <v>0.60121313353570072</v>
      </c>
      <c r="T311">
        <f t="shared" si="86"/>
        <v>0.24834437086092717</v>
      </c>
      <c r="X311">
        <f t="shared" si="82"/>
        <v>10.569901789748981</v>
      </c>
      <c r="Y311" s="12">
        <f t="shared" si="84"/>
        <v>0.30037602835072402</v>
      </c>
      <c r="Z311">
        <f t="shared" si="83"/>
        <v>15.107975452630303</v>
      </c>
    </row>
    <row r="312" spans="1:26" x14ac:dyDescent="0.25">
      <c r="A312">
        <f t="shared" si="85"/>
        <v>1903</v>
      </c>
      <c r="B312">
        <v>6.6385065501715843E-2</v>
      </c>
      <c r="C312">
        <v>4.5907414248162373E-2</v>
      </c>
      <c r="D312">
        <v>3.2022829808394881E-2</v>
      </c>
      <c r="E312">
        <v>5.755156888253591E-2</v>
      </c>
      <c r="I312">
        <v>0.17549668874172189</v>
      </c>
      <c r="M312">
        <f t="shared" si="78"/>
        <v>3.783948733597803</v>
      </c>
      <c r="N312">
        <f t="shared" si="79"/>
        <v>2.7544448548897424</v>
      </c>
      <c r="O312">
        <f t="shared" si="80"/>
        <v>1.9213697885036929</v>
      </c>
      <c r="P312">
        <f t="shared" si="81"/>
        <v>0.57551568882535908</v>
      </c>
      <c r="T312">
        <f t="shared" si="86"/>
        <v>0.26324503311258285</v>
      </c>
      <c r="X312">
        <f t="shared" si="82"/>
        <v>9.29852409892918</v>
      </c>
      <c r="Y312" s="12">
        <f t="shared" si="84"/>
        <v>0.30037602835072402</v>
      </c>
      <c r="Z312">
        <f t="shared" si="83"/>
        <v>13.29074542287205</v>
      </c>
    </row>
    <row r="313" spans="1:26" x14ac:dyDescent="0.25">
      <c r="A313">
        <f t="shared" si="85"/>
        <v>1904</v>
      </c>
      <c r="B313">
        <v>6.3172884912923138E-2</v>
      </c>
      <c r="C313">
        <v>4.2588160973076578E-2</v>
      </c>
      <c r="D313">
        <v>3.01729773610248E-2</v>
      </c>
      <c r="E313">
        <v>4.8958985807515433E-2</v>
      </c>
      <c r="I313">
        <v>0.19536423841059603</v>
      </c>
      <c r="M313">
        <f t="shared" si="78"/>
        <v>3.6008544400366187</v>
      </c>
      <c r="N313">
        <f t="shared" si="79"/>
        <v>2.5552896583845945</v>
      </c>
      <c r="O313">
        <f t="shared" si="80"/>
        <v>1.810378641661488</v>
      </c>
      <c r="P313">
        <f t="shared" si="81"/>
        <v>0.48958985807515432</v>
      </c>
      <c r="T313">
        <f t="shared" si="86"/>
        <v>0.29304635761589404</v>
      </c>
      <c r="X313">
        <f t="shared" si="82"/>
        <v>8.7491589557737512</v>
      </c>
      <c r="Y313" s="12">
        <f t="shared" si="84"/>
        <v>0.30037602835072402</v>
      </c>
      <c r="Z313">
        <f t="shared" si="83"/>
        <v>12.505516263470366</v>
      </c>
    </row>
    <row r="314" spans="1:26" x14ac:dyDescent="0.25">
      <c r="A314">
        <f t="shared" si="85"/>
        <v>1905</v>
      </c>
      <c r="B314">
        <v>8.3382854450743893E-2</v>
      </c>
      <c r="C314">
        <v>6.231630342257842E-2</v>
      </c>
      <c r="D314">
        <v>4.1984238038843984E-2</v>
      </c>
      <c r="E314">
        <v>6.2664289653030975E-2</v>
      </c>
      <c r="I314">
        <v>0.20695364238410596</v>
      </c>
      <c r="M314">
        <f t="shared" si="78"/>
        <v>4.7528227036924022</v>
      </c>
      <c r="N314">
        <f t="shared" si="79"/>
        <v>3.7389782053547052</v>
      </c>
      <c r="O314">
        <f t="shared" si="80"/>
        <v>2.519054282330639</v>
      </c>
      <c r="P314">
        <f t="shared" si="81"/>
        <v>0.62664289653030969</v>
      </c>
      <c r="T314">
        <f t="shared" si="86"/>
        <v>0.31043046357615894</v>
      </c>
      <c r="X314">
        <f t="shared" si="82"/>
        <v>11.947928551484216</v>
      </c>
      <c r="Y314" s="12">
        <f t="shared" si="84"/>
        <v>0.30037602835072402</v>
      </c>
      <c r="Z314">
        <f t="shared" si="83"/>
        <v>17.077643184979024</v>
      </c>
    </row>
    <row r="316" spans="1:26" x14ac:dyDescent="0.25">
      <c r="Z316" t="s">
        <v>30</v>
      </c>
    </row>
    <row r="317" spans="1:26" x14ac:dyDescent="0.25">
      <c r="Y317">
        <v>1590</v>
      </c>
      <c r="Z317">
        <f>AVERAGE(Z4:Z8)</f>
        <v>3.0757357018512743</v>
      </c>
    </row>
    <row r="318" spans="1:26" x14ac:dyDescent="0.25">
      <c r="Y318">
        <v>1600</v>
      </c>
    </row>
    <row r="319" spans="1:26" x14ac:dyDescent="0.25">
      <c r="Y319">
        <v>1610</v>
      </c>
    </row>
    <row r="320" spans="1:26" x14ac:dyDescent="0.25">
      <c r="Y320">
        <v>1620</v>
      </c>
    </row>
    <row r="321" spans="25:26" x14ac:dyDescent="0.25">
      <c r="Y321">
        <v>1630</v>
      </c>
      <c r="Z321">
        <f>AVERAGE(Z39:Z48)</f>
        <v>10.13467830362946</v>
      </c>
    </row>
    <row r="322" spans="25:26" x14ac:dyDescent="0.25">
      <c r="Y322">
        <v>1640</v>
      </c>
    </row>
    <row r="323" spans="25:26" x14ac:dyDescent="0.25">
      <c r="Y323" s="13">
        <v>1650</v>
      </c>
    </row>
    <row r="324" spans="25:26" x14ac:dyDescent="0.25">
      <c r="Y324">
        <f>Y323+10</f>
        <v>1660</v>
      </c>
      <c r="Z324" t="e">
        <f>AVERAGE(Z69:Z78)</f>
        <v>#DIV/0!</v>
      </c>
    </row>
    <row r="325" spans="25:26" x14ac:dyDescent="0.25">
      <c r="Y325">
        <f t="shared" ref="Y325:Y347" si="87">Y324+10</f>
        <v>1670</v>
      </c>
      <c r="Z325">
        <f>AVERAGE(Z79:Z88)</f>
        <v>5.8200300976003732</v>
      </c>
    </row>
    <row r="326" spans="25:26" x14ac:dyDescent="0.25">
      <c r="Y326">
        <f t="shared" si="87"/>
        <v>1680</v>
      </c>
      <c r="Z326">
        <f>AVERAGE(Z87:Z98)</f>
        <v>6.1493633977744908</v>
      </c>
    </row>
    <row r="327" spans="25:26" x14ac:dyDescent="0.25">
      <c r="Y327">
        <f t="shared" si="87"/>
        <v>1690</v>
      </c>
      <c r="Z327">
        <f>AVERAGE(Z99:Z108)</f>
        <v>8.5497912672681746</v>
      </c>
    </row>
    <row r="328" spans="25:26" x14ac:dyDescent="0.25">
      <c r="Y328">
        <f t="shared" si="87"/>
        <v>1700</v>
      </c>
      <c r="Z328">
        <f>AVERAGE(Z109:Z118)</f>
        <v>5.8040992589436655</v>
      </c>
    </row>
    <row r="329" spans="25:26" x14ac:dyDescent="0.25">
      <c r="Y329">
        <f t="shared" si="87"/>
        <v>1710</v>
      </c>
      <c r="Z329">
        <f>AVERAGE(Z119:Z128)</f>
        <v>13.300466434113876</v>
      </c>
    </row>
    <row r="330" spans="25:26" x14ac:dyDescent="0.25">
      <c r="Y330">
        <f t="shared" si="87"/>
        <v>1720</v>
      </c>
      <c r="Z330">
        <f>AVERAGE(Z129:Z138)</f>
        <v>10.013367524894308</v>
      </c>
    </row>
    <row r="331" spans="25:26" x14ac:dyDescent="0.25">
      <c r="Y331">
        <f t="shared" si="87"/>
        <v>1730</v>
      </c>
      <c r="Z331">
        <f>AVERAGE(Z139:Z148)</f>
        <v>13.830597008405855</v>
      </c>
    </row>
    <row r="332" spans="25:26" x14ac:dyDescent="0.25">
      <c r="Y332">
        <f t="shared" si="87"/>
        <v>1740</v>
      </c>
      <c r="Z332">
        <f>AVERAGE(Z149:Z158)</f>
        <v>10.10871840527267</v>
      </c>
    </row>
    <row r="333" spans="25:26" x14ac:dyDescent="0.25">
      <c r="Y333">
        <f t="shared" si="87"/>
        <v>1750</v>
      </c>
      <c r="Z333" t="e">
        <f>AVERAGE(Z159:Z168)</f>
        <v>#DIV/0!</v>
      </c>
    </row>
    <row r="334" spans="25:26" x14ac:dyDescent="0.25">
      <c r="Y334">
        <f t="shared" si="87"/>
        <v>1760</v>
      </c>
      <c r="Z334" t="e">
        <f>AVERAGE(Z169:Z178)</f>
        <v>#DIV/0!</v>
      </c>
    </row>
    <row r="335" spans="25:26" x14ac:dyDescent="0.25">
      <c r="Y335">
        <f t="shared" si="87"/>
        <v>1770</v>
      </c>
      <c r="Z335" t="e">
        <f>AVERAGE(Z179:Z188)</f>
        <v>#DIV/0!</v>
      </c>
    </row>
    <row r="336" spans="25:26" x14ac:dyDescent="0.25">
      <c r="Y336">
        <f t="shared" si="87"/>
        <v>1780</v>
      </c>
      <c r="Z336" t="e">
        <f>AVERAGE(Z189:Z198)</f>
        <v>#DIV/0!</v>
      </c>
    </row>
    <row r="337" spans="25:26" x14ac:dyDescent="0.25">
      <c r="Y337">
        <f t="shared" si="87"/>
        <v>1790</v>
      </c>
      <c r="Z337" t="e">
        <f>AVERAGE(Z199:Z208)</f>
        <v>#DIV/0!</v>
      </c>
    </row>
    <row r="338" spans="25:26" x14ac:dyDescent="0.25">
      <c r="Y338">
        <f t="shared" si="87"/>
        <v>1800</v>
      </c>
      <c r="Z338" t="e">
        <f>AVERAGE(Z209:Z218)</f>
        <v>#DIV/0!</v>
      </c>
    </row>
    <row r="339" spans="25:26" x14ac:dyDescent="0.25">
      <c r="Y339">
        <f t="shared" si="87"/>
        <v>1810</v>
      </c>
      <c r="Z339" t="e">
        <f>AVERAGE(Z219:Z228)</f>
        <v>#DIV/0!</v>
      </c>
    </row>
    <row r="340" spans="25:26" x14ac:dyDescent="0.25">
      <c r="Y340">
        <f t="shared" si="87"/>
        <v>1820</v>
      </c>
      <c r="Z340" t="e">
        <f>AVERAGE(Z229:Z238)</f>
        <v>#DIV/0!</v>
      </c>
    </row>
    <row r="341" spans="25:26" x14ac:dyDescent="0.25">
      <c r="Y341">
        <f t="shared" si="87"/>
        <v>1830</v>
      </c>
      <c r="Z341">
        <f>AVERAGE(Z239:Z248)</f>
        <v>9.3267643084244831</v>
      </c>
    </row>
    <row r="342" spans="25:26" x14ac:dyDescent="0.25">
      <c r="Y342">
        <f t="shared" si="87"/>
        <v>1840</v>
      </c>
      <c r="Z342">
        <f>AVERAGE(Z249:Z258)</f>
        <v>9.0867865684588587</v>
      </c>
    </row>
    <row r="343" spans="25:26" x14ac:dyDescent="0.25">
      <c r="Y343">
        <f t="shared" si="87"/>
        <v>1850</v>
      </c>
      <c r="Z343">
        <f>AVERAGE(Z259:Z268)</f>
        <v>7.0895471522428348</v>
      </c>
    </row>
    <row r="344" spans="25:26" x14ac:dyDescent="0.25">
      <c r="Y344">
        <f t="shared" si="87"/>
        <v>1860</v>
      </c>
      <c r="Z344">
        <f>AVERAGE(Z269:Z278)</f>
        <v>11.603503026858752</v>
      </c>
    </row>
    <row r="345" spans="25:26" x14ac:dyDescent="0.25">
      <c r="Y345">
        <f t="shared" si="87"/>
        <v>1870</v>
      </c>
      <c r="Z345">
        <f>AVERAGE(Z279:Z289)</f>
        <v>12.769168897156208</v>
      </c>
    </row>
    <row r="346" spans="25:26" x14ac:dyDescent="0.25">
      <c r="Y346">
        <f t="shared" si="87"/>
        <v>1880</v>
      </c>
      <c r="Z346">
        <f>AVERAGE(Z290:Z300)</f>
        <v>13.383891610105479</v>
      </c>
    </row>
    <row r="347" spans="25:26" x14ac:dyDescent="0.25">
      <c r="Y347">
        <f t="shared" si="87"/>
        <v>1890</v>
      </c>
      <c r="Z347">
        <f>AVERAGE(Z299:Z309)</f>
        <v>16.441812163769686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39"/>
  <sheetViews>
    <sheetView zoomScale="115" zoomScaleNormal="115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D27" sqref="D27"/>
    </sheetView>
  </sheetViews>
  <sheetFormatPr defaultRowHeight="15" x14ac:dyDescent="0.25"/>
  <cols>
    <col min="6" max="6" width="9.140625" style="2"/>
    <col min="11" max="11" width="9.140625" style="2"/>
    <col min="14" max="14" width="9.140625" style="2"/>
    <col min="17" max="17" width="9.140625" style="2"/>
    <col min="20" max="20" width="9.140625" style="2"/>
    <col min="23" max="23" width="9.140625" style="2"/>
    <col min="26" max="26" width="9.140625" style="2"/>
    <col min="29" max="29" width="9.140625" style="2"/>
    <col min="33" max="33" width="9.140625" style="5"/>
  </cols>
  <sheetData>
    <row r="1" spans="1:34" x14ac:dyDescent="0.25">
      <c r="B1" t="s">
        <v>68</v>
      </c>
      <c r="C1" t="s">
        <v>68</v>
      </c>
      <c r="D1" t="s">
        <v>69</v>
      </c>
      <c r="E1" t="s">
        <v>68</v>
      </c>
      <c r="G1" t="s">
        <v>68</v>
      </c>
      <c r="H1" t="s">
        <v>68</v>
      </c>
      <c r="I1" t="s">
        <v>68</v>
      </c>
      <c r="J1" t="s">
        <v>68</v>
      </c>
      <c r="L1" t="s">
        <v>68</v>
      </c>
      <c r="M1" t="s">
        <v>68</v>
      </c>
      <c r="O1" t="s">
        <v>73</v>
      </c>
      <c r="P1" t="s">
        <v>68</v>
      </c>
      <c r="R1" t="s">
        <v>68</v>
      </c>
      <c r="S1" t="s">
        <v>68</v>
      </c>
      <c r="U1" t="s">
        <v>68</v>
      </c>
      <c r="V1" t="s">
        <v>68</v>
      </c>
      <c r="X1" t="s">
        <v>68</v>
      </c>
      <c r="Y1" t="s">
        <v>68</v>
      </c>
      <c r="AA1" t="s">
        <v>68</v>
      </c>
      <c r="AB1" t="s">
        <v>68</v>
      </c>
      <c r="AD1" t="s">
        <v>69</v>
      </c>
      <c r="AE1" t="s">
        <v>68</v>
      </c>
      <c r="AF1" t="s">
        <v>68</v>
      </c>
      <c r="AG1" s="5" t="s">
        <v>68</v>
      </c>
      <c r="AH1" t="s">
        <v>68</v>
      </c>
    </row>
    <row r="2" spans="1:34" x14ac:dyDescent="0.25">
      <c r="B2" t="s">
        <v>47</v>
      </c>
      <c r="C2" t="s">
        <v>47</v>
      </c>
      <c r="D2" t="s">
        <v>47</v>
      </c>
      <c r="E2" t="s">
        <v>47</v>
      </c>
      <c r="G2" t="s">
        <v>70</v>
      </c>
      <c r="H2" t="s">
        <v>70</v>
      </c>
      <c r="I2" t="s">
        <v>70</v>
      </c>
      <c r="J2" t="s">
        <v>70</v>
      </c>
      <c r="L2" t="s">
        <v>71</v>
      </c>
      <c r="M2" t="s">
        <v>71</v>
      </c>
      <c r="O2" t="s">
        <v>72</v>
      </c>
      <c r="P2" t="s">
        <v>72</v>
      </c>
      <c r="R2" t="s">
        <v>49</v>
      </c>
      <c r="S2" t="s">
        <v>49</v>
      </c>
      <c r="U2" t="s">
        <v>51</v>
      </c>
      <c r="V2" t="s">
        <v>51</v>
      </c>
      <c r="X2" t="s">
        <v>74</v>
      </c>
      <c r="Y2" t="s">
        <v>74</v>
      </c>
      <c r="AA2" t="s">
        <v>19</v>
      </c>
      <c r="AB2" t="s">
        <v>19</v>
      </c>
      <c r="AD2" t="s">
        <v>77</v>
      </c>
      <c r="AE2" t="s">
        <v>75</v>
      </c>
      <c r="AF2" t="s">
        <v>75</v>
      </c>
      <c r="AG2" s="5" t="s">
        <v>78</v>
      </c>
      <c r="AH2" t="s">
        <v>22</v>
      </c>
    </row>
    <row r="3" spans="1:34" x14ac:dyDescent="0.25">
      <c r="B3" t="s">
        <v>36</v>
      </c>
      <c r="C3" t="s">
        <v>36</v>
      </c>
      <c r="D3" t="s">
        <v>36</v>
      </c>
      <c r="E3" t="s">
        <v>2</v>
      </c>
      <c r="G3" t="s">
        <v>36</v>
      </c>
      <c r="H3" t="s">
        <v>36</v>
      </c>
      <c r="I3" t="s">
        <v>36</v>
      </c>
      <c r="J3" t="s">
        <v>2</v>
      </c>
      <c r="L3" t="s">
        <v>36</v>
      </c>
      <c r="M3" t="s">
        <v>2</v>
      </c>
      <c r="O3" t="s">
        <v>36</v>
      </c>
      <c r="P3" t="s">
        <v>2</v>
      </c>
      <c r="R3" t="s">
        <v>36</v>
      </c>
      <c r="S3" t="s">
        <v>2</v>
      </c>
      <c r="U3" t="s">
        <v>36</v>
      </c>
      <c r="V3" t="s">
        <v>2</v>
      </c>
      <c r="X3" t="s">
        <v>36</v>
      </c>
      <c r="Y3" t="s">
        <v>2</v>
      </c>
      <c r="AA3" t="s">
        <v>43</v>
      </c>
      <c r="AB3" t="s">
        <v>44</v>
      </c>
      <c r="AD3" t="s">
        <v>76</v>
      </c>
      <c r="AE3" t="s">
        <v>14</v>
      </c>
      <c r="AF3" t="s">
        <v>16</v>
      </c>
      <c r="AG3" s="5" t="s">
        <v>16</v>
      </c>
      <c r="AH3" t="s">
        <v>16</v>
      </c>
    </row>
    <row r="4" spans="1:34" x14ac:dyDescent="0.25">
      <c r="A4" s="14">
        <v>1595</v>
      </c>
    </row>
    <row r="5" spans="1:34" x14ac:dyDescent="0.25">
      <c r="A5" s="19">
        <v>1596</v>
      </c>
    </row>
    <row r="6" spans="1:34" x14ac:dyDescent="0.25">
      <c r="A6" s="19">
        <v>1597</v>
      </c>
    </row>
    <row r="7" spans="1:34" x14ac:dyDescent="0.25">
      <c r="A7" s="19">
        <v>1598</v>
      </c>
    </row>
    <row r="8" spans="1:34" x14ac:dyDescent="0.25">
      <c r="A8" s="19">
        <v>1599</v>
      </c>
    </row>
    <row r="9" spans="1:34" x14ac:dyDescent="0.25">
      <c r="A9" s="19">
        <v>1600</v>
      </c>
    </row>
    <row r="10" spans="1:34" x14ac:dyDescent="0.25">
      <c r="A10" s="19">
        <f t="shared" ref="A10:A58" si="0">+A9+1</f>
        <v>1601</v>
      </c>
    </row>
    <row r="11" spans="1:34" x14ac:dyDescent="0.25">
      <c r="A11" s="19">
        <f t="shared" si="0"/>
        <v>1602</v>
      </c>
    </row>
    <row r="12" spans="1:34" x14ac:dyDescent="0.25">
      <c r="A12" s="19">
        <f t="shared" si="0"/>
        <v>1603</v>
      </c>
    </row>
    <row r="13" spans="1:34" x14ac:dyDescent="0.25">
      <c r="A13" s="19">
        <f t="shared" si="0"/>
        <v>1604</v>
      </c>
    </row>
    <row r="14" spans="1:34" x14ac:dyDescent="0.25">
      <c r="A14" s="19">
        <f t="shared" si="0"/>
        <v>1605</v>
      </c>
    </row>
    <row r="15" spans="1:34" x14ac:dyDescent="0.25">
      <c r="A15" s="19">
        <f t="shared" si="0"/>
        <v>1606</v>
      </c>
    </row>
    <row r="16" spans="1:34" x14ac:dyDescent="0.25">
      <c r="A16" s="19">
        <f t="shared" si="0"/>
        <v>1607</v>
      </c>
    </row>
    <row r="17" spans="1:19" x14ac:dyDescent="0.25">
      <c r="A17" s="19">
        <f t="shared" si="0"/>
        <v>1608</v>
      </c>
    </row>
    <row r="18" spans="1:19" x14ac:dyDescent="0.25">
      <c r="A18" s="19">
        <f t="shared" si="0"/>
        <v>1609</v>
      </c>
    </row>
    <row r="19" spans="1:19" x14ac:dyDescent="0.25">
      <c r="A19" s="19">
        <f t="shared" si="0"/>
        <v>1610</v>
      </c>
    </row>
    <row r="20" spans="1:19" x14ac:dyDescent="0.25">
      <c r="A20" s="19">
        <f t="shared" si="0"/>
        <v>1611</v>
      </c>
    </row>
    <row r="21" spans="1:19" x14ac:dyDescent="0.25">
      <c r="A21" s="19">
        <f t="shared" si="0"/>
        <v>1612</v>
      </c>
    </row>
    <row r="22" spans="1:19" x14ac:dyDescent="0.25">
      <c r="A22" s="19">
        <f t="shared" si="0"/>
        <v>1613</v>
      </c>
    </row>
    <row r="23" spans="1:19" x14ac:dyDescent="0.25">
      <c r="A23" s="19">
        <f t="shared" si="0"/>
        <v>1614</v>
      </c>
    </row>
    <row r="24" spans="1:19" x14ac:dyDescent="0.25">
      <c r="A24" s="19">
        <f t="shared" si="0"/>
        <v>1615</v>
      </c>
      <c r="R24">
        <v>2.5774819793030002</v>
      </c>
      <c r="S24">
        <f>R24/10.78</f>
        <v>0.23909851385000003</v>
      </c>
    </row>
    <row r="25" spans="1:19" x14ac:dyDescent="0.25">
      <c r="A25" s="19">
        <f t="shared" si="0"/>
        <v>1616</v>
      </c>
    </row>
    <row r="26" spans="1:19" x14ac:dyDescent="0.25">
      <c r="A26" s="19">
        <f t="shared" si="0"/>
        <v>1617</v>
      </c>
    </row>
    <row r="27" spans="1:19" x14ac:dyDescent="0.25">
      <c r="A27" s="19">
        <f t="shared" si="0"/>
        <v>1618</v>
      </c>
      <c r="B27">
        <v>0.26497478291900001</v>
      </c>
      <c r="E27">
        <f>AVERAGE(B27:D27)/10.78</f>
        <v>2.4580221050000003E-2</v>
      </c>
      <c r="R27">
        <v>2.680718907713</v>
      </c>
      <c r="S27">
        <f>R27/10.78</f>
        <v>0.24867522335000003</v>
      </c>
    </row>
    <row r="28" spans="1:19" x14ac:dyDescent="0.25">
      <c r="A28" s="19">
        <f t="shared" si="0"/>
        <v>1619</v>
      </c>
      <c r="B28">
        <v>2.9216050740030002</v>
      </c>
      <c r="C28">
        <v>0.30481083233771405</v>
      </c>
      <c r="E28">
        <f>AVERAGE(B28:D28)/10.78</f>
        <v>0.14964823313268619</v>
      </c>
    </row>
    <row r="29" spans="1:19" x14ac:dyDescent="0.25">
      <c r="A29" s="19">
        <f t="shared" si="0"/>
        <v>1620</v>
      </c>
    </row>
    <row r="30" spans="1:19" x14ac:dyDescent="0.25">
      <c r="A30" s="19">
        <f t="shared" si="0"/>
        <v>1621</v>
      </c>
      <c r="R30">
        <v>2.7461022957060002</v>
      </c>
      <c r="S30">
        <f>R30/10.78</f>
        <v>0.25474047270000005</v>
      </c>
    </row>
    <row r="31" spans="1:19" x14ac:dyDescent="0.25">
      <c r="A31" s="19">
        <f t="shared" si="0"/>
        <v>1622</v>
      </c>
    </row>
    <row r="32" spans="1:19" x14ac:dyDescent="0.25">
      <c r="A32" s="19">
        <f t="shared" si="0"/>
        <v>1623</v>
      </c>
      <c r="C32">
        <v>0.2790521704500199</v>
      </c>
      <c r="E32">
        <f>AVERAGE(B32:D32)/10.78</f>
        <v>2.5886101154918361E-2</v>
      </c>
      <c r="R32">
        <v>2.6772776767659998</v>
      </c>
      <c r="S32">
        <f>R32/10.78</f>
        <v>0.2483559997</v>
      </c>
    </row>
    <row r="33" spans="1:19" x14ac:dyDescent="0.25">
      <c r="A33" s="19">
        <f t="shared" si="0"/>
        <v>1624</v>
      </c>
    </row>
    <row r="34" spans="1:19" x14ac:dyDescent="0.25">
      <c r="A34" s="19">
        <f t="shared" si="0"/>
        <v>1625</v>
      </c>
    </row>
    <row r="35" spans="1:19" x14ac:dyDescent="0.25">
      <c r="A35" s="19">
        <f t="shared" si="0"/>
        <v>1626</v>
      </c>
    </row>
    <row r="36" spans="1:19" x14ac:dyDescent="0.25">
      <c r="A36" s="19">
        <f t="shared" si="0"/>
        <v>1627</v>
      </c>
      <c r="C36">
        <v>0.28763839107925132</v>
      </c>
      <c r="E36">
        <f>AVERAGE(B36:D36)/10.78</f>
        <v>2.6682596575069696E-2</v>
      </c>
    </row>
    <row r="37" spans="1:19" x14ac:dyDescent="0.25">
      <c r="A37" s="19">
        <f t="shared" si="0"/>
        <v>1628</v>
      </c>
    </row>
    <row r="38" spans="1:19" x14ac:dyDescent="0.25">
      <c r="A38" s="19">
        <f t="shared" si="0"/>
        <v>1629</v>
      </c>
      <c r="C38">
        <v>0.31769016328156113</v>
      </c>
      <c r="E38">
        <f t="shared" ref="E38:E45" si="1">AVERAGE(B38:D38)/10.78</f>
        <v>2.9470330545599364E-2</v>
      </c>
    </row>
    <row r="39" spans="1:19" x14ac:dyDescent="0.25">
      <c r="A39" s="19">
        <f t="shared" si="0"/>
        <v>1630</v>
      </c>
      <c r="C39">
        <v>2.2302708084428513</v>
      </c>
      <c r="E39">
        <f t="shared" si="1"/>
        <v>0.20688968538430905</v>
      </c>
    </row>
    <row r="40" spans="1:19" x14ac:dyDescent="0.25">
      <c r="A40" s="19">
        <f t="shared" si="0"/>
        <v>1631</v>
      </c>
      <c r="B40">
        <v>3.3276703257490001</v>
      </c>
      <c r="C40">
        <v>2.7068060533651925</v>
      </c>
      <c r="E40">
        <f t="shared" si="1"/>
        <v>0.279892225376354</v>
      </c>
      <c r="R40">
        <v>8.9334355384120006</v>
      </c>
      <c r="S40">
        <f>R40/10.78</f>
        <v>0.82870459540000008</v>
      </c>
    </row>
    <row r="41" spans="1:19" x14ac:dyDescent="0.25">
      <c r="A41" s="19">
        <f t="shared" si="0"/>
        <v>1632</v>
      </c>
      <c r="B41">
        <v>2.3331545820659998</v>
      </c>
      <c r="C41">
        <v>1.9061409796893667</v>
      </c>
      <c r="E41">
        <f t="shared" si="1"/>
        <v>0.19662780898679807</v>
      </c>
      <c r="R41">
        <v>12.894292358408999</v>
      </c>
      <c r="S41">
        <f>R41/10.78</f>
        <v>1.1961310165499999</v>
      </c>
    </row>
    <row r="42" spans="1:19" x14ac:dyDescent="0.25">
      <c r="A42" s="19">
        <f t="shared" si="0"/>
        <v>1633</v>
      </c>
      <c r="C42">
        <v>1.0904500199123854</v>
      </c>
      <c r="E42">
        <f t="shared" si="1"/>
        <v>0.10115491835921943</v>
      </c>
    </row>
    <row r="43" spans="1:19" x14ac:dyDescent="0.25">
      <c r="A43" s="19">
        <f t="shared" si="0"/>
        <v>1634</v>
      </c>
      <c r="B43">
        <v>1.0323692840999998</v>
      </c>
      <c r="C43">
        <v>0.40355236957387491</v>
      </c>
      <c r="E43">
        <f t="shared" si="1"/>
        <v>6.6601189873556343E-2</v>
      </c>
    </row>
    <row r="44" spans="1:19" x14ac:dyDescent="0.25">
      <c r="A44" s="19">
        <f t="shared" si="0"/>
        <v>1635</v>
      </c>
      <c r="C44">
        <v>0.46365591397849465</v>
      </c>
      <c r="E44">
        <f t="shared" si="1"/>
        <v>4.3010752688172046E-2</v>
      </c>
    </row>
    <row r="45" spans="1:19" x14ac:dyDescent="0.25">
      <c r="A45" s="19">
        <f t="shared" si="0"/>
        <v>1636</v>
      </c>
      <c r="B45">
        <v>0.495537256368</v>
      </c>
      <c r="E45">
        <f t="shared" si="1"/>
        <v>4.5968205600000006E-2</v>
      </c>
    </row>
    <row r="46" spans="1:19" x14ac:dyDescent="0.25">
      <c r="A46" s="19">
        <f t="shared" si="0"/>
        <v>1637</v>
      </c>
    </row>
    <row r="47" spans="1:19" x14ac:dyDescent="0.25">
      <c r="A47" s="19">
        <f t="shared" si="0"/>
        <v>1638</v>
      </c>
    </row>
    <row r="48" spans="1:19" x14ac:dyDescent="0.25">
      <c r="A48" s="19">
        <f t="shared" si="0"/>
        <v>1639</v>
      </c>
    </row>
    <row r="49" spans="1:19" x14ac:dyDescent="0.25">
      <c r="A49" s="19">
        <f t="shared" si="0"/>
        <v>1640</v>
      </c>
    </row>
    <row r="50" spans="1:19" x14ac:dyDescent="0.25">
      <c r="A50" s="19">
        <f t="shared" si="0"/>
        <v>1641</v>
      </c>
      <c r="B50">
        <v>0.35444678754099995</v>
      </c>
      <c r="C50">
        <v>0.3318574273197929</v>
      </c>
      <c r="E50">
        <f>AVERAGE(B50:D50)/10.78</f>
        <v>3.1832291969424532E-2</v>
      </c>
      <c r="R50">
        <v>2.8252506074869999</v>
      </c>
      <c r="S50">
        <f>R50/10.78</f>
        <v>0.26208261664999999</v>
      </c>
    </row>
    <row r="51" spans="1:19" x14ac:dyDescent="0.25">
      <c r="A51" s="19">
        <f t="shared" si="0"/>
        <v>1642</v>
      </c>
      <c r="B51">
        <v>0.50241971826200005</v>
      </c>
      <c r="C51">
        <v>0.46923695738749499</v>
      </c>
      <c r="E51">
        <f>AVERAGE(B51:D51)/10.78</f>
        <v>4.5067563805635209E-2</v>
      </c>
      <c r="R51">
        <v>2.9835472310490001</v>
      </c>
      <c r="S51">
        <f>R51/10.78</f>
        <v>0.27676690455000003</v>
      </c>
    </row>
    <row r="52" spans="1:19" x14ac:dyDescent="0.25">
      <c r="A52" s="19">
        <f t="shared" si="0"/>
        <v>1643</v>
      </c>
      <c r="B52">
        <v>0.53339079678500001</v>
      </c>
      <c r="C52">
        <v>0.35632815611310231</v>
      </c>
      <c r="E52">
        <f>AVERAGE(B52:D52)/10.78</f>
        <v>4.1267112843140184E-2</v>
      </c>
      <c r="R52">
        <v>3.4962906421520001</v>
      </c>
      <c r="S52">
        <f>R52/10.78</f>
        <v>0.3243312284</v>
      </c>
    </row>
    <row r="53" spans="1:19" x14ac:dyDescent="0.25">
      <c r="A53" s="19">
        <f t="shared" si="0"/>
        <v>1644</v>
      </c>
      <c r="B53">
        <v>0.51618464204999992</v>
      </c>
      <c r="C53">
        <v>0.48512146555157304</v>
      </c>
      <c r="E53">
        <f>AVERAGE(B53:D53)/10.78</f>
        <v>4.6442769369275189E-2</v>
      </c>
      <c r="R53">
        <v>3.0110770786249996</v>
      </c>
      <c r="S53">
        <f>R53/10.78</f>
        <v>0.27932069374999996</v>
      </c>
    </row>
    <row r="54" spans="1:19" x14ac:dyDescent="0.25">
      <c r="A54" s="19">
        <f t="shared" si="0"/>
        <v>1645</v>
      </c>
      <c r="B54">
        <v>0.30971078523000001</v>
      </c>
      <c r="C54">
        <v>0.29193150139386698</v>
      </c>
      <c r="E54">
        <f>AVERAGE(B54:D54)/10.78</f>
        <v>2.7905486392572683E-2</v>
      </c>
      <c r="R54">
        <v>2.92504630495</v>
      </c>
      <c r="S54">
        <f>R54/10.78</f>
        <v>0.27134010250000001</v>
      </c>
    </row>
    <row r="55" spans="1:19" x14ac:dyDescent="0.25">
      <c r="A55" s="19">
        <f t="shared" si="0"/>
        <v>1646</v>
      </c>
    </row>
    <row r="56" spans="1:19" x14ac:dyDescent="0.25">
      <c r="A56" s="19">
        <f t="shared" si="0"/>
        <v>1647</v>
      </c>
    </row>
    <row r="57" spans="1:19" x14ac:dyDescent="0.25">
      <c r="A57" s="19">
        <f t="shared" si="0"/>
        <v>1648</v>
      </c>
    </row>
    <row r="58" spans="1:19" x14ac:dyDescent="0.25">
      <c r="A58" s="19">
        <f t="shared" si="0"/>
        <v>1649</v>
      </c>
    </row>
    <row r="59" spans="1:19" x14ac:dyDescent="0.25">
      <c r="A59" s="19">
        <v>1650</v>
      </c>
    </row>
    <row r="60" spans="1:19" x14ac:dyDescent="0.25">
      <c r="A60" s="19">
        <f t="shared" ref="A60:A123" si="2">A59+1</f>
        <v>1651</v>
      </c>
    </row>
    <row r="61" spans="1:19" x14ac:dyDescent="0.25">
      <c r="A61" s="19">
        <f t="shared" si="2"/>
        <v>1652</v>
      </c>
    </row>
    <row r="62" spans="1:19" x14ac:dyDescent="0.25">
      <c r="A62" s="19">
        <f t="shared" si="2"/>
        <v>1653</v>
      </c>
    </row>
    <row r="63" spans="1:19" x14ac:dyDescent="0.25">
      <c r="A63" s="19">
        <f t="shared" si="2"/>
        <v>1654</v>
      </c>
    </row>
    <row r="64" spans="1:19" x14ac:dyDescent="0.25">
      <c r="A64" s="19">
        <f t="shared" si="2"/>
        <v>1655</v>
      </c>
    </row>
    <row r="65" spans="1:34" x14ac:dyDescent="0.25">
      <c r="A65" s="19">
        <f t="shared" si="2"/>
        <v>1656</v>
      </c>
    </row>
    <row r="66" spans="1:34" x14ac:dyDescent="0.25">
      <c r="A66" s="19">
        <f t="shared" si="2"/>
        <v>1657</v>
      </c>
    </row>
    <row r="67" spans="1:34" x14ac:dyDescent="0.25">
      <c r="A67" s="19">
        <f t="shared" si="2"/>
        <v>1658</v>
      </c>
    </row>
    <row r="68" spans="1:34" x14ac:dyDescent="0.25">
      <c r="A68" s="19">
        <f t="shared" si="2"/>
        <v>1659</v>
      </c>
      <c r="C68">
        <v>0.16313819195539625</v>
      </c>
      <c r="E68">
        <f>AVERAGE(B68:D68)/10.78</f>
        <v>1.5133412982875349E-2</v>
      </c>
    </row>
    <row r="69" spans="1:34" x14ac:dyDescent="0.25">
      <c r="A69" s="19">
        <f t="shared" si="2"/>
        <v>1660</v>
      </c>
    </row>
    <row r="70" spans="1:34" x14ac:dyDescent="0.25">
      <c r="A70" s="19">
        <f t="shared" si="2"/>
        <v>1661</v>
      </c>
      <c r="C70">
        <v>0.44133174034249301</v>
      </c>
      <c r="E70">
        <f>AVERAGE(B70:D70)/10.78</f>
        <v>4.0939864595778572E-2</v>
      </c>
    </row>
    <row r="71" spans="1:34" x14ac:dyDescent="0.25">
      <c r="A71" s="19">
        <f t="shared" si="2"/>
        <v>1662</v>
      </c>
      <c r="C71">
        <v>0.18245718837116684</v>
      </c>
      <c r="E71">
        <f>AVERAGE(B71:D71)/10.78</f>
        <v>1.6925527678215847E-2</v>
      </c>
    </row>
    <row r="72" spans="1:34" x14ac:dyDescent="0.25">
      <c r="A72" s="19">
        <f t="shared" si="2"/>
        <v>1663</v>
      </c>
    </row>
    <row r="73" spans="1:34" x14ac:dyDescent="0.25">
      <c r="A73" s="19">
        <f t="shared" si="2"/>
        <v>1664</v>
      </c>
      <c r="AD73">
        <v>0.26192761726106295</v>
      </c>
      <c r="AH73">
        <f>AD73/2.6</f>
        <v>0.10074139125425498</v>
      </c>
    </row>
    <row r="74" spans="1:34" x14ac:dyDescent="0.25">
      <c r="A74" s="19">
        <f t="shared" si="2"/>
        <v>1665</v>
      </c>
      <c r="AD74">
        <v>0.22228710107110924</v>
      </c>
      <c r="AH74">
        <f>AD74/2.6</f>
        <v>8.5495038873503557E-2</v>
      </c>
    </row>
    <row r="75" spans="1:34" x14ac:dyDescent="0.25">
      <c r="A75" s="19">
        <f t="shared" si="2"/>
        <v>1666</v>
      </c>
    </row>
    <row r="76" spans="1:34" x14ac:dyDescent="0.25">
      <c r="A76" s="19">
        <f t="shared" si="2"/>
        <v>1667</v>
      </c>
      <c r="AD76">
        <v>0.23262079352845091</v>
      </c>
      <c r="AH76">
        <f t="shared" ref="AH76:AH102" si="3">AD76/2.6</f>
        <v>8.9469535972481112E-2</v>
      </c>
    </row>
    <row r="77" spans="1:34" x14ac:dyDescent="0.25">
      <c r="A77" s="19">
        <f t="shared" si="2"/>
        <v>1668</v>
      </c>
      <c r="AD77">
        <v>0.60930767020970988</v>
      </c>
      <c r="AH77">
        <f t="shared" si="3"/>
        <v>0.23434910392681149</v>
      </c>
    </row>
    <row r="78" spans="1:34" x14ac:dyDescent="0.25">
      <c r="A78" s="19">
        <f t="shared" si="2"/>
        <v>1669</v>
      </c>
      <c r="AD78">
        <v>0.19390909090909092</v>
      </c>
      <c r="AH78">
        <f t="shared" si="3"/>
        <v>7.4580419580419582E-2</v>
      </c>
    </row>
    <row r="79" spans="1:34" x14ac:dyDescent="0.25">
      <c r="A79" s="19">
        <f t="shared" si="2"/>
        <v>1670</v>
      </c>
      <c r="AD79">
        <v>0.22429646516094578</v>
      </c>
      <c r="AE79">
        <v>1.3840700043956045</v>
      </c>
      <c r="AF79">
        <f>AE79/10.78</f>
        <v>0.12839239372872027</v>
      </c>
      <c r="AG79" s="5">
        <f t="shared" ref="AG79:AG112" si="4">AD79/AF79</f>
        <v>1.7469606932857784</v>
      </c>
      <c r="AH79">
        <f t="shared" si="3"/>
        <v>8.6267871215748373E-2</v>
      </c>
    </row>
    <row r="80" spans="1:34" x14ac:dyDescent="0.25">
      <c r="A80" s="19">
        <f t="shared" si="2"/>
        <v>1671</v>
      </c>
      <c r="AD80">
        <v>0.17219507385675606</v>
      </c>
      <c r="AE80">
        <v>1.3840700043956045</v>
      </c>
      <c r="AF80">
        <f t="shared" ref="AF80:AF143" si="5">AE80/10.78</f>
        <v>0.12839239372872027</v>
      </c>
      <c r="AG80" s="5">
        <f t="shared" si="4"/>
        <v>1.3411625786850447</v>
      </c>
      <c r="AH80">
        <f t="shared" si="3"/>
        <v>6.6228874560290793E-2</v>
      </c>
    </row>
    <row r="81" spans="1:34" x14ac:dyDescent="0.25">
      <c r="A81" s="19">
        <f t="shared" si="2"/>
        <v>1672</v>
      </c>
      <c r="AD81">
        <v>0.17228312409021196</v>
      </c>
      <c r="AE81">
        <v>1.3840700043956045</v>
      </c>
      <c r="AF81">
        <f t="shared" si="5"/>
        <v>0.12839239372872027</v>
      </c>
      <c r="AG81" s="5">
        <f t="shared" si="4"/>
        <v>1.3418483687922216</v>
      </c>
      <c r="AH81">
        <f t="shared" si="3"/>
        <v>6.6262740034696899E-2</v>
      </c>
    </row>
    <row r="82" spans="1:34" x14ac:dyDescent="0.25">
      <c r="A82" s="19">
        <f t="shared" si="2"/>
        <v>1673</v>
      </c>
      <c r="AD82">
        <v>0.18510316385421624</v>
      </c>
      <c r="AE82">
        <v>1.3840700043956045</v>
      </c>
      <c r="AF82">
        <f t="shared" si="5"/>
        <v>0.12839239372872027</v>
      </c>
      <c r="AG82" s="5">
        <f t="shared" si="4"/>
        <v>1.441698830269649</v>
      </c>
      <c r="AH82">
        <f t="shared" si="3"/>
        <v>7.1193524559313937E-2</v>
      </c>
    </row>
    <row r="83" spans="1:34" x14ac:dyDescent="0.25">
      <c r="A83" s="19">
        <f t="shared" si="2"/>
        <v>1674</v>
      </c>
      <c r="AD83">
        <v>0.18158583740631529</v>
      </c>
      <c r="AE83">
        <v>1.3840700043956045</v>
      </c>
      <c r="AF83">
        <f t="shared" si="5"/>
        <v>0.12839239372872027</v>
      </c>
      <c r="AG83" s="5">
        <f t="shared" si="4"/>
        <v>1.4143036992517424</v>
      </c>
      <c r="AH83">
        <f t="shared" si="3"/>
        <v>6.9840706694736646E-2</v>
      </c>
    </row>
    <row r="84" spans="1:34" x14ac:dyDescent="0.25">
      <c r="A84" s="19">
        <f t="shared" si="2"/>
        <v>1675</v>
      </c>
      <c r="AD84">
        <v>0.19354951673903908</v>
      </c>
      <c r="AE84">
        <v>1.3840700043956045</v>
      </c>
      <c r="AF84">
        <f t="shared" si="5"/>
        <v>0.12839239372872027</v>
      </c>
      <c r="AG84" s="5">
        <f t="shared" si="4"/>
        <v>1.5074842918497884</v>
      </c>
      <c r="AH84">
        <f t="shared" si="3"/>
        <v>7.4442121822707333E-2</v>
      </c>
    </row>
    <row r="85" spans="1:34" x14ac:dyDescent="0.25">
      <c r="A85" s="19">
        <f t="shared" si="2"/>
        <v>1676</v>
      </c>
      <c r="AD85">
        <v>0.23265100800990596</v>
      </c>
      <c r="AE85">
        <v>1.3840700043956045</v>
      </c>
      <c r="AF85">
        <f t="shared" si="5"/>
        <v>0.12839239372872027</v>
      </c>
      <c r="AG85" s="5">
        <f t="shared" si="4"/>
        <v>1.8120310810737998</v>
      </c>
      <c r="AH85">
        <f t="shared" si="3"/>
        <v>8.9481156926886907E-2</v>
      </c>
    </row>
    <row r="86" spans="1:34" x14ac:dyDescent="0.25">
      <c r="A86" s="19">
        <f t="shared" si="2"/>
        <v>1677</v>
      </c>
      <c r="AD86">
        <v>0.23844716879279484</v>
      </c>
      <c r="AE86">
        <v>1.3840700043956045</v>
      </c>
      <c r="AF86">
        <f t="shared" si="5"/>
        <v>0.12839239372872027</v>
      </c>
      <c r="AG86" s="5">
        <f t="shared" si="4"/>
        <v>1.8571751944792683</v>
      </c>
      <c r="AH86">
        <f t="shared" si="3"/>
        <v>9.1710449535690325E-2</v>
      </c>
    </row>
    <row r="87" spans="1:34" x14ac:dyDescent="0.25">
      <c r="A87" s="19">
        <f t="shared" si="2"/>
        <v>1678</v>
      </c>
      <c r="AD87">
        <v>0.20085309797693168</v>
      </c>
      <c r="AE87">
        <v>1.3840700043956045</v>
      </c>
      <c r="AF87">
        <f t="shared" si="5"/>
        <v>0.12839239372872027</v>
      </c>
      <c r="AG87" s="5">
        <f t="shared" si="4"/>
        <v>1.5643691354591716</v>
      </c>
      <c r="AH87">
        <f t="shared" si="3"/>
        <v>7.7251191529589106E-2</v>
      </c>
    </row>
    <row r="88" spans="1:34" x14ac:dyDescent="0.25">
      <c r="A88" s="19">
        <f t="shared" si="2"/>
        <v>1679</v>
      </c>
      <c r="AD88">
        <v>0.20275769983100034</v>
      </c>
      <c r="AE88">
        <v>1.3840700043956045</v>
      </c>
      <c r="AF88">
        <f t="shared" si="5"/>
        <v>0.12839239372872027</v>
      </c>
      <c r="AG88" s="5">
        <f t="shared" si="4"/>
        <v>1.5792033619951522</v>
      </c>
      <c r="AH88">
        <f t="shared" si="3"/>
        <v>7.7983730704230897E-2</v>
      </c>
    </row>
    <row r="89" spans="1:34" x14ac:dyDescent="0.25">
      <c r="A89" s="19">
        <f t="shared" si="2"/>
        <v>1680</v>
      </c>
      <c r="AD89">
        <v>0.21023021383421592</v>
      </c>
      <c r="AE89">
        <v>1.3840700043956045</v>
      </c>
      <c r="AF89">
        <f t="shared" si="5"/>
        <v>0.12839239372872027</v>
      </c>
      <c r="AG89" s="5">
        <f t="shared" si="4"/>
        <v>1.6374039592906915</v>
      </c>
      <c r="AH89">
        <f t="shared" si="3"/>
        <v>8.0857774551621506E-2</v>
      </c>
    </row>
    <row r="90" spans="1:34" x14ac:dyDescent="0.25">
      <c r="A90" s="19">
        <f t="shared" si="2"/>
        <v>1681</v>
      </c>
      <c r="AD90">
        <v>0.25432422429214729</v>
      </c>
      <c r="AE90">
        <v>1.3840700043956045</v>
      </c>
      <c r="AF90">
        <f t="shared" si="5"/>
        <v>0.12839239372872027</v>
      </c>
      <c r="AG90" s="5">
        <f t="shared" si="4"/>
        <v>1.9808356001953498</v>
      </c>
      <c r="AH90">
        <f t="shared" si="3"/>
        <v>9.7817009343133574E-2</v>
      </c>
    </row>
    <row r="91" spans="1:34" x14ac:dyDescent="0.25">
      <c r="A91" s="19">
        <f t="shared" si="2"/>
        <v>1682</v>
      </c>
      <c r="AD91">
        <v>0.27709258127109859</v>
      </c>
      <c r="AE91">
        <v>1.3840700043956045</v>
      </c>
      <c r="AF91">
        <f t="shared" si="5"/>
        <v>0.12839239372872027</v>
      </c>
      <c r="AG91" s="5">
        <f t="shared" si="4"/>
        <v>2.1581697577550139</v>
      </c>
      <c r="AH91">
        <f t="shared" si="3"/>
        <v>0.1065740697196533</v>
      </c>
    </row>
    <row r="92" spans="1:34" x14ac:dyDescent="0.25">
      <c r="A92" s="19">
        <f t="shared" si="2"/>
        <v>1683</v>
      </c>
      <c r="AD92">
        <v>0.27875750131560628</v>
      </c>
      <c r="AE92">
        <v>1.3840700043956045</v>
      </c>
      <c r="AF92">
        <f t="shared" si="5"/>
        <v>0.12839239372872027</v>
      </c>
      <c r="AG92" s="5">
        <f t="shared" si="4"/>
        <v>2.1711371929445584</v>
      </c>
      <c r="AH92">
        <f t="shared" si="3"/>
        <v>0.10721442358292549</v>
      </c>
    </row>
    <row r="93" spans="1:34" x14ac:dyDescent="0.25">
      <c r="A93" s="19">
        <f t="shared" si="2"/>
        <v>1684</v>
      </c>
      <c r="AD93">
        <v>0.324077257027997</v>
      </c>
      <c r="AE93">
        <v>1.3840700043956045</v>
      </c>
      <c r="AF93">
        <f t="shared" si="5"/>
        <v>0.12839239372872027</v>
      </c>
      <c r="AG93" s="5">
        <f t="shared" si="4"/>
        <v>2.5241157019997496</v>
      </c>
      <c r="AH93">
        <f t="shared" si="3"/>
        <v>0.12464509885692192</v>
      </c>
    </row>
    <row r="94" spans="1:34" x14ac:dyDescent="0.25">
      <c r="A94" s="19">
        <f t="shared" si="2"/>
        <v>1685</v>
      </c>
      <c r="AD94">
        <v>0.26341392699594096</v>
      </c>
      <c r="AE94">
        <v>1.3840700043956045</v>
      </c>
      <c r="AF94">
        <f t="shared" si="5"/>
        <v>0.12839239372872027</v>
      </c>
      <c r="AG94" s="5">
        <f t="shared" si="4"/>
        <v>2.051631871219</v>
      </c>
      <c r="AH94">
        <f t="shared" si="3"/>
        <v>0.10131304884459268</v>
      </c>
    </row>
    <row r="95" spans="1:34" x14ac:dyDescent="0.25">
      <c r="A95" s="19">
        <f t="shared" si="2"/>
        <v>1686</v>
      </c>
      <c r="AD95">
        <v>0.20859684554049993</v>
      </c>
      <c r="AE95">
        <v>1.3840700043956045</v>
      </c>
      <c r="AF95">
        <f t="shared" si="5"/>
        <v>0.12839239372872027</v>
      </c>
      <c r="AG95" s="5">
        <f t="shared" si="4"/>
        <v>1.6246822688051388</v>
      </c>
      <c r="AH95">
        <f t="shared" si="3"/>
        <v>8.0229555977115355E-2</v>
      </c>
    </row>
    <row r="96" spans="1:34" x14ac:dyDescent="0.25">
      <c r="A96" s="19">
        <f t="shared" si="2"/>
        <v>1687</v>
      </c>
      <c r="AD96">
        <v>0.26128510934271626</v>
      </c>
      <c r="AE96">
        <v>1.3840700043956045</v>
      </c>
      <c r="AF96">
        <f t="shared" si="5"/>
        <v>0.12839239372872027</v>
      </c>
      <c r="AG96" s="5">
        <f t="shared" si="4"/>
        <v>2.0350513122668654</v>
      </c>
      <c r="AH96">
        <f t="shared" si="3"/>
        <v>0.10049427282412164</v>
      </c>
    </row>
    <row r="97" spans="1:34" x14ac:dyDescent="0.25">
      <c r="A97" s="19">
        <f t="shared" si="2"/>
        <v>1688</v>
      </c>
      <c r="AD97">
        <v>0.60634242572568564</v>
      </c>
      <c r="AE97">
        <v>1.3840700043956045</v>
      </c>
      <c r="AF97">
        <f t="shared" si="5"/>
        <v>0.12839239372872027</v>
      </c>
      <c r="AG97" s="5">
        <f t="shared" si="4"/>
        <v>4.7225727951363217</v>
      </c>
      <c r="AH97">
        <f t="shared" si="3"/>
        <v>0.23320862527910985</v>
      </c>
    </row>
    <row r="98" spans="1:34" x14ac:dyDescent="0.25">
      <c r="A98" s="19">
        <f t="shared" si="2"/>
        <v>1689</v>
      </c>
      <c r="AD98">
        <v>0.20984521695001268</v>
      </c>
      <c r="AE98">
        <v>1.3840700043956045</v>
      </c>
      <c r="AF98">
        <f t="shared" si="5"/>
        <v>0.12839239372872027</v>
      </c>
      <c r="AG98" s="5">
        <f t="shared" si="4"/>
        <v>1.6344053635559885</v>
      </c>
      <c r="AH98">
        <f t="shared" si="3"/>
        <v>8.0709698826927953E-2</v>
      </c>
    </row>
    <row r="99" spans="1:34" x14ac:dyDescent="0.25">
      <c r="A99" s="19">
        <f t="shared" si="2"/>
        <v>1690</v>
      </c>
      <c r="AD99">
        <v>0.17431926799924946</v>
      </c>
      <c r="AE99">
        <v>1.3840700043956045</v>
      </c>
      <c r="AF99">
        <f t="shared" si="5"/>
        <v>0.12839239372872027</v>
      </c>
      <c r="AG99" s="5">
        <f t="shared" si="4"/>
        <v>1.3577071268533858</v>
      </c>
      <c r="AH99">
        <f t="shared" si="3"/>
        <v>6.7045872307403637E-2</v>
      </c>
    </row>
    <row r="100" spans="1:34" x14ac:dyDescent="0.25">
      <c r="A100" s="19">
        <f t="shared" si="2"/>
        <v>1691</v>
      </c>
      <c r="AD100">
        <v>0.1683289857296302</v>
      </c>
      <c r="AE100">
        <v>1.3840700043956045</v>
      </c>
      <c r="AF100">
        <f t="shared" si="5"/>
        <v>0.12839239372872027</v>
      </c>
      <c r="AG100" s="5">
        <f t="shared" si="4"/>
        <v>1.3110510742972188</v>
      </c>
      <c r="AH100">
        <f t="shared" si="3"/>
        <v>6.4741917588319306E-2</v>
      </c>
    </row>
    <row r="101" spans="1:34" x14ac:dyDescent="0.25">
      <c r="A101" s="19">
        <f t="shared" si="2"/>
        <v>1692</v>
      </c>
      <c r="AD101">
        <v>0.21122832807298197</v>
      </c>
      <c r="AE101">
        <v>1.3840700043956045</v>
      </c>
      <c r="AF101">
        <f t="shared" si="5"/>
        <v>0.12839239372872027</v>
      </c>
      <c r="AG101" s="5">
        <f t="shared" si="4"/>
        <v>1.64517789518969</v>
      </c>
      <c r="AH101">
        <f t="shared" si="3"/>
        <v>8.12416646434546E-2</v>
      </c>
    </row>
    <row r="102" spans="1:34" x14ac:dyDescent="0.25">
      <c r="A102" s="19">
        <f t="shared" si="2"/>
        <v>1693</v>
      </c>
      <c r="B102">
        <v>0.37165294227600004</v>
      </c>
      <c r="E102">
        <f>AVERAGE(B102:D102)/10.78</f>
        <v>3.4476154200000005E-2</v>
      </c>
      <c r="AD102">
        <v>0.11617928100097356</v>
      </c>
      <c r="AE102">
        <v>1.3840700043956045</v>
      </c>
      <c r="AF102">
        <f t="shared" si="5"/>
        <v>0.12839239372872027</v>
      </c>
      <c r="AG102" s="5">
        <f t="shared" si="4"/>
        <v>0.90487666462896754</v>
      </c>
      <c r="AH102">
        <f t="shared" si="3"/>
        <v>4.4684338846528289E-2</v>
      </c>
    </row>
    <row r="103" spans="1:34" x14ac:dyDescent="0.25">
      <c r="A103" s="19">
        <f t="shared" si="2"/>
        <v>1694</v>
      </c>
      <c r="B103">
        <v>0.65039264898299998</v>
      </c>
      <c r="C103">
        <v>0.60962166467542811</v>
      </c>
      <c r="E103">
        <f>AVERAGE(B103:D103)/10.78</f>
        <v>5.8442222340372364E-2</v>
      </c>
      <c r="AE103">
        <v>1.3840700043956045</v>
      </c>
      <c r="AF103">
        <f t="shared" si="5"/>
        <v>0.12839239372872027</v>
      </c>
    </row>
    <row r="104" spans="1:34" x14ac:dyDescent="0.25">
      <c r="A104" s="19">
        <f t="shared" si="2"/>
        <v>1695</v>
      </c>
      <c r="AE104">
        <v>1.3840700043956045</v>
      </c>
      <c r="AF104">
        <f t="shared" si="5"/>
        <v>0.12839239372872027</v>
      </c>
    </row>
    <row r="105" spans="1:34" x14ac:dyDescent="0.25">
      <c r="A105" s="19">
        <f t="shared" si="2"/>
        <v>1696</v>
      </c>
      <c r="AD105">
        <v>0.22354629149894384</v>
      </c>
      <c r="AE105">
        <v>1.3840700043956045</v>
      </c>
      <c r="AF105">
        <f t="shared" si="5"/>
        <v>0.12839239372872027</v>
      </c>
      <c r="AG105" s="5">
        <f t="shared" si="4"/>
        <v>1.7411178731605692</v>
      </c>
      <c r="AH105">
        <f t="shared" ref="AH105:AH110" si="6">AD105/2.6</f>
        <v>8.5979342884209164E-2</v>
      </c>
    </row>
    <row r="106" spans="1:34" x14ac:dyDescent="0.25">
      <c r="A106" s="19">
        <f t="shared" si="2"/>
        <v>1697</v>
      </c>
      <c r="AD106">
        <v>0.22765335929892891</v>
      </c>
      <c r="AE106">
        <v>1.3840700043956045</v>
      </c>
      <c r="AF106">
        <f t="shared" si="5"/>
        <v>0.12839239372872027</v>
      </c>
      <c r="AG106" s="5">
        <f t="shared" si="4"/>
        <v>1.773106277463264</v>
      </c>
      <c r="AH106">
        <f t="shared" si="6"/>
        <v>8.7558984345741886E-2</v>
      </c>
    </row>
    <row r="107" spans="1:34" x14ac:dyDescent="0.25">
      <c r="A107" s="19">
        <f t="shared" si="2"/>
        <v>1698</v>
      </c>
      <c r="AD107">
        <v>0.24559753291394554</v>
      </c>
      <c r="AE107">
        <v>1.3840700043956045</v>
      </c>
      <c r="AF107">
        <f t="shared" si="5"/>
        <v>0.12839239372872027</v>
      </c>
      <c r="AG107" s="5">
        <f t="shared" si="4"/>
        <v>1.9128666876705134</v>
      </c>
      <c r="AH107">
        <f t="shared" si="6"/>
        <v>9.4460589582286744E-2</v>
      </c>
    </row>
    <row r="108" spans="1:34" x14ac:dyDescent="0.25">
      <c r="A108" s="19">
        <f t="shared" si="2"/>
        <v>1699</v>
      </c>
      <c r="AD108">
        <v>0.27592226956250648</v>
      </c>
      <c r="AE108">
        <v>1.3840700043956045</v>
      </c>
      <c r="AF108">
        <f t="shared" si="5"/>
        <v>0.12839239372872027</v>
      </c>
      <c r="AG108" s="5">
        <f t="shared" si="4"/>
        <v>2.1490546406160278</v>
      </c>
      <c r="AH108">
        <f t="shared" si="6"/>
        <v>0.10612394983173326</v>
      </c>
    </row>
    <row r="109" spans="1:34" x14ac:dyDescent="0.25">
      <c r="A109" s="19">
        <f t="shared" si="2"/>
        <v>1700</v>
      </c>
      <c r="R109">
        <v>5.6917959863379997</v>
      </c>
      <c r="S109">
        <f>R109/10.78</f>
        <v>0.52799591710000005</v>
      </c>
      <c r="AD109">
        <v>0.27590051797081966</v>
      </c>
      <c r="AE109">
        <v>1.3531512263736263</v>
      </c>
      <c r="AF109">
        <f t="shared" si="5"/>
        <v>0.12552423250219169</v>
      </c>
      <c r="AG109" s="5">
        <f t="shared" si="4"/>
        <v>2.1979860977521004</v>
      </c>
      <c r="AH109">
        <f t="shared" si="6"/>
        <v>0.10611558383493064</v>
      </c>
    </row>
    <row r="110" spans="1:34" x14ac:dyDescent="0.25">
      <c r="A110" s="19">
        <f t="shared" si="2"/>
        <v>1701</v>
      </c>
      <c r="AD110">
        <v>0.31216190067556765</v>
      </c>
      <c r="AE110">
        <v>1.3531512263736263</v>
      </c>
      <c r="AF110">
        <f t="shared" si="5"/>
        <v>0.12552423250219169</v>
      </c>
      <c r="AG110" s="5">
        <f t="shared" si="4"/>
        <v>2.4868656390320267</v>
      </c>
      <c r="AH110">
        <f t="shared" si="6"/>
        <v>0.12006226949060293</v>
      </c>
    </row>
    <row r="111" spans="1:34" x14ac:dyDescent="0.25">
      <c r="A111" s="19">
        <f t="shared" si="2"/>
        <v>1702</v>
      </c>
      <c r="AE111">
        <v>1.3531512263736263</v>
      </c>
      <c r="AF111">
        <f t="shared" si="5"/>
        <v>0.12552423250219169</v>
      </c>
    </row>
    <row r="112" spans="1:34" x14ac:dyDescent="0.25">
      <c r="A112" s="19">
        <f t="shared" si="2"/>
        <v>1703</v>
      </c>
      <c r="AD112">
        <v>0.34883833561653316</v>
      </c>
      <c r="AE112">
        <v>1.3531512263736263</v>
      </c>
      <c r="AF112">
        <f t="shared" si="5"/>
        <v>0.12552423250219169</v>
      </c>
      <c r="AG112" s="5">
        <f t="shared" si="4"/>
        <v>2.7790517309910046</v>
      </c>
      <c r="AH112">
        <f>AD112/2.6</f>
        <v>0.13416859062174352</v>
      </c>
    </row>
    <row r="113" spans="1:34" x14ac:dyDescent="0.25">
      <c r="A113" s="19">
        <f t="shared" si="2"/>
        <v>1704</v>
      </c>
      <c r="AE113">
        <v>1.3531512263736263</v>
      </c>
      <c r="AF113">
        <f t="shared" si="5"/>
        <v>0.12552423250219169</v>
      </c>
    </row>
    <row r="114" spans="1:34" x14ac:dyDescent="0.25">
      <c r="A114" s="19">
        <f t="shared" si="2"/>
        <v>1705</v>
      </c>
      <c r="AE114">
        <v>1.3531512263736263</v>
      </c>
      <c r="AF114">
        <f t="shared" si="5"/>
        <v>0.12552423250219169</v>
      </c>
    </row>
    <row r="115" spans="1:34" x14ac:dyDescent="0.25">
      <c r="A115" s="19">
        <f t="shared" si="2"/>
        <v>1706</v>
      </c>
      <c r="AD115">
        <v>0.32476842291580627</v>
      </c>
      <c r="AE115">
        <v>1.3531512263736263</v>
      </c>
      <c r="AF115">
        <f t="shared" si="5"/>
        <v>0.12552423250219169</v>
      </c>
      <c r="AG115" s="5">
        <f>AD115/AF115</f>
        <v>2.5872966234638057</v>
      </c>
      <c r="AH115">
        <f>AD115/2.6</f>
        <v>0.12491093189069472</v>
      </c>
    </row>
    <row r="116" spans="1:34" x14ac:dyDescent="0.25">
      <c r="A116" s="19">
        <f t="shared" si="2"/>
        <v>1707</v>
      </c>
      <c r="AE116">
        <v>1.4568200703296703</v>
      </c>
      <c r="AF116">
        <f t="shared" si="5"/>
        <v>0.13514100837937573</v>
      </c>
    </row>
    <row r="117" spans="1:34" x14ac:dyDescent="0.25">
      <c r="A117" s="19">
        <f t="shared" si="2"/>
        <v>1708</v>
      </c>
      <c r="AE117">
        <v>1.4568200703296703</v>
      </c>
      <c r="AF117">
        <f t="shared" si="5"/>
        <v>0.13514100837937573</v>
      </c>
    </row>
    <row r="118" spans="1:34" x14ac:dyDescent="0.25">
      <c r="A118" s="19">
        <f t="shared" si="2"/>
        <v>1709</v>
      </c>
      <c r="AD118">
        <v>0.41352607124419205</v>
      </c>
      <c r="AE118">
        <v>1.4568200703296703</v>
      </c>
      <c r="AF118">
        <f t="shared" si="5"/>
        <v>0.13514100837937573</v>
      </c>
      <c r="AG118" s="5">
        <f t="shared" ref="AG118:AG179" si="7">AD118/AF118</f>
        <v>3.0599599352057334</v>
      </c>
      <c r="AH118">
        <f t="shared" ref="AH118:AH123" si="8">AD118/2.6</f>
        <v>0.15904848894007387</v>
      </c>
    </row>
    <row r="119" spans="1:34" x14ac:dyDescent="0.25">
      <c r="A119" s="19">
        <f t="shared" si="2"/>
        <v>1710</v>
      </c>
      <c r="AD119">
        <v>0.39314272469910433</v>
      </c>
      <c r="AE119">
        <v>1.4568200703296703</v>
      </c>
      <c r="AF119">
        <f t="shared" si="5"/>
        <v>0.13514100837937573</v>
      </c>
      <c r="AG119" s="5">
        <f t="shared" si="7"/>
        <v>2.9091297261557432</v>
      </c>
      <c r="AH119">
        <f t="shared" si="8"/>
        <v>0.15120874026888628</v>
      </c>
    </row>
    <row r="120" spans="1:34" x14ac:dyDescent="0.25">
      <c r="A120" s="19">
        <f t="shared" si="2"/>
        <v>1711</v>
      </c>
      <c r="AD120">
        <v>0.47443865486429365</v>
      </c>
      <c r="AE120">
        <v>1.4568200703296703</v>
      </c>
      <c r="AF120">
        <f t="shared" si="5"/>
        <v>0.13514100837937573</v>
      </c>
      <c r="AG120" s="5">
        <f t="shared" si="7"/>
        <v>3.510693464210521</v>
      </c>
      <c r="AH120">
        <f t="shared" si="8"/>
        <v>0.18247640571703602</v>
      </c>
    </row>
    <row r="121" spans="1:34" x14ac:dyDescent="0.25">
      <c r="A121" s="19">
        <f t="shared" si="2"/>
        <v>1712</v>
      </c>
      <c r="AD121">
        <v>0.57764047778755556</v>
      </c>
      <c r="AE121">
        <v>1.4568200703296703</v>
      </c>
      <c r="AF121">
        <f t="shared" si="5"/>
        <v>0.13514100837937573</v>
      </c>
      <c r="AG121" s="5">
        <f t="shared" si="7"/>
        <v>4.2743537636330897</v>
      </c>
      <c r="AH121">
        <f t="shared" si="8"/>
        <v>0.2221694145336752</v>
      </c>
    </row>
    <row r="122" spans="1:34" x14ac:dyDescent="0.25">
      <c r="A122" s="19">
        <f t="shared" si="2"/>
        <v>1713</v>
      </c>
      <c r="AD122">
        <v>0.43557482604631842</v>
      </c>
      <c r="AE122">
        <v>1.4568200703296703</v>
      </c>
      <c r="AF122">
        <f t="shared" si="5"/>
        <v>0.13514100837937573</v>
      </c>
      <c r="AG122" s="5">
        <f t="shared" si="7"/>
        <v>3.2231136297543919</v>
      </c>
      <c r="AH122">
        <f t="shared" si="8"/>
        <v>0.167528779248584</v>
      </c>
    </row>
    <row r="123" spans="1:34" x14ac:dyDescent="0.25">
      <c r="A123" s="19">
        <f t="shared" si="2"/>
        <v>1714</v>
      </c>
      <c r="AD123">
        <v>0.43354119286919524</v>
      </c>
      <c r="AE123">
        <v>1.4568200703296703</v>
      </c>
      <c r="AF123">
        <f t="shared" si="5"/>
        <v>0.13514100837937573</v>
      </c>
      <c r="AG123" s="5">
        <f t="shared" si="7"/>
        <v>3.2080653982700285</v>
      </c>
      <c r="AH123">
        <f t="shared" si="8"/>
        <v>0.16674661264199817</v>
      </c>
    </row>
    <row r="124" spans="1:34" x14ac:dyDescent="0.25">
      <c r="A124" s="19">
        <f t="shared" ref="A124:A187" si="9">A123+1</f>
        <v>1715</v>
      </c>
      <c r="AE124">
        <v>1.4568200703296703</v>
      </c>
      <c r="AF124">
        <f t="shared" si="5"/>
        <v>0.13514100837937573</v>
      </c>
    </row>
    <row r="125" spans="1:34" x14ac:dyDescent="0.25">
      <c r="A125" s="19">
        <f t="shared" si="9"/>
        <v>1716</v>
      </c>
      <c r="AE125">
        <v>1.4568200703296703</v>
      </c>
      <c r="AF125">
        <f t="shared" si="5"/>
        <v>0.13514100837937573</v>
      </c>
    </row>
    <row r="126" spans="1:34" x14ac:dyDescent="0.25">
      <c r="A126" s="19">
        <f t="shared" si="9"/>
        <v>1717</v>
      </c>
      <c r="AE126">
        <v>1.4568200703296703</v>
      </c>
      <c r="AF126">
        <f t="shared" si="5"/>
        <v>0.13514100837937573</v>
      </c>
    </row>
    <row r="127" spans="1:34" x14ac:dyDescent="0.25">
      <c r="A127" s="19">
        <f t="shared" si="9"/>
        <v>1718</v>
      </c>
      <c r="AE127">
        <v>1.4568200703296703</v>
      </c>
      <c r="AF127">
        <f t="shared" si="5"/>
        <v>0.13514100837937573</v>
      </c>
    </row>
    <row r="128" spans="1:34" x14ac:dyDescent="0.25">
      <c r="A128" s="19">
        <f t="shared" si="9"/>
        <v>1719</v>
      </c>
      <c r="AD128">
        <v>0.31501193549958589</v>
      </c>
      <c r="AE128">
        <v>1.4568200703296703</v>
      </c>
      <c r="AF128">
        <f t="shared" si="5"/>
        <v>0.13514100837937573</v>
      </c>
      <c r="AG128" s="5">
        <f t="shared" si="7"/>
        <v>2.3309870133221589</v>
      </c>
      <c r="AH128">
        <f>AD128/2.6</f>
        <v>0.12115843673060996</v>
      </c>
    </row>
    <row r="129" spans="1:34" x14ac:dyDescent="0.25">
      <c r="A129" s="19">
        <f t="shared" si="9"/>
        <v>1720</v>
      </c>
      <c r="AD129">
        <v>0.31042548189938879</v>
      </c>
      <c r="AE129">
        <v>1.4568200703296703</v>
      </c>
      <c r="AF129">
        <f t="shared" si="5"/>
        <v>0.13514100837937573</v>
      </c>
      <c r="AG129" s="5">
        <f t="shared" si="7"/>
        <v>2.2970487317065462</v>
      </c>
      <c r="AH129">
        <f>AD129/2.6</f>
        <v>0.11939441611514953</v>
      </c>
    </row>
    <row r="130" spans="1:34" x14ac:dyDescent="0.25">
      <c r="A130" s="19">
        <f t="shared" si="9"/>
        <v>1721</v>
      </c>
      <c r="AE130">
        <v>1.4568200703296703</v>
      </c>
      <c r="AF130">
        <f t="shared" si="5"/>
        <v>0.13514100837937573</v>
      </c>
    </row>
    <row r="131" spans="1:34" x14ac:dyDescent="0.25">
      <c r="A131" s="19">
        <f t="shared" si="9"/>
        <v>1722</v>
      </c>
      <c r="AD131">
        <v>0.31225731407621121</v>
      </c>
      <c r="AE131">
        <v>1.4568200703296703</v>
      </c>
      <c r="AF131">
        <f t="shared" si="5"/>
        <v>0.13514100837937573</v>
      </c>
      <c r="AG131" s="5">
        <f t="shared" si="7"/>
        <v>2.3106037006888704</v>
      </c>
      <c r="AH131">
        <f t="shared" ref="AH131:AH190" si="10">AD131/2.6</f>
        <v>0.12009896695238892</v>
      </c>
    </row>
    <row r="132" spans="1:34" x14ac:dyDescent="0.25">
      <c r="A132" s="19">
        <f t="shared" si="9"/>
        <v>1723</v>
      </c>
      <c r="AD132">
        <v>0.33653800191204591</v>
      </c>
      <c r="AE132">
        <v>1.4568200703296703</v>
      </c>
      <c r="AF132">
        <f t="shared" si="5"/>
        <v>0.13514100837937573</v>
      </c>
      <c r="AG132" s="5">
        <f t="shared" si="7"/>
        <v>2.4902729818864215</v>
      </c>
      <c r="AH132">
        <f t="shared" si="10"/>
        <v>0.12943769304309458</v>
      </c>
    </row>
    <row r="133" spans="1:34" x14ac:dyDescent="0.25">
      <c r="A133" s="19">
        <f t="shared" si="9"/>
        <v>1724</v>
      </c>
      <c r="AD133">
        <v>0.27089703154287109</v>
      </c>
      <c r="AE133">
        <v>1.4568200703296703</v>
      </c>
      <c r="AF133">
        <f t="shared" si="5"/>
        <v>0.13514100837937573</v>
      </c>
      <c r="AG133" s="5">
        <f t="shared" si="7"/>
        <v>2.0045509116107314</v>
      </c>
      <c r="AH133">
        <f t="shared" si="10"/>
        <v>0.10419116597802734</v>
      </c>
    </row>
    <row r="134" spans="1:34" x14ac:dyDescent="0.25">
      <c r="A134" s="19">
        <f t="shared" si="9"/>
        <v>1725</v>
      </c>
      <c r="AD134">
        <v>0.26971997326004604</v>
      </c>
      <c r="AE134">
        <v>1.4719763340659342</v>
      </c>
      <c r="AF134">
        <f t="shared" si="5"/>
        <v>0.13654696976492897</v>
      </c>
      <c r="AG134" s="5">
        <f t="shared" si="7"/>
        <v>1.9752908008458898</v>
      </c>
      <c r="AH134">
        <f t="shared" si="10"/>
        <v>0.10373845125386386</v>
      </c>
    </row>
    <row r="135" spans="1:34" x14ac:dyDescent="0.25">
      <c r="A135" s="19">
        <f t="shared" si="9"/>
        <v>1726</v>
      </c>
      <c r="AD135">
        <v>0.23764365253788336</v>
      </c>
      <c r="AE135">
        <v>1.4719763340659342</v>
      </c>
      <c r="AF135">
        <f t="shared" si="5"/>
        <v>0.13654696976492897</v>
      </c>
      <c r="AG135" s="5">
        <f t="shared" si="7"/>
        <v>1.7403802731543316</v>
      </c>
      <c r="AH135">
        <f t="shared" si="10"/>
        <v>9.1401404822262833E-2</v>
      </c>
    </row>
    <row r="136" spans="1:34" x14ac:dyDescent="0.25">
      <c r="A136" s="19">
        <f t="shared" si="9"/>
        <v>1727</v>
      </c>
      <c r="AD136">
        <v>0.37790407817329746</v>
      </c>
      <c r="AE136">
        <v>1.4719763340659342</v>
      </c>
      <c r="AF136">
        <f t="shared" si="5"/>
        <v>0.13654696976492897</v>
      </c>
      <c r="AG136" s="5">
        <f t="shared" si="7"/>
        <v>2.7675757200901225</v>
      </c>
      <c r="AH136">
        <f t="shared" si="10"/>
        <v>0.14534772237434518</v>
      </c>
    </row>
    <row r="137" spans="1:34" x14ac:dyDescent="0.25">
      <c r="A137" s="19">
        <f t="shared" si="9"/>
        <v>1728</v>
      </c>
      <c r="AD137">
        <v>0.48860244233378564</v>
      </c>
      <c r="AE137">
        <v>1.4719763340659342</v>
      </c>
      <c r="AF137">
        <f t="shared" si="5"/>
        <v>0.13654696976492897</v>
      </c>
      <c r="AG137" s="5">
        <f t="shared" si="7"/>
        <v>3.5782737850201594</v>
      </c>
      <c r="AH137">
        <f t="shared" si="10"/>
        <v>0.18792401628222524</v>
      </c>
    </row>
    <row r="138" spans="1:34" x14ac:dyDescent="0.25">
      <c r="A138" s="19">
        <f t="shared" si="9"/>
        <v>1729</v>
      </c>
      <c r="AD138">
        <v>0.29389515593895155</v>
      </c>
      <c r="AE138">
        <v>1.4719763340659342</v>
      </c>
      <c r="AF138">
        <f t="shared" si="5"/>
        <v>0.13654696976492897</v>
      </c>
      <c r="AG138" s="5">
        <f t="shared" si="7"/>
        <v>2.1523374443600156</v>
      </c>
      <c r="AH138">
        <f t="shared" si="10"/>
        <v>0.11303659843805829</v>
      </c>
    </row>
    <row r="139" spans="1:34" x14ac:dyDescent="0.25">
      <c r="A139" s="19">
        <f t="shared" si="9"/>
        <v>1730</v>
      </c>
      <c r="AD139">
        <v>0.35039185477928864</v>
      </c>
      <c r="AE139">
        <v>1.4719763340659342</v>
      </c>
      <c r="AF139">
        <f t="shared" si="5"/>
        <v>0.13654696976492897</v>
      </c>
      <c r="AG139" s="5">
        <f t="shared" si="7"/>
        <v>2.56609030125313</v>
      </c>
      <c r="AH139">
        <f t="shared" si="10"/>
        <v>0.1347660979920341</v>
      </c>
    </row>
    <row r="140" spans="1:34" x14ac:dyDescent="0.25">
      <c r="A140" s="19">
        <f t="shared" si="9"/>
        <v>1731</v>
      </c>
      <c r="AD140">
        <v>0.38723413692918451</v>
      </c>
      <c r="AE140">
        <v>1.4719763340659342</v>
      </c>
      <c r="AF140">
        <f t="shared" si="5"/>
        <v>0.13654696976492897</v>
      </c>
      <c r="AG140" s="5">
        <f t="shared" si="7"/>
        <v>2.8359042869704356</v>
      </c>
      <c r="AH140">
        <f t="shared" si="10"/>
        <v>0.1489362065112248</v>
      </c>
    </row>
    <row r="141" spans="1:34" x14ac:dyDescent="0.25">
      <c r="A141" s="19">
        <f t="shared" si="9"/>
        <v>1732</v>
      </c>
      <c r="AD141">
        <v>0.46573609596510362</v>
      </c>
      <c r="AE141">
        <v>1.4719763340659342</v>
      </c>
      <c r="AF141">
        <f t="shared" si="5"/>
        <v>0.13654696976492897</v>
      </c>
      <c r="AG141" s="5">
        <f t="shared" si="7"/>
        <v>3.4108123876120193</v>
      </c>
      <c r="AH141">
        <f t="shared" si="10"/>
        <v>0.17912926767888601</v>
      </c>
    </row>
    <row r="142" spans="1:34" x14ac:dyDescent="0.25">
      <c r="A142" s="19">
        <f t="shared" si="9"/>
        <v>1733</v>
      </c>
      <c r="AD142">
        <v>0.37466261808367074</v>
      </c>
      <c r="AE142">
        <v>1.4719763340659342</v>
      </c>
      <c r="AF142">
        <f t="shared" si="5"/>
        <v>0.13654696976492897</v>
      </c>
      <c r="AG142" s="5">
        <f t="shared" si="7"/>
        <v>2.7438369282648112</v>
      </c>
      <c r="AH142">
        <f t="shared" si="10"/>
        <v>0.14410100695525796</v>
      </c>
    </row>
    <row r="143" spans="1:34" x14ac:dyDescent="0.25">
      <c r="A143" s="19">
        <f t="shared" si="9"/>
        <v>1734</v>
      </c>
      <c r="AD143">
        <v>0.32644810941271118</v>
      </c>
      <c r="AE143">
        <v>1.4719763340659342</v>
      </c>
      <c r="AF143">
        <f t="shared" si="5"/>
        <v>0.13654696976492897</v>
      </c>
      <c r="AG143" s="5">
        <f t="shared" si="7"/>
        <v>2.3907385859584038</v>
      </c>
      <c r="AH143">
        <f t="shared" si="10"/>
        <v>0.12555696515873507</v>
      </c>
    </row>
    <row r="144" spans="1:34" x14ac:dyDescent="0.25">
      <c r="A144" s="19">
        <f t="shared" si="9"/>
        <v>1735</v>
      </c>
      <c r="AD144">
        <v>0.37858386815880285</v>
      </c>
      <c r="AE144">
        <v>1.4513638153846156</v>
      </c>
      <c r="AF144">
        <f t="shared" ref="AF144:AF207" si="11">AE144/10.78</f>
        <v>0.13463486228057658</v>
      </c>
      <c r="AG144" s="5">
        <f t="shared" si="7"/>
        <v>2.8119304446558648</v>
      </c>
      <c r="AH144">
        <f t="shared" si="10"/>
        <v>0.14560918006107801</v>
      </c>
    </row>
    <row r="145" spans="1:34" x14ac:dyDescent="0.25">
      <c r="A145" s="19">
        <f t="shared" si="9"/>
        <v>1736</v>
      </c>
      <c r="AD145">
        <v>0.43769776322967813</v>
      </c>
      <c r="AE145">
        <v>1.4513638153846156</v>
      </c>
      <c r="AF145">
        <f t="shared" si="11"/>
        <v>0.13463486228057658</v>
      </c>
      <c r="AG145" s="5">
        <f t="shared" si="7"/>
        <v>3.2509987072852202</v>
      </c>
      <c r="AH145">
        <f t="shared" si="10"/>
        <v>0.16834529354987621</v>
      </c>
    </row>
    <row r="146" spans="1:34" x14ac:dyDescent="0.25">
      <c r="A146" s="19">
        <f t="shared" si="9"/>
        <v>1737</v>
      </c>
      <c r="AD146">
        <v>0.39048471735183665</v>
      </c>
      <c r="AE146">
        <v>1.4513638153846156</v>
      </c>
      <c r="AF146">
        <f t="shared" si="11"/>
        <v>0.13463486228057658</v>
      </c>
      <c r="AG146" s="5">
        <f t="shared" si="7"/>
        <v>2.9003239631803068</v>
      </c>
      <c r="AH146">
        <f t="shared" si="10"/>
        <v>0.1501864297507064</v>
      </c>
    </row>
    <row r="147" spans="1:34" x14ac:dyDescent="0.25">
      <c r="A147" s="19">
        <f t="shared" si="9"/>
        <v>1738</v>
      </c>
      <c r="AD147">
        <v>0.41366132723112126</v>
      </c>
      <c r="AE147">
        <v>1.4513638153846156</v>
      </c>
      <c r="AF147">
        <f t="shared" si="11"/>
        <v>0.13463486228057658</v>
      </c>
      <c r="AG147" s="5">
        <f t="shared" si="7"/>
        <v>3.0724681573860018</v>
      </c>
      <c r="AH147">
        <f t="shared" si="10"/>
        <v>0.15910051047350818</v>
      </c>
    </row>
    <row r="148" spans="1:34" x14ac:dyDescent="0.25">
      <c r="A148" s="19">
        <f t="shared" si="9"/>
        <v>1739</v>
      </c>
      <c r="AD148">
        <v>0.41867830092572089</v>
      </c>
      <c r="AE148">
        <v>1.4513638153846156</v>
      </c>
      <c r="AF148">
        <f t="shared" si="11"/>
        <v>0.13463486228057658</v>
      </c>
      <c r="AG148" s="5">
        <f t="shared" si="7"/>
        <v>3.1097317131219921</v>
      </c>
      <c r="AH148">
        <f t="shared" si="10"/>
        <v>0.16103011574066187</v>
      </c>
    </row>
    <row r="149" spans="1:34" x14ac:dyDescent="0.25">
      <c r="A149" s="19">
        <f t="shared" si="9"/>
        <v>1740</v>
      </c>
      <c r="AD149">
        <v>0.35508982035928144</v>
      </c>
      <c r="AE149">
        <v>1.4513638153846156</v>
      </c>
      <c r="AF149">
        <f t="shared" si="11"/>
        <v>0.13463486228057658</v>
      </c>
      <c r="AG149" s="5">
        <f t="shared" si="7"/>
        <v>2.63742848133406</v>
      </c>
      <c r="AH149">
        <f t="shared" si="10"/>
        <v>0.13657300783049287</v>
      </c>
    </row>
    <row r="150" spans="1:34" x14ac:dyDescent="0.25">
      <c r="A150" s="19">
        <f t="shared" si="9"/>
        <v>1741</v>
      </c>
      <c r="AD150">
        <v>0.35840666416268713</v>
      </c>
      <c r="AE150">
        <v>1.4513638153846156</v>
      </c>
      <c r="AF150">
        <f t="shared" si="11"/>
        <v>0.13463486228057658</v>
      </c>
      <c r="AG150" s="5">
        <f t="shared" si="7"/>
        <v>2.6620643278542091</v>
      </c>
      <c r="AH150">
        <f t="shared" si="10"/>
        <v>0.13784871698564888</v>
      </c>
    </row>
    <row r="151" spans="1:34" x14ac:dyDescent="0.25">
      <c r="A151" s="19">
        <f t="shared" si="9"/>
        <v>1742</v>
      </c>
      <c r="AD151">
        <v>0.37384160974709246</v>
      </c>
      <c r="AE151">
        <v>1.4513638153846156</v>
      </c>
      <c r="AF151">
        <f t="shared" si="11"/>
        <v>0.13463486228057658</v>
      </c>
      <c r="AG151" s="5">
        <f t="shared" si="7"/>
        <v>2.7767073357865768</v>
      </c>
      <c r="AH151">
        <f t="shared" si="10"/>
        <v>0.14378523451811248</v>
      </c>
    </row>
    <row r="152" spans="1:34" x14ac:dyDescent="0.25">
      <c r="A152" s="19">
        <f t="shared" si="9"/>
        <v>1743</v>
      </c>
      <c r="AD152">
        <v>0.33568980291345329</v>
      </c>
      <c r="AE152">
        <v>1.4513638153846156</v>
      </c>
      <c r="AF152">
        <f t="shared" si="11"/>
        <v>0.13463486228057658</v>
      </c>
      <c r="AG152" s="5">
        <f t="shared" si="7"/>
        <v>2.4933349150971158</v>
      </c>
      <c r="AH152">
        <f t="shared" si="10"/>
        <v>0.12911146265902049</v>
      </c>
    </row>
    <row r="153" spans="1:34" x14ac:dyDescent="0.25">
      <c r="A153" s="19">
        <f t="shared" si="9"/>
        <v>1744</v>
      </c>
      <c r="AD153">
        <v>0.38665785897056254</v>
      </c>
      <c r="AE153">
        <v>1.4513638153846156</v>
      </c>
      <c r="AF153">
        <f t="shared" si="11"/>
        <v>0.13463486228057658</v>
      </c>
      <c r="AG153" s="5">
        <f t="shared" si="7"/>
        <v>2.8718999850482607</v>
      </c>
      <c r="AH153">
        <f t="shared" si="10"/>
        <v>0.14871456114252404</v>
      </c>
    </row>
    <row r="154" spans="1:34" x14ac:dyDescent="0.25">
      <c r="A154" s="19">
        <f t="shared" si="9"/>
        <v>1745</v>
      </c>
      <c r="AD154">
        <v>0.33603346255866151</v>
      </c>
      <c r="AE154">
        <v>1.4513638153846156</v>
      </c>
      <c r="AF154">
        <f t="shared" si="11"/>
        <v>0.13463486228057658</v>
      </c>
      <c r="AG154" s="5">
        <f t="shared" si="7"/>
        <v>2.4958874459898355</v>
      </c>
      <c r="AH154">
        <f t="shared" si="10"/>
        <v>0.12924363944563905</v>
      </c>
    </row>
    <row r="155" spans="1:34" x14ac:dyDescent="0.25">
      <c r="A155" s="19">
        <f t="shared" si="9"/>
        <v>1746</v>
      </c>
      <c r="AD155">
        <v>0.36465767909066876</v>
      </c>
      <c r="AE155">
        <v>1.4513638153846156</v>
      </c>
      <c r="AF155">
        <f t="shared" si="11"/>
        <v>0.13463486228057658</v>
      </c>
      <c r="AG155" s="5">
        <f t="shared" si="7"/>
        <v>2.7084937208219433</v>
      </c>
      <c r="AH155">
        <f t="shared" si="10"/>
        <v>0.14025295349641106</v>
      </c>
    </row>
    <row r="156" spans="1:34" x14ac:dyDescent="0.25">
      <c r="A156" s="19">
        <f t="shared" si="9"/>
        <v>1747</v>
      </c>
      <c r="AD156">
        <v>0.33945922498554076</v>
      </c>
      <c r="AE156">
        <v>1.4513638153846156</v>
      </c>
      <c r="AF156">
        <f t="shared" si="11"/>
        <v>0.13463486228057658</v>
      </c>
      <c r="AG156" s="5">
        <f t="shared" si="7"/>
        <v>2.5213322852302098</v>
      </c>
      <c r="AH156">
        <f t="shared" si="10"/>
        <v>0.13056124037905414</v>
      </c>
    </row>
    <row r="157" spans="1:34" x14ac:dyDescent="0.25">
      <c r="A157" s="19">
        <f t="shared" si="9"/>
        <v>1748</v>
      </c>
      <c r="AD157">
        <v>0.46678252234359485</v>
      </c>
      <c r="AE157">
        <v>1.4513638153846156</v>
      </c>
      <c r="AF157">
        <f t="shared" si="11"/>
        <v>0.13463486228057658</v>
      </c>
      <c r="AG157" s="5">
        <f t="shared" si="7"/>
        <v>3.4670256606407679</v>
      </c>
      <c r="AH157">
        <f t="shared" si="10"/>
        <v>0.17953173936292108</v>
      </c>
    </row>
    <row r="158" spans="1:34" x14ac:dyDescent="0.25">
      <c r="A158" s="19">
        <f t="shared" si="9"/>
        <v>1749</v>
      </c>
      <c r="AD158">
        <v>0.42423525127458123</v>
      </c>
      <c r="AE158">
        <v>1.4513638153846156</v>
      </c>
      <c r="AF158">
        <f t="shared" si="11"/>
        <v>0.13463486228057658</v>
      </c>
      <c r="AG158" s="5">
        <f t="shared" si="7"/>
        <v>3.1510059436944551</v>
      </c>
      <c r="AH158">
        <f t="shared" si="10"/>
        <v>0.16316740433637739</v>
      </c>
    </row>
    <row r="159" spans="1:34" x14ac:dyDescent="0.25">
      <c r="A159" s="19">
        <f t="shared" si="9"/>
        <v>1750</v>
      </c>
      <c r="AD159">
        <v>0.42409626320064986</v>
      </c>
      <c r="AE159">
        <v>2.0242705846153846</v>
      </c>
      <c r="AF159">
        <f t="shared" si="11"/>
        <v>0.18778020265448839</v>
      </c>
      <c r="AG159" s="5">
        <f t="shared" si="7"/>
        <v>2.2584716450699442</v>
      </c>
      <c r="AH159">
        <f t="shared" si="10"/>
        <v>0.16311394738486532</v>
      </c>
    </row>
    <row r="160" spans="1:34" x14ac:dyDescent="0.25">
      <c r="A160" s="19">
        <f t="shared" si="9"/>
        <v>1751</v>
      </c>
      <c r="AD160">
        <v>0.44752433347439696</v>
      </c>
      <c r="AE160">
        <v>2.0242705846153846</v>
      </c>
      <c r="AF160">
        <f t="shared" si="11"/>
        <v>0.18778020265448839</v>
      </c>
      <c r="AG160" s="5">
        <f t="shared" si="7"/>
        <v>2.3832349052143282</v>
      </c>
      <c r="AH160">
        <f t="shared" si="10"/>
        <v>0.17212474364399882</v>
      </c>
    </row>
    <row r="161" spans="1:34" x14ac:dyDescent="0.25">
      <c r="A161" s="19">
        <f t="shared" si="9"/>
        <v>1752</v>
      </c>
      <c r="AD161">
        <v>0.41382780549429371</v>
      </c>
      <c r="AE161">
        <v>2.0242705846153846</v>
      </c>
      <c r="AF161">
        <f t="shared" si="11"/>
        <v>0.18778020265448839</v>
      </c>
      <c r="AG161" s="5">
        <f t="shared" si="7"/>
        <v>2.2037882569321119</v>
      </c>
      <c r="AH161">
        <f t="shared" si="10"/>
        <v>0.15916454057472834</v>
      </c>
    </row>
    <row r="162" spans="1:34" x14ac:dyDescent="0.25">
      <c r="A162" s="19">
        <f t="shared" si="9"/>
        <v>1753</v>
      </c>
      <c r="AD162">
        <v>0.41645343075626023</v>
      </c>
      <c r="AE162">
        <v>2.0242705846153846</v>
      </c>
      <c r="AF162">
        <f t="shared" si="11"/>
        <v>0.18778020265448839</v>
      </c>
      <c r="AG162" s="5">
        <f t="shared" si="7"/>
        <v>2.217770696107543</v>
      </c>
      <c r="AH162">
        <f t="shared" si="10"/>
        <v>0.16017439644471546</v>
      </c>
    </row>
    <row r="163" spans="1:34" x14ac:dyDescent="0.25">
      <c r="A163" s="19">
        <f t="shared" si="9"/>
        <v>1754</v>
      </c>
      <c r="AD163">
        <v>0.42213988604984448</v>
      </c>
      <c r="AE163">
        <v>2.0242705846153846</v>
      </c>
      <c r="AF163">
        <f t="shared" si="11"/>
        <v>0.18778020265448839</v>
      </c>
      <c r="AG163" s="5">
        <f t="shared" si="7"/>
        <v>2.2480532030662093</v>
      </c>
      <c r="AH163">
        <f t="shared" si="10"/>
        <v>0.16236149463455557</v>
      </c>
    </row>
    <row r="164" spans="1:34" x14ac:dyDescent="0.25">
      <c r="A164" s="19">
        <f t="shared" si="9"/>
        <v>1755</v>
      </c>
      <c r="AD164">
        <v>0.40965425531914895</v>
      </c>
      <c r="AE164">
        <v>2.0242705846153846</v>
      </c>
      <c r="AF164">
        <f t="shared" si="11"/>
        <v>0.18778020265448839</v>
      </c>
      <c r="AG164" s="5">
        <f t="shared" si="7"/>
        <v>2.1815625370950533</v>
      </c>
      <c r="AH164">
        <f t="shared" si="10"/>
        <v>0.15755932896890343</v>
      </c>
    </row>
    <row r="165" spans="1:34" x14ac:dyDescent="0.25">
      <c r="A165" s="19">
        <f t="shared" si="9"/>
        <v>1756</v>
      </c>
      <c r="AD165">
        <v>0.3664628723877279</v>
      </c>
      <c r="AE165">
        <v>2.0242705846153846</v>
      </c>
      <c r="AF165">
        <f t="shared" si="11"/>
        <v>0.18778020265448839</v>
      </c>
      <c r="AG165" s="5">
        <f t="shared" si="7"/>
        <v>1.9515522254601667</v>
      </c>
      <c r="AH165">
        <f t="shared" si="10"/>
        <v>0.14094725861066457</v>
      </c>
    </row>
    <row r="166" spans="1:34" x14ac:dyDescent="0.25">
      <c r="A166" s="19">
        <f t="shared" si="9"/>
        <v>1757</v>
      </c>
      <c r="AD166">
        <v>0.34078899746652191</v>
      </c>
      <c r="AE166">
        <v>2.0242705846153846</v>
      </c>
      <c r="AF166">
        <f t="shared" si="11"/>
        <v>0.18778020265448839</v>
      </c>
      <c r="AG166" s="5">
        <f t="shared" si="7"/>
        <v>1.8148292133519872</v>
      </c>
      <c r="AH166">
        <f t="shared" si="10"/>
        <v>0.13107269133327765</v>
      </c>
    </row>
    <row r="167" spans="1:34" x14ac:dyDescent="0.25">
      <c r="A167" s="19">
        <f t="shared" si="9"/>
        <v>1758</v>
      </c>
      <c r="AD167">
        <v>0.37287800049492698</v>
      </c>
      <c r="AE167">
        <v>2.0242705846153846</v>
      </c>
      <c r="AF167">
        <f t="shared" si="11"/>
        <v>0.18778020265448839</v>
      </c>
      <c r="AG167" s="5">
        <f t="shared" si="7"/>
        <v>1.9857151884163988</v>
      </c>
      <c r="AH167">
        <f t="shared" si="10"/>
        <v>0.1434146155749719</v>
      </c>
    </row>
    <row r="168" spans="1:34" x14ac:dyDescent="0.25">
      <c r="A168" s="19">
        <f t="shared" si="9"/>
        <v>1759</v>
      </c>
      <c r="AD168">
        <v>0.46548279689234184</v>
      </c>
      <c r="AE168">
        <v>2.0242705846153846</v>
      </c>
      <c r="AF168">
        <f t="shared" si="11"/>
        <v>0.18778020265448839</v>
      </c>
      <c r="AG168" s="5">
        <f t="shared" si="7"/>
        <v>2.4788704576531977</v>
      </c>
      <c r="AH168">
        <f t="shared" si="10"/>
        <v>0.17903184495859301</v>
      </c>
    </row>
    <row r="169" spans="1:34" x14ac:dyDescent="0.25">
      <c r="A169" s="19">
        <f t="shared" si="9"/>
        <v>1760</v>
      </c>
      <c r="AD169">
        <v>0.56725440806045335</v>
      </c>
      <c r="AE169">
        <v>2.0242705846153846</v>
      </c>
      <c r="AF169">
        <f t="shared" si="11"/>
        <v>0.18778020265448839</v>
      </c>
      <c r="AG169" s="5">
        <f t="shared" si="7"/>
        <v>3.0208424532600464</v>
      </c>
      <c r="AH169">
        <f t="shared" si="10"/>
        <v>0.21817477233094359</v>
      </c>
    </row>
    <row r="170" spans="1:34" x14ac:dyDescent="0.25">
      <c r="A170" s="19">
        <f t="shared" si="9"/>
        <v>1761</v>
      </c>
      <c r="B170">
        <v>0.73886223440712806</v>
      </c>
      <c r="E170">
        <f t="shared" ref="E170:E233" si="12">AVERAGE(B170:D170)/10.78</f>
        <v>6.8540095956134334E-2</v>
      </c>
      <c r="G170">
        <v>0.39778597785977859</v>
      </c>
      <c r="J170">
        <f t="shared" ref="J170:J233" si="13">AVERAGE(G170:I170)/10.78</f>
        <v>3.6900369003690037E-2</v>
      </c>
      <c r="L170">
        <v>0.48822463768115948</v>
      </c>
      <c r="M170">
        <f>L170/10.78</f>
        <v>4.5289855072463775E-2</v>
      </c>
      <c r="O170">
        <v>0.38308457711442778</v>
      </c>
      <c r="P170">
        <f t="shared" ref="P170:P233" si="14">O170/10.78</f>
        <v>3.5536602700781801E-2</v>
      </c>
      <c r="R170">
        <v>8.421875</v>
      </c>
      <c r="S170">
        <f>R170/10.78</f>
        <v>0.78125</v>
      </c>
      <c r="X170" s="1">
        <v>3.1520467836257304</v>
      </c>
      <c r="Y170">
        <f t="shared" ref="Y170:Y233" si="15">X170/10.78</f>
        <v>0.29239766081871343</v>
      </c>
      <c r="AA170">
        <v>19.201895822055782</v>
      </c>
      <c r="AB170">
        <f>AA170/10.78</f>
        <v>1.7812519315450634</v>
      </c>
      <c r="AD170">
        <v>0.53965671520377445</v>
      </c>
      <c r="AE170">
        <v>2.0242705846153846</v>
      </c>
      <c r="AF170">
        <f t="shared" si="11"/>
        <v>0.18778020265448839</v>
      </c>
      <c r="AG170" s="5">
        <f t="shared" si="7"/>
        <v>2.8738743891800533</v>
      </c>
      <c r="AH170">
        <f t="shared" si="10"/>
        <v>0.2075602750783748</v>
      </c>
    </row>
    <row r="171" spans="1:34" x14ac:dyDescent="0.25">
      <c r="A171" s="19">
        <f t="shared" si="9"/>
        <v>1762</v>
      </c>
      <c r="B171">
        <v>0.6462829736211031</v>
      </c>
      <c r="E171">
        <f t="shared" si="12"/>
        <v>5.9952038369304558E-2</v>
      </c>
      <c r="G171">
        <v>0.39778597785977859</v>
      </c>
      <c r="J171">
        <f t="shared" si="13"/>
        <v>3.6900369003690037E-2</v>
      </c>
      <c r="L171">
        <v>0.51702637889688241</v>
      </c>
      <c r="M171">
        <f t="shared" ref="M171:M234" si="16">L171/10.78</f>
        <v>4.7961630695443638E-2</v>
      </c>
      <c r="O171">
        <v>0.8617106314948042</v>
      </c>
      <c r="P171">
        <f t="shared" si="14"/>
        <v>7.9936051159072749E-2</v>
      </c>
      <c r="X171" s="1"/>
      <c r="AA171">
        <v>14.324787202495564</v>
      </c>
      <c r="AB171">
        <f>AA171/10.78</f>
        <v>1.3288299816786238</v>
      </c>
      <c r="AD171">
        <v>0.50877278487181987</v>
      </c>
      <c r="AE171">
        <v>2.0242705846153846</v>
      </c>
      <c r="AF171">
        <f t="shared" si="11"/>
        <v>0.18778020265448839</v>
      </c>
      <c r="AG171" s="5">
        <f t="shared" si="7"/>
        <v>2.7094058781476078</v>
      </c>
      <c r="AH171">
        <f t="shared" si="10"/>
        <v>0.19568184033531533</v>
      </c>
    </row>
    <row r="172" spans="1:34" x14ac:dyDescent="0.25">
      <c r="A172" s="19">
        <f t="shared" si="9"/>
        <v>1763</v>
      </c>
      <c r="G172">
        <v>0.4308553157474021</v>
      </c>
      <c r="J172">
        <f t="shared" si="13"/>
        <v>3.9968025579536375E-2</v>
      </c>
      <c r="L172">
        <v>0.51702637889688241</v>
      </c>
      <c r="M172">
        <f t="shared" si="16"/>
        <v>4.7961630695443638E-2</v>
      </c>
      <c r="O172">
        <v>0.8617106314948042</v>
      </c>
      <c r="P172">
        <f t="shared" si="14"/>
        <v>7.9936051159072749E-2</v>
      </c>
      <c r="X172" s="1">
        <v>2.2936170212765958</v>
      </c>
      <c r="Y172">
        <f t="shared" si="15"/>
        <v>0.21276595744680854</v>
      </c>
      <c r="AD172">
        <v>0.48328173374613004</v>
      </c>
      <c r="AE172">
        <v>2.0242705846153846</v>
      </c>
      <c r="AF172">
        <f t="shared" si="11"/>
        <v>0.18778020265448839</v>
      </c>
      <c r="AG172" s="5">
        <f t="shared" si="7"/>
        <v>2.5736564713126775</v>
      </c>
      <c r="AH172">
        <f t="shared" si="10"/>
        <v>0.1858775899023577</v>
      </c>
    </row>
    <row r="173" spans="1:34" x14ac:dyDescent="0.25">
      <c r="A173" s="19">
        <f t="shared" si="9"/>
        <v>1764</v>
      </c>
      <c r="B173">
        <v>0.82352941176470584</v>
      </c>
      <c r="E173">
        <f t="shared" si="12"/>
        <v>7.6394194041252861E-2</v>
      </c>
      <c r="G173">
        <v>0.38804895608351331</v>
      </c>
      <c r="J173">
        <f t="shared" si="13"/>
        <v>3.5997120230381568E-2</v>
      </c>
      <c r="L173">
        <v>0.55310415597742435</v>
      </c>
      <c r="M173">
        <f t="shared" si="16"/>
        <v>5.1308363263211906E-2</v>
      </c>
      <c r="O173">
        <v>0.78229317851959357</v>
      </c>
      <c r="P173">
        <f t="shared" si="14"/>
        <v>7.2568940493468792E-2</v>
      </c>
      <c r="R173">
        <v>8.229007633587786</v>
      </c>
      <c r="S173">
        <f t="shared" ref="S173:S236" si="17">R173/10.78</f>
        <v>0.76335877862595425</v>
      </c>
      <c r="X173" s="1">
        <v>3.7044673539518898</v>
      </c>
      <c r="Y173">
        <f t="shared" si="15"/>
        <v>0.3436426116838488</v>
      </c>
      <c r="AA173">
        <v>14.324787202495564</v>
      </c>
      <c r="AB173">
        <f t="shared" ref="AB173:AB189" si="18">AA173/10.78</f>
        <v>1.3288299816786238</v>
      </c>
      <c r="AD173">
        <v>0.49264505893019039</v>
      </c>
      <c r="AE173">
        <v>2.0242705846153846</v>
      </c>
      <c r="AF173">
        <f t="shared" si="11"/>
        <v>0.18778020265448839</v>
      </c>
      <c r="AG173" s="5">
        <f t="shared" si="7"/>
        <v>2.6235196893287358</v>
      </c>
      <c r="AH173">
        <f t="shared" si="10"/>
        <v>0.18947886881930398</v>
      </c>
    </row>
    <row r="174" spans="1:34" x14ac:dyDescent="0.25">
      <c r="A174" s="19">
        <f t="shared" si="9"/>
        <v>1765</v>
      </c>
      <c r="B174">
        <v>0.73886223440712806</v>
      </c>
      <c r="E174">
        <f t="shared" si="12"/>
        <v>6.8540095956134334E-2</v>
      </c>
      <c r="G174">
        <v>0.41669887901043673</v>
      </c>
      <c r="J174">
        <f t="shared" si="13"/>
        <v>3.8654812524159254E-2</v>
      </c>
      <c r="L174">
        <v>0.46828844483058207</v>
      </c>
      <c r="M174">
        <f t="shared" si="16"/>
        <v>4.3440486533449174E-2</v>
      </c>
      <c r="O174">
        <v>0.99814814814814801</v>
      </c>
      <c r="P174">
        <f t="shared" si="14"/>
        <v>9.2592592592592587E-2</v>
      </c>
      <c r="R174">
        <v>6.3040935672514609</v>
      </c>
      <c r="S174">
        <f t="shared" si="17"/>
        <v>0.58479532163742687</v>
      </c>
      <c r="X174" s="1">
        <v>2.5186915887850465</v>
      </c>
      <c r="Y174">
        <f t="shared" si="15"/>
        <v>0.23364485981308411</v>
      </c>
      <c r="AA174">
        <v>15.916068282295242</v>
      </c>
      <c r="AB174">
        <f t="shared" si="18"/>
        <v>1.4764441820310987</v>
      </c>
      <c r="AD174">
        <v>0.38103997170145032</v>
      </c>
      <c r="AE174">
        <v>2.0242705846153846</v>
      </c>
      <c r="AF174">
        <f t="shared" si="11"/>
        <v>0.18778020265448839</v>
      </c>
      <c r="AG174" s="5">
        <f t="shared" si="7"/>
        <v>2.02918074597329</v>
      </c>
      <c r="AH174">
        <f t="shared" si="10"/>
        <v>0.14655383526978857</v>
      </c>
    </row>
    <row r="175" spans="1:34" x14ac:dyDescent="0.25">
      <c r="A175" s="19">
        <f t="shared" si="9"/>
        <v>1766</v>
      </c>
      <c r="B175">
        <v>0.8229007633587786</v>
      </c>
      <c r="E175">
        <f t="shared" si="12"/>
        <v>7.6335877862595422E-2</v>
      </c>
      <c r="G175">
        <v>0.71014492753623193</v>
      </c>
      <c r="J175">
        <f t="shared" si="13"/>
        <v>6.5876152832674575E-2</v>
      </c>
      <c r="L175">
        <v>0.74965229485396379</v>
      </c>
      <c r="M175">
        <f t="shared" si="16"/>
        <v>6.9541029207232263E-2</v>
      </c>
      <c r="O175">
        <v>1.1492537313432833</v>
      </c>
      <c r="P175">
        <f t="shared" si="14"/>
        <v>0.1066098081023454</v>
      </c>
      <c r="R175">
        <v>6.3040935672514609</v>
      </c>
      <c r="S175">
        <f t="shared" si="17"/>
        <v>0.58479532163742687</v>
      </c>
      <c r="X175" s="1">
        <v>2.3640350877192984</v>
      </c>
      <c r="Y175">
        <f t="shared" si="15"/>
        <v>0.2192982456140351</v>
      </c>
      <c r="AA175">
        <v>14.324787202495564</v>
      </c>
      <c r="AB175">
        <f t="shared" si="18"/>
        <v>1.3288299816786238</v>
      </c>
      <c r="AD175">
        <v>0.48164835164835162</v>
      </c>
      <c r="AE175">
        <v>2.0242705846153846</v>
      </c>
      <c r="AF175">
        <f t="shared" si="11"/>
        <v>0.18778020265448839</v>
      </c>
      <c r="AG175" s="5">
        <f t="shared" si="7"/>
        <v>2.5649580990951129</v>
      </c>
      <c r="AH175">
        <f>AD175/2.6</f>
        <v>0.18524936601859676</v>
      </c>
    </row>
    <row r="176" spans="1:34" x14ac:dyDescent="0.25">
      <c r="A176" s="19">
        <f t="shared" si="9"/>
        <v>1767</v>
      </c>
      <c r="B176">
        <v>0.59689922480620161</v>
      </c>
      <c r="E176">
        <f t="shared" si="12"/>
        <v>5.5370985603543754E-2</v>
      </c>
      <c r="G176">
        <v>0.49246231155778891</v>
      </c>
      <c r="J176">
        <f t="shared" si="13"/>
        <v>4.5682960255824578E-2</v>
      </c>
      <c r="L176">
        <v>0.53712007972097653</v>
      </c>
      <c r="M176">
        <f t="shared" si="16"/>
        <v>4.9825610363726951E-2</v>
      </c>
      <c r="O176">
        <v>0.81977186311787065</v>
      </c>
      <c r="P176">
        <f t="shared" si="14"/>
        <v>7.6045627376425853E-2</v>
      </c>
      <c r="R176">
        <v>7.8686131386861309</v>
      </c>
      <c r="S176">
        <f t="shared" si="17"/>
        <v>0.72992700729927007</v>
      </c>
      <c r="X176" s="1">
        <v>2.4444444444444442</v>
      </c>
      <c r="Y176">
        <f t="shared" si="15"/>
        <v>0.22675736961451246</v>
      </c>
      <c r="AA176">
        <v>14.324787202495564</v>
      </c>
      <c r="AB176">
        <f t="shared" si="18"/>
        <v>1.3288299816786238</v>
      </c>
      <c r="AD176">
        <v>0.44215287200361825</v>
      </c>
      <c r="AE176">
        <v>2.0242705846153846</v>
      </c>
      <c r="AF176">
        <f t="shared" si="11"/>
        <v>0.18778020265448839</v>
      </c>
      <c r="AG176" s="5">
        <f t="shared" si="7"/>
        <v>2.354629858490302</v>
      </c>
      <c r="AH176">
        <f t="shared" si="10"/>
        <v>0.17005879692446854</v>
      </c>
    </row>
    <row r="177" spans="1:34" x14ac:dyDescent="0.25">
      <c r="A177" s="19">
        <f t="shared" si="9"/>
        <v>1768</v>
      </c>
      <c r="B177">
        <v>0.39386189258312015</v>
      </c>
      <c r="E177">
        <f t="shared" si="12"/>
        <v>3.653635367190354E-2</v>
      </c>
      <c r="G177">
        <v>0.4701264718709115</v>
      </c>
      <c r="J177">
        <f t="shared" si="13"/>
        <v>4.3610989969472311E-2</v>
      </c>
      <c r="L177">
        <v>3.6791808873720133</v>
      </c>
      <c r="M177">
        <f t="shared" si="16"/>
        <v>0.34129692832764502</v>
      </c>
      <c r="O177">
        <v>0.4308553157474021</v>
      </c>
      <c r="P177">
        <f t="shared" si="14"/>
        <v>3.9968025579536375E-2</v>
      </c>
      <c r="R177">
        <v>9.6249999999999982</v>
      </c>
      <c r="S177">
        <f t="shared" si="17"/>
        <v>0.89285714285714279</v>
      </c>
      <c r="X177" s="1">
        <v>1.6791277258566977</v>
      </c>
      <c r="Y177">
        <f t="shared" si="15"/>
        <v>0.1557632398753894</v>
      </c>
      <c r="AA177">
        <v>14.324787202495564</v>
      </c>
      <c r="AB177">
        <f t="shared" si="18"/>
        <v>1.3288299816786238</v>
      </c>
      <c r="AD177">
        <v>0.42109691896090445</v>
      </c>
      <c r="AE177">
        <v>2.0242705846153846</v>
      </c>
      <c r="AF177">
        <f t="shared" si="11"/>
        <v>0.18778020265448839</v>
      </c>
      <c r="AG177" s="5">
        <f t="shared" si="7"/>
        <v>2.2424990121866784</v>
      </c>
      <c r="AH177">
        <f t="shared" si="10"/>
        <v>0.1619603534465017</v>
      </c>
    </row>
    <row r="178" spans="1:34" x14ac:dyDescent="0.25">
      <c r="A178" s="19">
        <f t="shared" si="9"/>
        <v>1769</v>
      </c>
      <c r="B178">
        <v>0.46585998271391527</v>
      </c>
      <c r="E178">
        <f t="shared" si="12"/>
        <v>4.3215211754537596E-2</v>
      </c>
      <c r="G178">
        <v>0.55595667870036092</v>
      </c>
      <c r="J178">
        <f t="shared" si="13"/>
        <v>5.1572975760701384E-2</v>
      </c>
      <c r="L178">
        <v>0.43485276321097216</v>
      </c>
      <c r="M178">
        <f t="shared" si="16"/>
        <v>4.0338846308995563E-2</v>
      </c>
      <c r="O178">
        <v>0.59036144578313243</v>
      </c>
      <c r="P178">
        <f t="shared" si="14"/>
        <v>5.4764512595837894E-2</v>
      </c>
      <c r="R178">
        <v>6.3040935672514609</v>
      </c>
      <c r="S178">
        <f t="shared" si="17"/>
        <v>0.58479532163742687</v>
      </c>
      <c r="X178" s="1">
        <v>2.2647058823529411</v>
      </c>
      <c r="Y178">
        <f t="shared" si="15"/>
        <v>0.21008403361344538</v>
      </c>
      <c r="AA178">
        <v>14.324787202495564</v>
      </c>
      <c r="AB178">
        <f t="shared" si="18"/>
        <v>1.3288299816786238</v>
      </c>
      <c r="AD178">
        <v>0.4229187123483984</v>
      </c>
      <c r="AE178">
        <v>2.0242705846153846</v>
      </c>
      <c r="AF178">
        <f t="shared" si="11"/>
        <v>0.18778020265448839</v>
      </c>
      <c r="AG178" s="5">
        <f t="shared" si="7"/>
        <v>2.2522007451795112</v>
      </c>
      <c r="AH178">
        <f t="shared" si="10"/>
        <v>0.16266104321092245</v>
      </c>
    </row>
    <row r="179" spans="1:34" x14ac:dyDescent="0.25">
      <c r="A179" s="19">
        <f t="shared" si="9"/>
        <v>1770</v>
      </c>
      <c r="B179">
        <v>0.60869565217391297</v>
      </c>
      <c r="E179">
        <f t="shared" si="12"/>
        <v>5.6465273856578201E-2</v>
      </c>
      <c r="G179">
        <v>0.54999999999999993</v>
      </c>
      <c r="J179">
        <f t="shared" si="13"/>
        <v>5.10204081632653E-2</v>
      </c>
      <c r="L179">
        <v>0.58175930922827834</v>
      </c>
      <c r="M179">
        <f t="shared" si="16"/>
        <v>5.3966540744738251E-2</v>
      </c>
      <c r="O179">
        <v>1.0944162436548222</v>
      </c>
      <c r="P179">
        <f t="shared" si="14"/>
        <v>0.10152284263959389</v>
      </c>
      <c r="R179">
        <v>7.1390728476821197</v>
      </c>
      <c r="S179">
        <f t="shared" si="17"/>
        <v>0.66225165562913912</v>
      </c>
      <c r="X179" s="1">
        <v>4.2274509803921569</v>
      </c>
      <c r="Y179">
        <f t="shared" si="15"/>
        <v>0.39215686274509809</v>
      </c>
      <c r="AA179">
        <v>14.324787202495564</v>
      </c>
      <c r="AB179">
        <f t="shared" si="18"/>
        <v>1.3288299816786238</v>
      </c>
      <c r="AD179">
        <v>0.46256651723804304</v>
      </c>
      <c r="AE179">
        <v>2.0242705846153846</v>
      </c>
      <c r="AF179">
        <f t="shared" si="11"/>
        <v>0.18778020265448839</v>
      </c>
      <c r="AG179" s="5">
        <f t="shared" si="7"/>
        <v>2.4633401748381094</v>
      </c>
      <c r="AH179">
        <f t="shared" si="10"/>
        <v>0.17791019893770885</v>
      </c>
    </row>
    <row r="180" spans="1:34" x14ac:dyDescent="0.25">
      <c r="A180" s="19">
        <f t="shared" si="9"/>
        <v>1771</v>
      </c>
      <c r="B180">
        <v>0.73886223440712806</v>
      </c>
      <c r="E180">
        <f t="shared" si="12"/>
        <v>6.8540095956134334E-2</v>
      </c>
      <c r="G180">
        <v>0.52253999030538045</v>
      </c>
      <c r="J180">
        <f t="shared" si="13"/>
        <v>4.8473097430925836E-2</v>
      </c>
      <c r="L180">
        <v>0.65452337583485132</v>
      </c>
      <c r="M180">
        <f t="shared" si="16"/>
        <v>6.0716454159077123E-2</v>
      </c>
      <c r="O180">
        <v>0.8617106314948042</v>
      </c>
      <c r="P180">
        <f t="shared" si="14"/>
        <v>7.9936051159072749E-2</v>
      </c>
      <c r="R180">
        <v>6.5731707317073162</v>
      </c>
      <c r="S180">
        <f t="shared" si="17"/>
        <v>0.6097560975609756</v>
      </c>
      <c r="X180" s="1">
        <v>2.8219895287958114</v>
      </c>
      <c r="Y180">
        <f t="shared" si="15"/>
        <v>0.26178010471204188</v>
      </c>
      <c r="AA180">
        <v>16.372142753542295</v>
      </c>
      <c r="AB180">
        <f t="shared" si="18"/>
        <v>1.5187516468963169</v>
      </c>
      <c r="AD180">
        <v>0.43779681231703349</v>
      </c>
      <c r="AE180">
        <v>2.0242705846153846</v>
      </c>
      <c r="AF180">
        <f t="shared" si="11"/>
        <v>0.18778020265448839</v>
      </c>
      <c r="AG180" s="5">
        <f t="shared" ref="AG180:AG215" si="19">AD180/AF180</f>
        <v>2.331432207060562</v>
      </c>
      <c r="AH180">
        <f t="shared" si="10"/>
        <v>0.16838338935270519</v>
      </c>
    </row>
    <row r="181" spans="1:34" x14ac:dyDescent="0.25">
      <c r="A181" s="19">
        <f t="shared" si="9"/>
        <v>1772</v>
      </c>
      <c r="B181">
        <v>0.57585470085470092</v>
      </c>
      <c r="E181">
        <f t="shared" si="12"/>
        <v>5.341880341880343E-2</v>
      </c>
      <c r="G181">
        <v>0.38390313390313391</v>
      </c>
      <c r="J181">
        <f t="shared" si="13"/>
        <v>3.5612535612535613E-2</v>
      </c>
      <c r="L181">
        <v>0.43537964458804523</v>
      </c>
      <c r="M181">
        <f t="shared" si="16"/>
        <v>4.0387722132471729E-2</v>
      </c>
      <c r="O181">
        <v>0.82164634146341453</v>
      </c>
      <c r="P181">
        <f t="shared" si="14"/>
        <v>7.621951219512195E-2</v>
      </c>
      <c r="R181">
        <v>6.2312138728323703</v>
      </c>
      <c r="S181">
        <f t="shared" si="17"/>
        <v>0.5780346820809249</v>
      </c>
      <c r="X181" s="1">
        <v>2.5186915887850465</v>
      </c>
      <c r="Y181">
        <f t="shared" si="15"/>
        <v>0.23364485981308411</v>
      </c>
      <c r="AA181">
        <v>18.418660597735087</v>
      </c>
      <c r="AB181">
        <f t="shared" si="18"/>
        <v>1.7085956027583571</v>
      </c>
      <c r="AD181">
        <v>0.46028908330163559</v>
      </c>
      <c r="AE181">
        <v>2.7244899692307696</v>
      </c>
      <c r="AF181">
        <f t="shared" si="11"/>
        <v>0.2527356186670473</v>
      </c>
      <c r="AG181" s="5">
        <f t="shared" si="19"/>
        <v>1.8212275963682754</v>
      </c>
      <c r="AH181">
        <f t="shared" si="10"/>
        <v>0.17703426280832138</v>
      </c>
    </row>
    <row r="182" spans="1:34" x14ac:dyDescent="0.25">
      <c r="A182" s="19">
        <f t="shared" si="9"/>
        <v>1773</v>
      </c>
      <c r="B182">
        <v>0.89534883720930225</v>
      </c>
      <c r="E182">
        <f t="shared" si="12"/>
        <v>8.3056478405315617E-2</v>
      </c>
      <c r="G182">
        <v>0.40957446808510634</v>
      </c>
      <c r="J182">
        <f t="shared" si="13"/>
        <v>3.7993920972644375E-2</v>
      </c>
      <c r="L182">
        <v>0.59100877192982459</v>
      </c>
      <c r="M182">
        <f t="shared" si="16"/>
        <v>5.4824561403508776E-2</v>
      </c>
      <c r="O182">
        <v>0.96855345911949675</v>
      </c>
      <c r="P182">
        <f t="shared" si="14"/>
        <v>8.9847259658580411E-2</v>
      </c>
      <c r="R182">
        <v>5.9230769230769225</v>
      </c>
      <c r="S182">
        <f t="shared" si="17"/>
        <v>0.54945054945054939</v>
      </c>
      <c r="X182" s="1">
        <v>2.2272727272727271</v>
      </c>
      <c r="Y182">
        <f t="shared" si="15"/>
        <v>0.20661157024793389</v>
      </c>
      <c r="AA182">
        <v>16.372142753542295</v>
      </c>
      <c r="AB182">
        <f t="shared" si="18"/>
        <v>1.5187516468963169</v>
      </c>
      <c r="AD182">
        <v>0.51135303840364921</v>
      </c>
      <c r="AE182">
        <v>2.7244899692307696</v>
      </c>
      <c r="AF182">
        <f t="shared" si="11"/>
        <v>0.2527356186670473</v>
      </c>
      <c r="AG182" s="5">
        <f t="shared" si="19"/>
        <v>2.0232725450436142</v>
      </c>
      <c r="AH182">
        <f t="shared" si="10"/>
        <v>0.19667424553986507</v>
      </c>
    </row>
    <row r="183" spans="1:34" x14ac:dyDescent="0.25">
      <c r="A183" s="19">
        <f t="shared" si="9"/>
        <v>1774</v>
      </c>
      <c r="B183">
        <v>0.6462829736211031</v>
      </c>
      <c r="E183">
        <f t="shared" si="12"/>
        <v>5.9952038369304558E-2</v>
      </c>
      <c r="G183">
        <v>0.58270270270270275</v>
      </c>
      <c r="J183">
        <f t="shared" si="13"/>
        <v>5.4054054054054064E-2</v>
      </c>
      <c r="L183">
        <v>0.6462829736211031</v>
      </c>
      <c r="M183">
        <f t="shared" si="16"/>
        <v>5.9952038369304558E-2</v>
      </c>
      <c r="O183">
        <v>0.98447488584474885</v>
      </c>
      <c r="P183">
        <f t="shared" si="14"/>
        <v>9.1324200913242018E-2</v>
      </c>
      <c r="R183">
        <v>6.6956521739130421</v>
      </c>
      <c r="S183">
        <f t="shared" si="17"/>
        <v>0.6211180124223602</v>
      </c>
      <c r="X183" s="1">
        <v>2.2599580712788261</v>
      </c>
      <c r="Y183">
        <f t="shared" si="15"/>
        <v>0.20964360587002098</v>
      </c>
      <c r="AA183">
        <v>14.324787202495564</v>
      </c>
      <c r="AB183">
        <f t="shared" si="18"/>
        <v>1.3288299816786238</v>
      </c>
      <c r="AD183">
        <v>0.50136758966163686</v>
      </c>
      <c r="AE183">
        <v>2.7244899692307696</v>
      </c>
      <c r="AF183">
        <f t="shared" si="11"/>
        <v>0.2527356186670473</v>
      </c>
      <c r="AG183" s="5">
        <f t="shared" si="19"/>
        <v>1.9837630813808484</v>
      </c>
      <c r="AH183">
        <f t="shared" si="10"/>
        <v>0.19283368833139877</v>
      </c>
    </row>
    <row r="184" spans="1:34" x14ac:dyDescent="0.25">
      <c r="A184" s="19">
        <f t="shared" si="9"/>
        <v>1775</v>
      </c>
      <c r="B184">
        <v>0.6462829736211031</v>
      </c>
      <c r="E184">
        <f t="shared" si="12"/>
        <v>5.9952038369304558E-2</v>
      </c>
      <c r="G184">
        <v>0.40163934426229503</v>
      </c>
      <c r="J184">
        <f t="shared" si="13"/>
        <v>3.7257824143070044E-2</v>
      </c>
      <c r="L184">
        <v>0.50444548432381842</v>
      </c>
      <c r="M184">
        <f t="shared" si="16"/>
        <v>4.6794571829667758E-2</v>
      </c>
      <c r="O184">
        <v>0.8617106314948042</v>
      </c>
      <c r="P184">
        <f t="shared" si="14"/>
        <v>7.9936051159072749E-2</v>
      </c>
      <c r="R184">
        <v>6.5731707317073162</v>
      </c>
      <c r="S184">
        <f t="shared" si="17"/>
        <v>0.6097560975609756</v>
      </c>
      <c r="X184" s="1">
        <v>2.2694736842105261</v>
      </c>
      <c r="Y184">
        <f t="shared" si="15"/>
        <v>0.21052631578947367</v>
      </c>
      <c r="AA184">
        <v>16.372142753542295</v>
      </c>
      <c r="AB184">
        <f t="shared" si="18"/>
        <v>1.5187516468963169</v>
      </c>
      <c r="AD184">
        <v>0.46455470931066184</v>
      </c>
      <c r="AE184">
        <v>2.7244899692307696</v>
      </c>
      <c r="AF184">
        <f t="shared" si="11"/>
        <v>0.2527356186670473</v>
      </c>
      <c r="AG184" s="5">
        <f t="shared" si="19"/>
        <v>1.8381054152982845</v>
      </c>
      <c r="AH184">
        <f t="shared" si="10"/>
        <v>0.17867488819640839</v>
      </c>
    </row>
    <row r="185" spans="1:34" x14ac:dyDescent="0.25">
      <c r="A185" s="19">
        <f t="shared" si="9"/>
        <v>1776</v>
      </c>
      <c r="B185">
        <v>0.62565293093441665</v>
      </c>
      <c r="E185">
        <f t="shared" si="12"/>
        <v>5.8038305281485777E-2</v>
      </c>
      <c r="G185">
        <v>0.43467741935483867</v>
      </c>
      <c r="J185">
        <f t="shared" si="13"/>
        <v>4.0322580645161289E-2</v>
      </c>
      <c r="L185">
        <v>0.440359477124183</v>
      </c>
      <c r="M185">
        <f t="shared" si="16"/>
        <v>4.084967320261438E-2</v>
      </c>
      <c r="O185">
        <v>0.78686131386861313</v>
      </c>
      <c r="P185">
        <f t="shared" si="14"/>
        <v>7.2992700729927015E-2</v>
      </c>
      <c r="R185">
        <v>6.3040935672514609</v>
      </c>
      <c r="S185">
        <f t="shared" si="17"/>
        <v>0.58479532163742687</v>
      </c>
      <c r="X185" s="1">
        <v>2.5545023696682465</v>
      </c>
      <c r="Y185">
        <f t="shared" si="15"/>
        <v>0.23696682464454979</v>
      </c>
      <c r="AA185">
        <v>14.324787202495564</v>
      </c>
      <c r="AB185">
        <f t="shared" si="18"/>
        <v>1.3288299816786238</v>
      </c>
      <c r="AD185">
        <v>0.40445151033386328</v>
      </c>
      <c r="AE185">
        <v>2.7244899692307696</v>
      </c>
      <c r="AF185">
        <f t="shared" si="11"/>
        <v>0.2527356186670473</v>
      </c>
      <c r="AG185" s="5">
        <f t="shared" si="19"/>
        <v>1.6002948554184038</v>
      </c>
      <c r="AH185">
        <f t="shared" si="10"/>
        <v>0.15555827320533203</v>
      </c>
    </row>
    <row r="186" spans="1:34" x14ac:dyDescent="0.25">
      <c r="A186" s="19">
        <f t="shared" si="9"/>
        <v>1777</v>
      </c>
      <c r="B186">
        <v>0.55883877656817005</v>
      </c>
      <c r="E186">
        <f t="shared" si="12"/>
        <v>5.1840331778123382E-2</v>
      </c>
      <c r="G186">
        <v>0.49677419354838709</v>
      </c>
      <c r="J186">
        <f t="shared" si="13"/>
        <v>4.6082949308755762E-2</v>
      </c>
      <c r="L186">
        <v>0.53051181102362199</v>
      </c>
      <c r="M186">
        <f t="shared" si="16"/>
        <v>4.9212598425196846E-2</v>
      </c>
      <c r="O186">
        <v>0.81113619262603465</v>
      </c>
      <c r="P186">
        <f t="shared" si="14"/>
        <v>7.5244544770504143E-2</v>
      </c>
      <c r="R186">
        <v>5.4444444444444446</v>
      </c>
      <c r="S186">
        <f t="shared" si="17"/>
        <v>0.50505050505050508</v>
      </c>
      <c r="X186" s="1">
        <v>2.5727923627684963</v>
      </c>
      <c r="Y186">
        <f t="shared" si="15"/>
        <v>0.23866348448687352</v>
      </c>
      <c r="AA186">
        <v>13.359593485663931</v>
      </c>
      <c r="AB186">
        <f t="shared" si="18"/>
        <v>1.2392943864252255</v>
      </c>
      <c r="AD186">
        <v>0.35042857142857142</v>
      </c>
      <c r="AE186">
        <v>2.7244899692307696</v>
      </c>
      <c r="AF186">
        <f t="shared" si="11"/>
        <v>0.2527356186670473</v>
      </c>
      <c r="AG186" s="5">
        <f t="shared" si="19"/>
        <v>1.3865420840828311</v>
      </c>
      <c r="AH186">
        <f t="shared" si="10"/>
        <v>0.13478021978021978</v>
      </c>
    </row>
    <row r="187" spans="1:34" x14ac:dyDescent="0.25">
      <c r="A187" s="19">
        <f t="shared" si="9"/>
        <v>1778</v>
      </c>
      <c r="B187">
        <v>0.4791111111111111</v>
      </c>
      <c r="E187">
        <f t="shared" si="12"/>
        <v>4.4444444444444446E-2</v>
      </c>
      <c r="G187">
        <v>0.46009389671361495</v>
      </c>
      <c r="J187">
        <f t="shared" si="13"/>
        <v>4.2680324370465213E-2</v>
      </c>
      <c r="L187">
        <v>0.47996438112199463</v>
      </c>
      <c r="M187">
        <f t="shared" si="16"/>
        <v>4.4523597506678537E-2</v>
      </c>
      <c r="O187">
        <v>0.74038461538461531</v>
      </c>
      <c r="P187">
        <f t="shared" si="14"/>
        <v>6.8681318681318673E-2</v>
      </c>
      <c r="R187">
        <v>5.6439790575916229</v>
      </c>
      <c r="S187">
        <f t="shared" si="17"/>
        <v>0.52356020942408377</v>
      </c>
      <c r="X187" s="1">
        <v>2.4781609195402301</v>
      </c>
      <c r="Y187">
        <f t="shared" si="15"/>
        <v>0.22988505747126439</v>
      </c>
      <c r="AA187">
        <v>26.531808290899665</v>
      </c>
      <c r="AB187">
        <f t="shared" si="18"/>
        <v>2.4612067060203771</v>
      </c>
      <c r="AD187">
        <v>0.43387007218212104</v>
      </c>
      <c r="AE187">
        <v>2.7244899692307696</v>
      </c>
      <c r="AF187">
        <f t="shared" si="11"/>
        <v>0.2527356186670473</v>
      </c>
      <c r="AG187" s="5">
        <f t="shared" si="19"/>
        <v>1.7166953928789095</v>
      </c>
      <c r="AH187">
        <f t="shared" si="10"/>
        <v>0.16687310468543115</v>
      </c>
    </row>
    <row r="188" spans="1:34" x14ac:dyDescent="0.25">
      <c r="A188" s="19">
        <f t="shared" ref="A188:A251" si="20">A187+1</f>
        <v>1779</v>
      </c>
      <c r="B188">
        <v>0.4701264718709115</v>
      </c>
      <c r="E188">
        <f t="shared" si="12"/>
        <v>4.3610989969472311E-2</v>
      </c>
      <c r="G188">
        <v>0.55028075548749367</v>
      </c>
      <c r="J188">
        <f t="shared" si="13"/>
        <v>5.1046452271567136E-2</v>
      </c>
      <c r="L188">
        <v>0.54279959718026183</v>
      </c>
      <c r="M188">
        <f t="shared" si="16"/>
        <v>5.0352467270896276E-2</v>
      </c>
      <c r="O188">
        <v>0.78059377262852991</v>
      </c>
      <c r="P188">
        <f t="shared" si="14"/>
        <v>7.2411296162201294E-2</v>
      </c>
      <c r="R188">
        <v>6.1599999999999993</v>
      </c>
      <c r="S188">
        <f t="shared" si="17"/>
        <v>0.5714285714285714</v>
      </c>
      <c r="X188" s="1">
        <v>2.117878192534381</v>
      </c>
      <c r="Y188">
        <f t="shared" si="15"/>
        <v>0.19646365422396858</v>
      </c>
      <c r="AA188">
        <v>12.790736526204919</v>
      </c>
      <c r="AB188">
        <f t="shared" si="18"/>
        <v>1.1865247241377477</v>
      </c>
      <c r="AD188">
        <v>0.37403265710044531</v>
      </c>
      <c r="AE188">
        <v>2.7244899692307696</v>
      </c>
      <c r="AF188">
        <f t="shared" si="11"/>
        <v>0.2527356186670473</v>
      </c>
      <c r="AG188" s="5">
        <f t="shared" si="19"/>
        <v>1.4799364611649541</v>
      </c>
      <c r="AH188">
        <f t="shared" si="10"/>
        <v>0.14385871426940203</v>
      </c>
    </row>
    <row r="189" spans="1:34" x14ac:dyDescent="0.25">
      <c r="A189" s="19">
        <f t="shared" si="20"/>
        <v>1780</v>
      </c>
      <c r="B189">
        <v>0.50046425255338911</v>
      </c>
      <c r="E189">
        <f t="shared" si="12"/>
        <v>4.6425255338904375E-2</v>
      </c>
      <c r="G189">
        <v>0.45736105218498085</v>
      </c>
      <c r="J189">
        <f t="shared" si="13"/>
        <v>4.242681374628765E-2</v>
      </c>
      <c r="L189">
        <v>0.48977737392094495</v>
      </c>
      <c r="M189">
        <f t="shared" si="16"/>
        <v>4.5433893684688774E-2</v>
      </c>
      <c r="O189">
        <v>0.49156406748746007</v>
      </c>
      <c r="P189">
        <f t="shared" si="14"/>
        <v>4.5599635202918376E-2</v>
      </c>
      <c r="R189">
        <v>6.3040935672514609</v>
      </c>
      <c r="S189">
        <f t="shared" si="17"/>
        <v>0.58479532163742687</v>
      </c>
      <c r="X189" s="1">
        <v>2.1013645224171542</v>
      </c>
      <c r="Y189">
        <f t="shared" si="15"/>
        <v>0.19493177387914234</v>
      </c>
      <c r="AA189">
        <v>12.279107065156722</v>
      </c>
      <c r="AB189">
        <f t="shared" si="18"/>
        <v>1.1390637351722377</v>
      </c>
      <c r="AD189">
        <v>0.49513274336283186</v>
      </c>
      <c r="AE189">
        <v>2.7244899692307696</v>
      </c>
      <c r="AF189">
        <f t="shared" si="11"/>
        <v>0.2527356186670473</v>
      </c>
      <c r="AG189" s="5">
        <f t="shared" si="19"/>
        <v>1.9590936409130262</v>
      </c>
      <c r="AH189">
        <f t="shared" si="10"/>
        <v>0.1904356705241661</v>
      </c>
    </row>
    <row r="190" spans="1:34" x14ac:dyDescent="0.25">
      <c r="A190" s="19">
        <f t="shared" si="20"/>
        <v>1781</v>
      </c>
      <c r="B190">
        <v>0.4701264718709115</v>
      </c>
      <c r="E190">
        <f t="shared" si="12"/>
        <v>4.3610989969472311E-2</v>
      </c>
      <c r="G190">
        <v>0.37262357414448671</v>
      </c>
      <c r="J190">
        <f t="shared" si="13"/>
        <v>3.4566194262011754E-2</v>
      </c>
      <c r="L190">
        <v>0.4308553157474021</v>
      </c>
      <c r="M190">
        <f t="shared" si="16"/>
        <v>3.9968025579536375E-2</v>
      </c>
      <c r="O190">
        <v>0.49246231155778891</v>
      </c>
      <c r="P190">
        <f t="shared" si="14"/>
        <v>4.5682960255824578E-2</v>
      </c>
      <c r="R190">
        <v>6.0223463687150831</v>
      </c>
      <c r="S190">
        <f t="shared" si="17"/>
        <v>0.55865921787709494</v>
      </c>
      <c r="X190" s="1">
        <v>1.9249999999999998</v>
      </c>
      <c r="Y190">
        <f t="shared" si="15"/>
        <v>0.17857142857142858</v>
      </c>
      <c r="AD190">
        <v>0.43889508088080248</v>
      </c>
      <c r="AE190">
        <v>2.7244899692307696</v>
      </c>
      <c r="AF190">
        <f t="shared" si="11"/>
        <v>0.2527356186670473</v>
      </c>
      <c r="AG190" s="5">
        <f t="shared" si="19"/>
        <v>1.736577864234486</v>
      </c>
      <c r="AH190">
        <f t="shared" si="10"/>
        <v>0.16880580033877018</v>
      </c>
    </row>
    <row r="191" spans="1:34" x14ac:dyDescent="0.25">
      <c r="A191" s="19">
        <f t="shared" si="20"/>
        <v>1782</v>
      </c>
      <c r="B191">
        <v>0.41461538461538461</v>
      </c>
      <c r="E191">
        <f t="shared" si="12"/>
        <v>3.8461538461538464E-2</v>
      </c>
      <c r="G191">
        <v>0.35719019218025178</v>
      </c>
      <c r="J191">
        <f t="shared" si="13"/>
        <v>3.3134526176275679E-2</v>
      </c>
      <c r="L191">
        <v>0.38874864767399919</v>
      </c>
      <c r="M191">
        <f t="shared" si="16"/>
        <v>3.6062026685899744E-2</v>
      </c>
      <c r="O191">
        <v>0.66175567833026394</v>
      </c>
      <c r="P191">
        <f t="shared" si="14"/>
        <v>6.1387354205033766E-2</v>
      </c>
      <c r="R191">
        <v>6.8662420382165594</v>
      </c>
      <c r="S191">
        <f t="shared" si="17"/>
        <v>0.63694267515923564</v>
      </c>
      <c r="X191" s="1">
        <v>2.2552301255230125</v>
      </c>
      <c r="Y191">
        <f t="shared" si="15"/>
        <v>0.20920502092050211</v>
      </c>
      <c r="AA191">
        <v>11.788935535016563</v>
      </c>
      <c r="AB191">
        <f t="shared" ref="AB191:AB202" si="21">AA191/10.78</f>
        <v>1.0935932778308501</v>
      </c>
      <c r="AD191">
        <v>0.43773260807328945</v>
      </c>
      <c r="AE191">
        <v>2.7244899692307696</v>
      </c>
      <c r="AF191">
        <f t="shared" si="11"/>
        <v>0.2527356186670473</v>
      </c>
      <c r="AG191" s="5">
        <f t="shared" si="19"/>
        <v>1.7319783035803762</v>
      </c>
      <c r="AH191">
        <f>AD191/2.6</f>
        <v>0.16835869541280363</v>
      </c>
    </row>
    <row r="192" spans="1:34" x14ac:dyDescent="0.25">
      <c r="A192" s="19">
        <f t="shared" si="20"/>
        <v>1783</v>
      </c>
      <c r="B192">
        <v>0.39029688631426496</v>
      </c>
      <c r="E192">
        <f t="shared" si="12"/>
        <v>3.6205648081100647E-2</v>
      </c>
      <c r="G192">
        <v>0.37339799099411153</v>
      </c>
      <c r="J192">
        <f t="shared" si="13"/>
        <v>3.4638032559750606E-2</v>
      </c>
      <c r="L192">
        <v>0.40163934426229503</v>
      </c>
      <c r="M192">
        <f t="shared" si="16"/>
        <v>3.7257824143070044E-2</v>
      </c>
      <c r="O192">
        <v>0.49246231155778891</v>
      </c>
      <c r="P192">
        <f t="shared" si="14"/>
        <v>4.5682960255824578E-2</v>
      </c>
      <c r="R192">
        <v>6.3040935672514609</v>
      </c>
      <c r="S192">
        <f t="shared" si="17"/>
        <v>0.58479532163742687</v>
      </c>
      <c r="X192" s="1">
        <v>2.2936170212765958</v>
      </c>
      <c r="Y192">
        <f t="shared" si="15"/>
        <v>0.21276595744680854</v>
      </c>
      <c r="AA192">
        <v>12.535311233347063</v>
      </c>
      <c r="AB192">
        <f t="shared" si="21"/>
        <v>1.1628303555980579</v>
      </c>
      <c r="AE192">
        <v>3.4192530989010987</v>
      </c>
      <c r="AF192">
        <f t="shared" si="11"/>
        <v>0.31718488858080696</v>
      </c>
    </row>
    <row r="193" spans="1:34" x14ac:dyDescent="0.25">
      <c r="A193" s="19">
        <f t="shared" si="20"/>
        <v>1784</v>
      </c>
      <c r="B193">
        <v>0.42109374999999999</v>
      </c>
      <c r="E193">
        <f t="shared" si="12"/>
        <v>3.90625E-2</v>
      </c>
      <c r="G193">
        <v>0.36930455635491605</v>
      </c>
      <c r="J193">
        <f t="shared" si="13"/>
        <v>3.4258307639602602E-2</v>
      </c>
      <c r="L193">
        <v>0.39114658925979678</v>
      </c>
      <c r="M193">
        <f t="shared" si="16"/>
        <v>3.6284470246734396E-2</v>
      </c>
      <c r="O193">
        <v>0.49246231155778891</v>
      </c>
      <c r="P193">
        <f t="shared" si="14"/>
        <v>4.5682960255824578E-2</v>
      </c>
      <c r="R193">
        <v>5.614583333333333</v>
      </c>
      <c r="S193">
        <f t="shared" si="17"/>
        <v>0.52083333333333337</v>
      </c>
      <c r="X193" s="1">
        <v>2.2985074626865667</v>
      </c>
      <c r="Y193">
        <f t="shared" si="15"/>
        <v>0.21321961620469079</v>
      </c>
      <c r="AA193">
        <v>11.767133535876484</v>
      </c>
      <c r="AB193">
        <f t="shared" si="21"/>
        <v>1.0915708289310282</v>
      </c>
      <c r="AD193">
        <v>0.3939331488351096</v>
      </c>
      <c r="AE193">
        <v>3.4192530989010987</v>
      </c>
      <c r="AF193">
        <f t="shared" si="11"/>
        <v>0.31718488858080696</v>
      </c>
      <c r="AG193" s="5">
        <f t="shared" si="19"/>
        <v>1.2419669505621798</v>
      </c>
      <c r="AH193">
        <f>AD193/2.6</f>
        <v>0.15151274955196523</v>
      </c>
    </row>
    <row r="194" spans="1:34" x14ac:dyDescent="0.25">
      <c r="A194" s="19">
        <f t="shared" si="20"/>
        <v>1785</v>
      </c>
      <c r="B194">
        <v>0.57462686567164167</v>
      </c>
      <c r="E194">
        <f t="shared" si="12"/>
        <v>5.3304904051172698E-2</v>
      </c>
      <c r="G194">
        <v>0.37006522485410226</v>
      </c>
      <c r="J194">
        <f t="shared" si="13"/>
        <v>3.4328870580157912E-2</v>
      </c>
      <c r="L194">
        <v>0.34473936680524464</v>
      </c>
      <c r="M194">
        <f t="shared" si="16"/>
        <v>3.1979533098816758E-2</v>
      </c>
      <c r="O194">
        <v>0.76129943502824859</v>
      </c>
      <c r="P194">
        <f t="shared" si="14"/>
        <v>7.0621468926553674E-2</v>
      </c>
      <c r="R194">
        <v>5.614583333333333</v>
      </c>
      <c r="S194">
        <f t="shared" si="17"/>
        <v>0.52083333333333337</v>
      </c>
      <c r="X194" s="1">
        <v>2.5186915887850465</v>
      </c>
      <c r="Y194">
        <f t="shared" si="15"/>
        <v>0.23364485981308411</v>
      </c>
      <c r="AA194">
        <v>11.511662873584427</v>
      </c>
      <c r="AB194">
        <f t="shared" si="21"/>
        <v>1.0678722517239729</v>
      </c>
      <c r="AD194">
        <v>0.44519490544191431</v>
      </c>
      <c r="AE194">
        <v>3.4192530989010987</v>
      </c>
      <c r="AF194">
        <f t="shared" si="11"/>
        <v>0.31718488858080696</v>
      </c>
      <c r="AG194" s="5">
        <f t="shared" si="19"/>
        <v>1.4035817009879243</v>
      </c>
      <c r="AH194">
        <f>AD194/2.6</f>
        <v>0.17122880978535165</v>
      </c>
    </row>
    <row r="195" spans="1:34" x14ac:dyDescent="0.25">
      <c r="A195" s="19">
        <f t="shared" si="20"/>
        <v>1786</v>
      </c>
      <c r="B195">
        <v>0.41366078280890256</v>
      </c>
      <c r="E195">
        <f t="shared" si="12"/>
        <v>3.8372985418265546E-2</v>
      </c>
      <c r="G195">
        <v>0.35969302635969302</v>
      </c>
      <c r="J195">
        <f t="shared" si="13"/>
        <v>3.3366700033366704E-2</v>
      </c>
      <c r="L195">
        <v>0.3813229571984435</v>
      </c>
      <c r="M195">
        <f t="shared" si="16"/>
        <v>3.5373187124159884E-2</v>
      </c>
      <c r="O195">
        <v>0.55140664961636821</v>
      </c>
      <c r="P195">
        <f t="shared" si="14"/>
        <v>5.1150895140664954E-2</v>
      </c>
      <c r="R195">
        <v>4.9907407407407396</v>
      </c>
      <c r="S195">
        <f t="shared" si="17"/>
        <v>0.46296296296296291</v>
      </c>
      <c r="X195" s="1">
        <v>1.9926062846580406</v>
      </c>
      <c r="Y195">
        <f t="shared" si="15"/>
        <v>0.18484288354898337</v>
      </c>
      <c r="AA195">
        <v>11.767133535876484</v>
      </c>
      <c r="AB195">
        <f t="shared" si="21"/>
        <v>1.0915708289310282</v>
      </c>
      <c r="AE195">
        <v>3.4192530989010987</v>
      </c>
      <c r="AF195">
        <f t="shared" si="11"/>
        <v>0.31718488858080696</v>
      </c>
    </row>
    <row r="196" spans="1:34" x14ac:dyDescent="0.25">
      <c r="A196" s="19">
        <f t="shared" si="20"/>
        <v>1787</v>
      </c>
      <c r="B196">
        <v>0.45813854653633657</v>
      </c>
      <c r="E196">
        <f t="shared" si="12"/>
        <v>4.2498937526561836E-2</v>
      </c>
      <c r="G196">
        <v>0.40957446808510634</v>
      </c>
      <c r="J196">
        <f t="shared" si="13"/>
        <v>3.7993920972644375E-2</v>
      </c>
      <c r="L196">
        <v>0.39807976366322007</v>
      </c>
      <c r="M196">
        <f t="shared" si="16"/>
        <v>3.6927621861152143E-2</v>
      </c>
      <c r="O196">
        <v>0.55140664961636821</v>
      </c>
      <c r="P196">
        <f t="shared" si="14"/>
        <v>5.1150895140664954E-2</v>
      </c>
      <c r="R196">
        <v>4.2948207171314738</v>
      </c>
      <c r="S196">
        <f t="shared" si="17"/>
        <v>0.39840637450199201</v>
      </c>
      <c r="X196" s="1">
        <v>2.0339622641509436</v>
      </c>
      <c r="Y196">
        <f t="shared" si="15"/>
        <v>0.18867924528301891</v>
      </c>
      <c r="AA196">
        <v>11.25617727105071</v>
      </c>
      <c r="AB196">
        <f t="shared" si="21"/>
        <v>1.0441722885946856</v>
      </c>
      <c r="AE196">
        <v>3.4192530989010987</v>
      </c>
      <c r="AF196">
        <f t="shared" si="11"/>
        <v>0.31718488858080696</v>
      </c>
    </row>
    <row r="197" spans="1:34" x14ac:dyDescent="0.25">
      <c r="A197" s="19">
        <f t="shared" si="20"/>
        <v>1788</v>
      </c>
      <c r="B197">
        <v>0.93495229835212479</v>
      </c>
      <c r="E197">
        <f t="shared" si="12"/>
        <v>8.6730268863833476E-2</v>
      </c>
      <c r="G197">
        <v>0.60122699386503065</v>
      </c>
      <c r="J197">
        <f t="shared" si="13"/>
        <v>5.5772448410485218E-2</v>
      </c>
      <c r="L197">
        <v>0.71014492753623193</v>
      </c>
      <c r="M197">
        <f t="shared" si="16"/>
        <v>6.5876152832674575E-2</v>
      </c>
      <c r="O197">
        <v>0.79557195571955719</v>
      </c>
      <c r="P197">
        <f t="shared" si="14"/>
        <v>7.3800738007380073E-2</v>
      </c>
      <c r="R197">
        <v>4.9907407407407396</v>
      </c>
      <c r="S197">
        <f t="shared" si="17"/>
        <v>0.46296296296296291</v>
      </c>
      <c r="X197" s="1">
        <v>3.227544910179641</v>
      </c>
      <c r="Y197">
        <f t="shared" si="15"/>
        <v>0.29940119760479045</v>
      </c>
      <c r="AA197">
        <v>11.767133535876484</v>
      </c>
      <c r="AB197">
        <f t="shared" si="21"/>
        <v>1.0915708289310282</v>
      </c>
      <c r="AD197">
        <v>0.48599439775910364</v>
      </c>
      <c r="AE197">
        <v>3.4192530989010987</v>
      </c>
      <c r="AF197">
        <f t="shared" si="11"/>
        <v>0.31718488858080696</v>
      </c>
      <c r="AG197" s="5">
        <f t="shared" si="19"/>
        <v>1.5322117013001717</v>
      </c>
      <c r="AH197">
        <f t="shared" ref="AH197:AH215" si="22">AD197/2.6</f>
        <v>0.18692092221503986</v>
      </c>
    </row>
    <row r="198" spans="1:34" x14ac:dyDescent="0.25">
      <c r="A198" s="19">
        <f t="shared" si="20"/>
        <v>1789</v>
      </c>
      <c r="B198">
        <v>0.67926906112161312</v>
      </c>
      <c r="E198">
        <f t="shared" si="12"/>
        <v>6.3011972274732209E-2</v>
      </c>
      <c r="G198">
        <v>0.44490301279405692</v>
      </c>
      <c r="J198">
        <f t="shared" si="13"/>
        <v>4.1271151465125874E-2</v>
      </c>
      <c r="L198">
        <v>0.54720812182741108</v>
      </c>
      <c r="M198">
        <f t="shared" si="16"/>
        <v>5.0761421319796947E-2</v>
      </c>
      <c r="O198">
        <v>0.71390728476821197</v>
      </c>
      <c r="P198">
        <f t="shared" si="14"/>
        <v>6.6225165562913912E-2</v>
      </c>
      <c r="R198">
        <v>4.1945525291828796</v>
      </c>
      <c r="S198">
        <f t="shared" si="17"/>
        <v>0.38910505836575882</v>
      </c>
      <c r="X198" s="1">
        <v>2.5186915887850465</v>
      </c>
      <c r="Y198">
        <f t="shared" si="15"/>
        <v>0.23364485981308411</v>
      </c>
      <c r="AA198">
        <v>12.222284165090949</v>
      </c>
      <c r="AB198">
        <f t="shared" si="21"/>
        <v>1.133792594164281</v>
      </c>
      <c r="AD198">
        <v>0.47905049446994669</v>
      </c>
      <c r="AE198">
        <v>3.4192530989010987</v>
      </c>
      <c r="AF198">
        <f t="shared" si="11"/>
        <v>0.31718488858080696</v>
      </c>
      <c r="AG198" s="5">
        <f t="shared" si="19"/>
        <v>1.5103194121680308</v>
      </c>
      <c r="AH198">
        <f t="shared" si="22"/>
        <v>0.18425019018074873</v>
      </c>
    </row>
    <row r="199" spans="1:34" x14ac:dyDescent="0.25">
      <c r="A199" s="19">
        <f t="shared" si="20"/>
        <v>1790</v>
      </c>
      <c r="B199">
        <v>0.70595939751146042</v>
      </c>
      <c r="E199">
        <f t="shared" si="12"/>
        <v>6.548788474132286E-2</v>
      </c>
      <c r="G199">
        <v>0.38445078459343796</v>
      </c>
      <c r="J199">
        <f t="shared" si="13"/>
        <v>3.566333808844508E-2</v>
      </c>
      <c r="L199">
        <v>0.50729411764705878</v>
      </c>
      <c r="M199">
        <f t="shared" si="16"/>
        <v>4.7058823529411764E-2</v>
      </c>
      <c r="O199">
        <v>0.94810905892700093</v>
      </c>
      <c r="P199">
        <f t="shared" si="14"/>
        <v>8.7950747581354446E-2</v>
      </c>
      <c r="R199">
        <v>5.037383177570093</v>
      </c>
      <c r="S199">
        <f t="shared" si="17"/>
        <v>0.46728971962616822</v>
      </c>
      <c r="X199" s="1">
        <v>2.3796909492273728</v>
      </c>
      <c r="Y199">
        <f t="shared" si="15"/>
        <v>0.22075055187637968</v>
      </c>
      <c r="AA199">
        <v>12.279107065156722</v>
      </c>
      <c r="AB199">
        <f t="shared" si="21"/>
        <v>1.1390637351722377</v>
      </c>
      <c r="AD199">
        <v>0.39898901865086284</v>
      </c>
      <c r="AE199">
        <v>3.4192530989010987</v>
      </c>
      <c r="AF199">
        <f t="shared" si="11"/>
        <v>0.31718488858080696</v>
      </c>
      <c r="AG199" s="5">
        <f t="shared" si="19"/>
        <v>1.2579067698845154</v>
      </c>
      <c r="AH199">
        <f t="shared" si="22"/>
        <v>0.15345731486571648</v>
      </c>
    </row>
    <row r="200" spans="1:34" x14ac:dyDescent="0.25">
      <c r="A200" s="19">
        <f t="shared" si="20"/>
        <v>1791</v>
      </c>
      <c r="B200">
        <v>0.74550484094052549</v>
      </c>
      <c r="E200">
        <f t="shared" si="12"/>
        <v>6.9156293222683254E-2</v>
      </c>
      <c r="G200">
        <v>0.66175567833026394</v>
      </c>
      <c r="J200">
        <f t="shared" si="13"/>
        <v>6.1387354205033766E-2</v>
      </c>
      <c r="L200">
        <v>0.66175567833026394</v>
      </c>
      <c r="M200">
        <f t="shared" si="16"/>
        <v>6.1387354205033766E-2</v>
      </c>
      <c r="O200">
        <v>0.8617106314948042</v>
      </c>
      <c r="P200">
        <f t="shared" si="14"/>
        <v>7.9936051159072749E-2</v>
      </c>
      <c r="R200">
        <v>4.7488986784140961</v>
      </c>
      <c r="S200">
        <f t="shared" si="17"/>
        <v>0.44052863436123341</v>
      </c>
      <c r="X200" s="1">
        <v>2.6949999999999998</v>
      </c>
      <c r="Y200">
        <f t="shared" si="15"/>
        <v>0.25</v>
      </c>
      <c r="AA200">
        <v>12.279107065156722</v>
      </c>
      <c r="AB200">
        <f t="shared" si="21"/>
        <v>1.1390637351722377</v>
      </c>
      <c r="AD200">
        <v>0.42214002011489354</v>
      </c>
      <c r="AE200">
        <v>3.4192530989010987</v>
      </c>
      <c r="AF200">
        <f t="shared" si="11"/>
        <v>0.31718488858080696</v>
      </c>
      <c r="AG200" s="5">
        <f t="shared" si="19"/>
        <v>1.330895749806025</v>
      </c>
      <c r="AH200">
        <f t="shared" si="22"/>
        <v>0.16236154619803597</v>
      </c>
    </row>
    <row r="201" spans="1:34" x14ac:dyDescent="0.25">
      <c r="A201" s="19">
        <f t="shared" si="20"/>
        <v>1792</v>
      </c>
      <c r="B201">
        <v>0.6462829736211031</v>
      </c>
      <c r="E201">
        <f t="shared" si="12"/>
        <v>5.9952038369304558E-2</v>
      </c>
      <c r="G201">
        <v>0.81481481481481477</v>
      </c>
      <c r="J201">
        <f t="shared" si="13"/>
        <v>7.5585789871504161E-2</v>
      </c>
      <c r="L201">
        <v>0.81481481481481477</v>
      </c>
      <c r="M201">
        <f t="shared" si="16"/>
        <v>7.5585789871504161E-2</v>
      </c>
      <c r="O201">
        <v>0.95737122557726462</v>
      </c>
      <c r="P201">
        <f t="shared" si="14"/>
        <v>8.8809946714031973E-2</v>
      </c>
      <c r="R201">
        <v>4.8778280542986421</v>
      </c>
      <c r="S201">
        <f t="shared" si="17"/>
        <v>0.45248868778280543</v>
      </c>
      <c r="X201" s="1">
        <v>2.5605700712589075</v>
      </c>
      <c r="Y201">
        <f t="shared" si="15"/>
        <v>0.23752969121140144</v>
      </c>
      <c r="AA201">
        <v>13.813086692597855</v>
      </c>
      <c r="AB201">
        <f t="shared" si="21"/>
        <v>1.2813624019107472</v>
      </c>
      <c r="AD201">
        <v>0.53349056603773581</v>
      </c>
      <c r="AE201">
        <v>3.4192530989010987</v>
      </c>
      <c r="AF201">
        <f t="shared" si="11"/>
        <v>0.31718488858080696</v>
      </c>
      <c r="AG201" s="5">
        <f t="shared" si="19"/>
        <v>1.681954548417341</v>
      </c>
      <c r="AH201">
        <f t="shared" si="22"/>
        <v>0.205188679245283</v>
      </c>
    </row>
    <row r="202" spans="1:34" x14ac:dyDescent="0.25">
      <c r="A202" s="19">
        <f t="shared" si="20"/>
        <v>1793</v>
      </c>
      <c r="B202">
        <v>1.2112359550561798</v>
      </c>
      <c r="E202">
        <f t="shared" si="12"/>
        <v>0.11235955056179776</v>
      </c>
      <c r="G202">
        <v>0.8617106314948042</v>
      </c>
      <c r="J202">
        <f t="shared" si="13"/>
        <v>7.9936051159072749E-2</v>
      </c>
      <c r="L202">
        <v>0.8617106314948042</v>
      </c>
      <c r="M202">
        <f t="shared" si="16"/>
        <v>7.9936051159072749E-2</v>
      </c>
      <c r="O202">
        <v>2.2887473460721868</v>
      </c>
      <c r="P202">
        <f t="shared" si="14"/>
        <v>0.21231422505307856</v>
      </c>
      <c r="R202">
        <v>7.8686131386861309</v>
      </c>
      <c r="S202">
        <f t="shared" si="17"/>
        <v>0.72992700729927007</v>
      </c>
      <c r="X202" s="1">
        <v>5.037383177570093</v>
      </c>
      <c r="Y202">
        <f t="shared" si="15"/>
        <v>0.46728971962616822</v>
      </c>
      <c r="AA202">
        <v>17.907358391043449</v>
      </c>
      <c r="AB202">
        <f t="shared" si="21"/>
        <v>1.6611649713398375</v>
      </c>
      <c r="AD202">
        <v>0.48672167245907727</v>
      </c>
      <c r="AE202">
        <v>3.4192530989010987</v>
      </c>
      <c r="AF202">
        <f t="shared" si="11"/>
        <v>0.31718488858080696</v>
      </c>
      <c r="AG202" s="5">
        <f t="shared" si="19"/>
        <v>1.5345046059313718</v>
      </c>
      <c r="AH202">
        <f t="shared" si="22"/>
        <v>0.18720064325349126</v>
      </c>
    </row>
    <row r="203" spans="1:34" x14ac:dyDescent="0.25">
      <c r="A203" s="19">
        <f t="shared" si="20"/>
        <v>1794</v>
      </c>
      <c r="B203">
        <v>1.2925659472422062</v>
      </c>
      <c r="E203">
        <f t="shared" si="12"/>
        <v>0.11990407673860912</v>
      </c>
      <c r="G203">
        <v>0.57462686567164167</v>
      </c>
      <c r="J203">
        <f t="shared" si="13"/>
        <v>5.3304904051172698E-2</v>
      </c>
      <c r="L203">
        <v>0.57462686567164167</v>
      </c>
      <c r="M203">
        <f t="shared" si="16"/>
        <v>5.3304904051172698E-2</v>
      </c>
      <c r="O203">
        <v>1.9707495429616086</v>
      </c>
      <c r="P203">
        <f t="shared" si="14"/>
        <v>0.18281535648994515</v>
      </c>
      <c r="R203">
        <v>7.1866666666666656</v>
      </c>
      <c r="S203">
        <f t="shared" si="17"/>
        <v>0.66666666666666663</v>
      </c>
      <c r="X203" s="1">
        <v>4.6068376068376073</v>
      </c>
      <c r="Y203">
        <f t="shared" si="15"/>
        <v>0.42735042735042744</v>
      </c>
      <c r="AD203">
        <v>0.39752139094424654</v>
      </c>
      <c r="AE203">
        <v>3.4192530989010987</v>
      </c>
      <c r="AF203">
        <f t="shared" si="11"/>
        <v>0.31718488858080696</v>
      </c>
      <c r="AG203" s="5">
        <f t="shared" si="19"/>
        <v>1.2532797281828034</v>
      </c>
      <c r="AH203">
        <f t="shared" si="22"/>
        <v>0.15289284267086406</v>
      </c>
    </row>
    <row r="204" spans="1:34" x14ac:dyDescent="0.25">
      <c r="A204" s="19">
        <f t="shared" si="20"/>
        <v>1795</v>
      </c>
      <c r="B204">
        <v>0.78743608473338211</v>
      </c>
      <c r="E204">
        <f t="shared" si="12"/>
        <v>7.3046018991964945E-2</v>
      </c>
      <c r="G204">
        <v>0.39487179487179486</v>
      </c>
      <c r="J204">
        <f t="shared" si="13"/>
        <v>3.6630036630036632E-2</v>
      </c>
      <c r="L204">
        <v>0.39487179487179486</v>
      </c>
      <c r="M204">
        <f t="shared" si="16"/>
        <v>3.6630036630036632E-2</v>
      </c>
      <c r="O204">
        <v>0.68227848101265809</v>
      </c>
      <c r="P204">
        <f t="shared" si="14"/>
        <v>6.3291139240506319E-2</v>
      </c>
      <c r="R204">
        <v>5.9558011049723758</v>
      </c>
      <c r="S204">
        <f t="shared" si="17"/>
        <v>0.5524861878453039</v>
      </c>
      <c r="X204" s="1">
        <v>2.6228710462287101</v>
      </c>
      <c r="Y204">
        <f t="shared" si="15"/>
        <v>0.24330900243309</v>
      </c>
      <c r="AD204">
        <v>0.43522504409606155</v>
      </c>
      <c r="AE204">
        <v>3.4192530989010987</v>
      </c>
      <c r="AF204">
        <f t="shared" si="11"/>
        <v>0.31718488858080696</v>
      </c>
      <c r="AG204" s="5">
        <f t="shared" si="19"/>
        <v>1.3721493670250382</v>
      </c>
      <c r="AH204">
        <f t="shared" si="22"/>
        <v>0.16739424772925443</v>
      </c>
    </row>
    <row r="205" spans="1:34" x14ac:dyDescent="0.25">
      <c r="A205" s="19">
        <f t="shared" si="20"/>
        <v>1796</v>
      </c>
      <c r="B205">
        <v>1.2534883720930232</v>
      </c>
      <c r="E205">
        <f t="shared" si="12"/>
        <v>0.11627906976744186</v>
      </c>
      <c r="G205">
        <v>0.50539146741678387</v>
      </c>
      <c r="J205">
        <f t="shared" si="13"/>
        <v>4.6882325363338022E-2</v>
      </c>
      <c r="L205">
        <v>0.50539146741678387</v>
      </c>
      <c r="M205">
        <f t="shared" si="16"/>
        <v>4.6882325363338022E-2</v>
      </c>
      <c r="O205">
        <v>2.122047244094488</v>
      </c>
      <c r="P205">
        <f t="shared" si="14"/>
        <v>0.19685039370078738</v>
      </c>
      <c r="R205">
        <v>7.1866666666666656</v>
      </c>
      <c r="S205">
        <f t="shared" si="17"/>
        <v>0.66666666666666663</v>
      </c>
      <c r="X205" s="1">
        <v>2.897849462365591</v>
      </c>
      <c r="Y205">
        <f t="shared" si="15"/>
        <v>0.26881720430107525</v>
      </c>
      <c r="AA205">
        <v>15.348883831445905</v>
      </c>
      <c r="AB205">
        <f>AA205/10.78</f>
        <v>1.4238296689652974</v>
      </c>
      <c r="AD205">
        <v>0.43613486652028199</v>
      </c>
      <c r="AE205">
        <v>3.4192530989010987</v>
      </c>
      <c r="AF205">
        <f t="shared" si="11"/>
        <v>0.31718488858080696</v>
      </c>
      <c r="AG205" s="5">
        <f t="shared" si="19"/>
        <v>1.375017796313367</v>
      </c>
      <c r="AH205">
        <f t="shared" si="22"/>
        <v>0.16774417943087769</v>
      </c>
    </row>
    <row r="206" spans="1:34" x14ac:dyDescent="0.25">
      <c r="A206" s="19">
        <f t="shared" si="20"/>
        <v>1797</v>
      </c>
      <c r="B206">
        <v>1.1492537313432833</v>
      </c>
      <c r="E206">
        <f t="shared" si="12"/>
        <v>0.1066098081023454</v>
      </c>
      <c r="G206">
        <v>0.54334677419354838</v>
      </c>
      <c r="J206">
        <f t="shared" si="13"/>
        <v>5.0403225806451617E-2</v>
      </c>
      <c r="L206">
        <v>0.54334677419354838</v>
      </c>
      <c r="M206">
        <f t="shared" si="16"/>
        <v>5.0403225806451617E-2</v>
      </c>
      <c r="O206">
        <v>1.5876288659793814</v>
      </c>
      <c r="P206">
        <f t="shared" si="14"/>
        <v>0.14727540500736377</v>
      </c>
      <c r="R206">
        <v>8.5555555555555554</v>
      </c>
      <c r="S206">
        <f t="shared" si="17"/>
        <v>0.79365079365079372</v>
      </c>
      <c r="X206" s="1">
        <v>3.8226950354609928</v>
      </c>
      <c r="Y206">
        <f t="shared" si="15"/>
        <v>0.3546099290780142</v>
      </c>
      <c r="AD206">
        <v>0.43104317824925781</v>
      </c>
      <c r="AE206">
        <v>3.4192530989010987</v>
      </c>
      <c r="AF206">
        <f t="shared" si="11"/>
        <v>0.31718488858080696</v>
      </c>
      <c r="AG206" s="5">
        <f t="shared" si="19"/>
        <v>1.358965050882126</v>
      </c>
      <c r="AH206">
        <f t="shared" si="22"/>
        <v>0.16578583778817607</v>
      </c>
    </row>
    <row r="207" spans="1:34" x14ac:dyDescent="0.25">
      <c r="A207" s="19">
        <f t="shared" si="20"/>
        <v>1798</v>
      </c>
      <c r="B207">
        <v>0.8617106314948042</v>
      </c>
      <c r="E207">
        <f t="shared" si="12"/>
        <v>7.9936051159072749E-2</v>
      </c>
      <c r="G207">
        <v>0.8617106314948042</v>
      </c>
      <c r="J207">
        <f t="shared" si="13"/>
        <v>7.9936051159072749E-2</v>
      </c>
      <c r="L207">
        <v>0.8617106314948042</v>
      </c>
      <c r="M207">
        <f t="shared" si="16"/>
        <v>7.9936051159072749E-2</v>
      </c>
      <c r="O207">
        <v>1.0345489443378117</v>
      </c>
      <c r="P207">
        <f t="shared" si="14"/>
        <v>9.5969289827255264E-2</v>
      </c>
      <c r="R207">
        <v>7.1866666666666656</v>
      </c>
      <c r="S207">
        <f t="shared" si="17"/>
        <v>0.66666666666666663</v>
      </c>
      <c r="X207" s="1">
        <v>3.5933333333333328</v>
      </c>
      <c r="Y207">
        <f t="shared" si="15"/>
        <v>0.33333333333333331</v>
      </c>
      <c r="AA207">
        <v>40.930356883855737</v>
      </c>
      <c r="AB207">
        <f>AA207/10.78</f>
        <v>3.7968791172407923</v>
      </c>
      <c r="AD207">
        <v>0.46179418741012346</v>
      </c>
      <c r="AE207">
        <v>3.4192530989010987</v>
      </c>
      <c r="AF207">
        <f t="shared" si="11"/>
        <v>0.31718488858080696</v>
      </c>
      <c r="AG207" s="5">
        <f t="shared" si="19"/>
        <v>1.4559148434729905</v>
      </c>
      <c r="AH207">
        <f t="shared" si="22"/>
        <v>0.17761314900389363</v>
      </c>
    </row>
    <row r="208" spans="1:34" x14ac:dyDescent="0.25">
      <c r="A208" s="19">
        <f t="shared" si="20"/>
        <v>1799</v>
      </c>
      <c r="B208">
        <v>0.93984306887532687</v>
      </c>
      <c r="E208">
        <f t="shared" si="12"/>
        <v>8.7183958151700089E-2</v>
      </c>
      <c r="G208">
        <v>0.6462829736211031</v>
      </c>
      <c r="J208">
        <f t="shared" si="13"/>
        <v>5.9952038369304558E-2</v>
      </c>
      <c r="L208">
        <v>0.6462829736211031</v>
      </c>
      <c r="M208">
        <f t="shared" si="16"/>
        <v>5.9952038369304558E-2</v>
      </c>
      <c r="O208">
        <v>1.1492537313432833</v>
      </c>
      <c r="P208">
        <f t="shared" si="14"/>
        <v>0.1066098081023454</v>
      </c>
      <c r="R208">
        <v>11.113402061855671</v>
      </c>
      <c r="S208">
        <f t="shared" si="17"/>
        <v>1.0309278350515465</v>
      </c>
      <c r="X208" s="1">
        <v>3.1520467836257304</v>
      </c>
      <c r="Y208">
        <f t="shared" si="15"/>
        <v>0.29239766081871343</v>
      </c>
      <c r="AD208">
        <v>0.42816503897500224</v>
      </c>
      <c r="AE208">
        <v>3.4192530989010987</v>
      </c>
      <c r="AF208">
        <f t="shared" ref="AF208:AF215" si="23">AE208/10.78</f>
        <v>0.31718488858080696</v>
      </c>
      <c r="AG208" s="5">
        <f t="shared" si="19"/>
        <v>1.3498910395471808</v>
      </c>
      <c r="AH208">
        <f t="shared" si="22"/>
        <v>0.16467886114423164</v>
      </c>
    </row>
    <row r="209" spans="1:34" x14ac:dyDescent="0.25">
      <c r="A209" s="19">
        <f t="shared" si="20"/>
        <v>1800</v>
      </c>
      <c r="B209">
        <v>1.1492537313432833</v>
      </c>
      <c r="E209">
        <f t="shared" si="12"/>
        <v>0.1066098081023454</v>
      </c>
      <c r="G209">
        <v>0.79557195571955719</v>
      </c>
      <c r="J209">
        <f t="shared" si="13"/>
        <v>7.3800738007380073E-2</v>
      </c>
      <c r="L209">
        <v>0.79557195571955719</v>
      </c>
      <c r="M209">
        <f t="shared" si="16"/>
        <v>7.3800738007380073E-2</v>
      </c>
      <c r="O209">
        <v>1.2925659472422062</v>
      </c>
      <c r="P209">
        <f t="shared" si="14"/>
        <v>0.11990407673860912</v>
      </c>
      <c r="R209">
        <v>5.037383177570093</v>
      </c>
      <c r="S209">
        <f t="shared" si="17"/>
        <v>0.46728971962616822</v>
      </c>
      <c r="X209" s="1">
        <v>2.4008908685968815</v>
      </c>
      <c r="Y209">
        <f t="shared" si="15"/>
        <v>0.22271714922048994</v>
      </c>
      <c r="AD209">
        <v>0.44293433026301188</v>
      </c>
      <c r="AE209">
        <v>3.4192530989010987</v>
      </c>
      <c r="AF209">
        <f t="shared" si="23"/>
        <v>0.31718488858080696</v>
      </c>
      <c r="AG209" s="5">
        <f t="shared" si="19"/>
        <v>1.3964547057864285</v>
      </c>
      <c r="AH209">
        <f t="shared" si="22"/>
        <v>0.17035935779346609</v>
      </c>
    </row>
    <row r="210" spans="1:34" x14ac:dyDescent="0.25">
      <c r="A210" s="19">
        <f t="shared" si="20"/>
        <v>1801</v>
      </c>
      <c r="B210">
        <v>0.81113619262603465</v>
      </c>
      <c r="E210">
        <f t="shared" si="12"/>
        <v>7.5244544770504143E-2</v>
      </c>
      <c r="G210">
        <v>0.42208300704776819</v>
      </c>
      <c r="J210">
        <f t="shared" si="13"/>
        <v>3.9154267815191858E-2</v>
      </c>
      <c r="L210">
        <v>0.42208300704776819</v>
      </c>
      <c r="M210">
        <f t="shared" si="16"/>
        <v>3.9154267815191858E-2</v>
      </c>
      <c r="O210">
        <v>0.91901108269394705</v>
      </c>
      <c r="P210">
        <f t="shared" si="14"/>
        <v>8.525149190110827E-2</v>
      </c>
      <c r="R210">
        <v>6.4166666666666661</v>
      </c>
      <c r="S210">
        <f t="shared" si="17"/>
        <v>0.59523809523809523</v>
      </c>
      <c r="X210" s="1">
        <v>2.7712082262210793</v>
      </c>
      <c r="Y210">
        <f t="shared" si="15"/>
        <v>0.25706940874035988</v>
      </c>
      <c r="AA210">
        <v>12.279107065156722</v>
      </c>
      <c r="AB210">
        <f>AA210/10.78</f>
        <v>1.1390637351722377</v>
      </c>
      <c r="AD210">
        <v>0.44051170294059377</v>
      </c>
      <c r="AE210">
        <v>3.4192530989010987</v>
      </c>
      <c r="AF210">
        <f t="shared" si="23"/>
        <v>0.31718488858080696</v>
      </c>
      <c r="AG210" s="5">
        <f t="shared" si="19"/>
        <v>1.3888168030690016</v>
      </c>
      <c r="AH210">
        <f t="shared" si="22"/>
        <v>0.16942757805407452</v>
      </c>
    </row>
    <row r="211" spans="1:34" x14ac:dyDescent="0.25">
      <c r="A211" s="19">
        <f t="shared" si="20"/>
        <v>1802</v>
      </c>
      <c r="B211">
        <v>0.6307782328847279</v>
      </c>
      <c r="E211">
        <f t="shared" si="12"/>
        <v>5.8513750731421885E-2</v>
      </c>
      <c r="G211">
        <v>0.4308553157474021</v>
      </c>
      <c r="J211">
        <f t="shared" si="13"/>
        <v>3.9968025579536375E-2</v>
      </c>
      <c r="L211">
        <v>0.4308553157474021</v>
      </c>
      <c r="M211">
        <f t="shared" si="16"/>
        <v>3.9968025579536375E-2</v>
      </c>
      <c r="O211">
        <v>0.65771812080536907</v>
      </c>
      <c r="P211">
        <f t="shared" si="14"/>
        <v>6.1012812690665039E-2</v>
      </c>
      <c r="R211">
        <v>4.7911111111111104</v>
      </c>
      <c r="S211">
        <f t="shared" si="17"/>
        <v>0.44444444444444442</v>
      </c>
      <c r="X211" s="1">
        <v>2.7927461139896375</v>
      </c>
      <c r="Y211">
        <f t="shared" si="15"/>
        <v>0.2590673575129534</v>
      </c>
      <c r="AA211">
        <v>12.535311233347063</v>
      </c>
      <c r="AB211">
        <f>AA211/10.78</f>
        <v>1.1628303555980579</v>
      </c>
      <c r="AD211">
        <v>1.5280504970918136</v>
      </c>
      <c r="AE211">
        <v>3.4192530989010987</v>
      </c>
      <c r="AF211">
        <f t="shared" si="23"/>
        <v>0.31718488858080696</v>
      </c>
      <c r="AG211" s="5">
        <f t="shared" si="19"/>
        <v>4.817538767148811</v>
      </c>
      <c r="AH211">
        <f t="shared" si="22"/>
        <v>0.58771172965069751</v>
      </c>
    </row>
    <row r="212" spans="1:34" x14ac:dyDescent="0.25">
      <c r="A212" s="19">
        <f t="shared" si="20"/>
        <v>1803</v>
      </c>
      <c r="B212">
        <v>0.84416601409553638</v>
      </c>
      <c r="E212">
        <f t="shared" si="12"/>
        <v>7.8308535630383716E-2</v>
      </c>
      <c r="G212">
        <v>0.70688524590163937</v>
      </c>
      <c r="J212">
        <f t="shared" si="13"/>
        <v>6.5573770491803282E-2</v>
      </c>
      <c r="L212">
        <v>0.70688524590163937</v>
      </c>
      <c r="M212">
        <f t="shared" si="16"/>
        <v>6.5573770491803282E-2</v>
      </c>
      <c r="O212">
        <v>0.95482728077945078</v>
      </c>
      <c r="P212">
        <f t="shared" si="14"/>
        <v>8.8573959255978746E-2</v>
      </c>
      <c r="R212">
        <v>8.9090909090909083</v>
      </c>
      <c r="S212">
        <f t="shared" si="17"/>
        <v>0.82644628099173556</v>
      </c>
      <c r="X212" s="1">
        <v>3.1520467836257304</v>
      </c>
      <c r="Y212">
        <f t="shared" si="15"/>
        <v>0.29239766081871343</v>
      </c>
      <c r="AD212">
        <v>0.65889212827988342</v>
      </c>
      <c r="AE212">
        <v>3.4192530989010987</v>
      </c>
      <c r="AF212">
        <f t="shared" si="23"/>
        <v>0.31718488858080696</v>
      </c>
      <c r="AG212" s="5">
        <f t="shared" si="19"/>
        <v>2.0773124824073141</v>
      </c>
      <c r="AH212">
        <f t="shared" si="22"/>
        <v>0.25342004933841666</v>
      </c>
    </row>
    <row r="213" spans="1:34" x14ac:dyDescent="0.25">
      <c r="A213" s="19">
        <f t="shared" si="20"/>
        <v>1804</v>
      </c>
      <c r="B213">
        <v>1.061023622047244</v>
      </c>
      <c r="E213">
        <f t="shared" si="12"/>
        <v>9.8425196850393692E-2</v>
      </c>
      <c r="G213">
        <v>0.45697329376854595</v>
      </c>
      <c r="J213">
        <f t="shared" si="13"/>
        <v>4.2390843577787198E-2</v>
      </c>
      <c r="L213">
        <v>0.45697329376854595</v>
      </c>
      <c r="M213">
        <f t="shared" si="16"/>
        <v>4.2390843577787198E-2</v>
      </c>
      <c r="O213">
        <v>1.5444126074498565</v>
      </c>
      <c r="P213">
        <f t="shared" si="14"/>
        <v>0.14326647564469913</v>
      </c>
      <c r="R213">
        <v>7.4344827586206899</v>
      </c>
      <c r="S213">
        <f t="shared" si="17"/>
        <v>0.68965517241379315</v>
      </c>
      <c r="X213" s="1">
        <v>4.418032786885246</v>
      </c>
      <c r="Y213">
        <f t="shared" si="15"/>
        <v>0.4098360655737705</v>
      </c>
      <c r="AA213">
        <v>12.279107065156722</v>
      </c>
      <c r="AD213">
        <v>0.65953947368421051</v>
      </c>
      <c r="AE213">
        <v>3.4192530989010987</v>
      </c>
      <c r="AF213">
        <f t="shared" si="23"/>
        <v>0.31718488858080696</v>
      </c>
      <c r="AG213" s="5">
        <f t="shared" si="19"/>
        <v>2.0793533911253288</v>
      </c>
      <c r="AH213">
        <f t="shared" si="22"/>
        <v>0.25366902834008098</v>
      </c>
    </row>
    <row r="214" spans="1:34" x14ac:dyDescent="0.25">
      <c r="A214" s="19">
        <f t="shared" si="20"/>
        <v>1805</v>
      </c>
      <c r="B214">
        <v>2.8746666666666663</v>
      </c>
      <c r="E214">
        <f t="shared" si="12"/>
        <v>0.26666666666666666</v>
      </c>
      <c r="G214">
        <v>0.68227848101265809</v>
      </c>
      <c r="J214">
        <f t="shared" si="13"/>
        <v>6.3291139240506319E-2</v>
      </c>
      <c r="L214">
        <v>0.68227848101265809</v>
      </c>
      <c r="M214">
        <f t="shared" si="16"/>
        <v>6.3291139240506319E-2</v>
      </c>
      <c r="O214">
        <v>2.7999999999999994</v>
      </c>
      <c r="P214">
        <f t="shared" si="14"/>
        <v>0.25974025974025972</v>
      </c>
      <c r="R214">
        <v>10.266666666666666</v>
      </c>
      <c r="S214">
        <f t="shared" si="17"/>
        <v>0.95238095238095233</v>
      </c>
      <c r="X214" s="1">
        <v>8.4881889763779519</v>
      </c>
      <c r="Y214">
        <f t="shared" si="15"/>
        <v>0.78740157480314954</v>
      </c>
      <c r="AD214">
        <v>0.48840453145088908</v>
      </c>
      <c r="AE214">
        <v>3.4192530989010987</v>
      </c>
      <c r="AF214">
        <f t="shared" si="23"/>
        <v>0.31718488858080696</v>
      </c>
      <c r="AG214" s="5">
        <f t="shared" si="19"/>
        <v>1.5398102149070751</v>
      </c>
      <c r="AH214">
        <f t="shared" si="22"/>
        <v>0.1878478967118804</v>
      </c>
    </row>
    <row r="215" spans="1:34" x14ac:dyDescent="0.25">
      <c r="A215" s="19">
        <f t="shared" si="20"/>
        <v>1806</v>
      </c>
      <c r="B215">
        <v>1.1591397849462364</v>
      </c>
      <c r="E215">
        <f t="shared" si="12"/>
        <v>0.1075268817204301</v>
      </c>
      <c r="G215">
        <v>0.85691573926868037</v>
      </c>
      <c r="J215">
        <f t="shared" si="13"/>
        <v>7.9491255961844198E-2</v>
      </c>
      <c r="L215">
        <v>0.85691573926868037</v>
      </c>
      <c r="M215">
        <f t="shared" si="16"/>
        <v>7.9491255961844198E-2</v>
      </c>
      <c r="O215">
        <v>1.8715277777777777</v>
      </c>
      <c r="P215">
        <f t="shared" si="14"/>
        <v>0.1736111111111111</v>
      </c>
      <c r="R215">
        <v>6.2312138728323703</v>
      </c>
      <c r="S215">
        <f t="shared" si="17"/>
        <v>0.5780346820809249</v>
      </c>
      <c r="X215" s="1">
        <v>4.3643724696356268</v>
      </c>
      <c r="Y215">
        <f t="shared" si="15"/>
        <v>0.40485829959514164</v>
      </c>
      <c r="AA215">
        <v>13.942412404660024</v>
      </c>
      <c r="AB215">
        <f>AA215/10.78</f>
        <v>1.293359221211505</v>
      </c>
      <c r="AD215">
        <v>0.59600827345032736</v>
      </c>
      <c r="AE215">
        <v>3.4192530989010987</v>
      </c>
      <c r="AF215">
        <f t="shared" si="23"/>
        <v>0.31718488858080696</v>
      </c>
      <c r="AG215" s="5">
        <f t="shared" si="19"/>
        <v>1.8790563324661242</v>
      </c>
      <c r="AH215">
        <f t="shared" si="22"/>
        <v>0.22923395132704899</v>
      </c>
    </row>
    <row r="216" spans="1:34" x14ac:dyDescent="0.25">
      <c r="A216" s="19">
        <f t="shared" si="20"/>
        <v>1807</v>
      </c>
      <c r="B216">
        <v>1.1833150384193194</v>
      </c>
      <c r="E216">
        <f t="shared" si="12"/>
        <v>0.10976948408342481</v>
      </c>
      <c r="G216">
        <v>0.63862559241706163</v>
      </c>
      <c r="J216">
        <f t="shared" si="13"/>
        <v>5.9241706161137449E-2</v>
      </c>
      <c r="L216">
        <v>0.63862559241706163</v>
      </c>
      <c r="M216">
        <f t="shared" si="16"/>
        <v>5.9241706161137449E-2</v>
      </c>
      <c r="O216">
        <v>1.533428165007112</v>
      </c>
      <c r="P216">
        <f t="shared" si="14"/>
        <v>0.14224751066856328</v>
      </c>
      <c r="R216">
        <v>6.0561797752808992</v>
      </c>
      <c r="S216">
        <f t="shared" si="17"/>
        <v>0.5617977528089888</v>
      </c>
      <c r="X216" s="1">
        <v>4.5485232067510539</v>
      </c>
      <c r="Y216">
        <f t="shared" si="15"/>
        <v>0.42194092827004215</v>
      </c>
      <c r="AA216">
        <v>20.281341718746258</v>
      </c>
      <c r="AB216">
        <f>AA216/10.78</f>
        <v>1.8813860592528997</v>
      </c>
      <c r="AD216">
        <v>0.53987410667802549</v>
      </c>
    </row>
    <row r="217" spans="1:34" x14ac:dyDescent="0.25">
      <c r="A217" s="19">
        <f t="shared" si="20"/>
        <v>1808</v>
      </c>
      <c r="B217">
        <v>0.63749260792430507</v>
      </c>
      <c r="E217">
        <f t="shared" si="12"/>
        <v>5.913660555884092E-2</v>
      </c>
      <c r="G217">
        <v>0.43171806167400878</v>
      </c>
      <c r="J217">
        <f t="shared" si="13"/>
        <v>4.0048057669203045E-2</v>
      </c>
      <c r="L217">
        <v>0.43171806167400878</v>
      </c>
      <c r="M217">
        <f t="shared" si="16"/>
        <v>4.0048057669203045E-2</v>
      </c>
      <c r="O217">
        <v>0.71485411140583555</v>
      </c>
      <c r="P217">
        <f t="shared" si="14"/>
        <v>6.6312997347480113E-2</v>
      </c>
      <c r="R217">
        <v>8.5555555555555554</v>
      </c>
      <c r="S217">
        <f t="shared" si="17"/>
        <v>0.79365079365079372</v>
      </c>
      <c r="X217" s="1">
        <v>3.1705882352941175</v>
      </c>
      <c r="Y217">
        <f t="shared" si="15"/>
        <v>0.29411764705882354</v>
      </c>
      <c r="AA217">
        <v>17.232773672631616</v>
      </c>
      <c r="AB217">
        <f>AA217/10.78</f>
        <v>1.5985875392051594</v>
      </c>
      <c r="AD217">
        <v>0.48350973090962451</v>
      </c>
      <c r="AG217" s="5">
        <f>AVERAGE(AG79:AG215)</f>
        <v>2.1932855041041321</v>
      </c>
      <c r="AH217">
        <f>AD217/2.6</f>
        <v>0.18596528111908633</v>
      </c>
    </row>
    <row r="218" spans="1:34" x14ac:dyDescent="0.25">
      <c r="A218" s="19">
        <f t="shared" si="20"/>
        <v>1809</v>
      </c>
      <c r="B218">
        <v>0.67123287671232879</v>
      </c>
      <c r="E218">
        <f t="shared" si="12"/>
        <v>6.2266500622665012E-2</v>
      </c>
      <c r="G218">
        <v>0.45180217937971501</v>
      </c>
      <c r="J218">
        <f t="shared" si="13"/>
        <v>4.1911148365465216E-2</v>
      </c>
      <c r="L218">
        <v>0.45180217937971501</v>
      </c>
      <c r="M218">
        <f t="shared" si="16"/>
        <v>4.1911148365465216E-2</v>
      </c>
      <c r="O218">
        <v>0.70734908136482932</v>
      </c>
      <c r="P218">
        <f t="shared" si="14"/>
        <v>6.5616797900262466E-2</v>
      </c>
      <c r="R218">
        <v>8.6240000000000006</v>
      </c>
      <c r="S218">
        <f t="shared" si="17"/>
        <v>0.8</v>
      </c>
      <c r="X218" s="1">
        <v>2.897849462365591</v>
      </c>
      <c r="Y218">
        <f t="shared" si="15"/>
        <v>0.26881720430107525</v>
      </c>
      <c r="AA218">
        <v>13.527427574679805</v>
      </c>
      <c r="AB218">
        <f>AA218/10.78</f>
        <v>1.2548634113803159</v>
      </c>
      <c r="AD218">
        <v>0.43791615751016233</v>
      </c>
    </row>
    <row r="219" spans="1:34" x14ac:dyDescent="0.25">
      <c r="A219" s="19">
        <f t="shared" si="20"/>
        <v>1810</v>
      </c>
      <c r="B219">
        <v>0.6585216860109957</v>
      </c>
      <c r="E219">
        <f t="shared" si="12"/>
        <v>6.1087354917532075E-2</v>
      </c>
      <c r="G219">
        <v>0.54804270462633442</v>
      </c>
      <c r="J219">
        <f t="shared" si="13"/>
        <v>5.0838840874428054E-2</v>
      </c>
      <c r="L219">
        <v>0.54804270462633442</v>
      </c>
      <c r="M219">
        <f t="shared" si="16"/>
        <v>5.0838840874428054E-2</v>
      </c>
      <c r="O219">
        <v>0.63040935672514609</v>
      </c>
      <c r="P219">
        <f t="shared" si="14"/>
        <v>5.847953216374268E-2</v>
      </c>
      <c r="R219">
        <v>6.2674418604651159</v>
      </c>
      <c r="S219">
        <f t="shared" si="17"/>
        <v>0.58139534883720934</v>
      </c>
      <c r="X219" s="1">
        <v>2.3692307692307693</v>
      </c>
      <c r="Y219">
        <f t="shared" si="15"/>
        <v>0.2197802197802198</v>
      </c>
      <c r="AD219">
        <v>0.4535679029756029</v>
      </c>
    </row>
    <row r="220" spans="1:34" x14ac:dyDescent="0.25">
      <c r="A220" s="19">
        <f t="shared" si="20"/>
        <v>1811</v>
      </c>
      <c r="B220">
        <v>0.8074906367041198</v>
      </c>
      <c r="E220">
        <f t="shared" si="12"/>
        <v>7.4906367041198504E-2</v>
      </c>
      <c r="G220">
        <v>0.54637607704004054</v>
      </c>
      <c r="J220">
        <f t="shared" si="13"/>
        <v>5.0684237202230108E-2</v>
      </c>
      <c r="L220">
        <v>0.54637607704004054</v>
      </c>
      <c r="M220">
        <f t="shared" si="16"/>
        <v>5.0684237202230108E-2</v>
      </c>
      <c r="O220">
        <v>0.91901108269394705</v>
      </c>
      <c r="P220">
        <f t="shared" si="14"/>
        <v>8.525149190110827E-2</v>
      </c>
      <c r="R220">
        <v>7.1866666666666656</v>
      </c>
      <c r="S220">
        <f t="shared" si="17"/>
        <v>0.66666666666666663</v>
      </c>
      <c r="X220" s="1">
        <v>4.2109375</v>
      </c>
      <c r="Y220">
        <f t="shared" si="15"/>
        <v>0.390625</v>
      </c>
      <c r="AD220">
        <v>0.44784467517438681</v>
      </c>
    </row>
    <row r="221" spans="1:34" x14ac:dyDescent="0.25">
      <c r="A221" s="19">
        <f t="shared" si="20"/>
        <v>1812</v>
      </c>
      <c r="B221">
        <v>0.88943894389438938</v>
      </c>
      <c r="E221">
        <f t="shared" si="12"/>
        <v>8.2508250825082508E-2</v>
      </c>
      <c r="G221">
        <v>0.7158034528552456</v>
      </c>
      <c r="J221">
        <f t="shared" si="13"/>
        <v>6.6401062416998669E-2</v>
      </c>
      <c r="L221">
        <v>0.7158034528552456</v>
      </c>
      <c r="M221">
        <f t="shared" si="16"/>
        <v>6.6401062416998669E-2</v>
      </c>
      <c r="O221">
        <v>1.0933062880324544</v>
      </c>
      <c r="P221">
        <f t="shared" si="14"/>
        <v>0.10141987829614606</v>
      </c>
      <c r="R221">
        <v>8.1666666666666661</v>
      </c>
      <c r="S221">
        <f t="shared" si="17"/>
        <v>0.75757575757575757</v>
      </c>
      <c r="X221" s="1">
        <v>3.7560975609756091</v>
      </c>
      <c r="Y221">
        <f t="shared" si="15"/>
        <v>0.34843205574912889</v>
      </c>
      <c r="AD221">
        <v>0.48286070829209521</v>
      </c>
    </row>
    <row r="222" spans="1:34" x14ac:dyDescent="0.25">
      <c r="A222" s="19">
        <f t="shared" si="20"/>
        <v>1813</v>
      </c>
      <c r="B222">
        <v>0.81235870384325548</v>
      </c>
      <c r="E222">
        <f t="shared" si="12"/>
        <v>7.5357950263752832E-2</v>
      </c>
      <c r="G222">
        <v>0.62061024755325267</v>
      </c>
      <c r="J222">
        <f t="shared" si="13"/>
        <v>5.7570523891767415E-2</v>
      </c>
      <c r="L222">
        <v>0.62061024755325267</v>
      </c>
      <c r="M222">
        <f t="shared" si="16"/>
        <v>5.7570523891767415E-2</v>
      </c>
      <c r="O222">
        <v>1.0266666666666666</v>
      </c>
      <c r="P222">
        <f t="shared" si="14"/>
        <v>9.5238095238095233E-2</v>
      </c>
      <c r="R222">
        <v>6.4939759036144578</v>
      </c>
      <c r="S222">
        <f t="shared" si="17"/>
        <v>0.60240963855421692</v>
      </c>
      <c r="X222" s="1">
        <v>3.4113924050632907</v>
      </c>
      <c r="Y222">
        <f t="shared" si="15"/>
        <v>0.31645569620253161</v>
      </c>
      <c r="AA222">
        <v>17.046008346661793</v>
      </c>
      <c r="AB222">
        <f>AA222/10.78</f>
        <v>1.5812623698202035</v>
      </c>
    </row>
    <row r="223" spans="1:34" x14ac:dyDescent="0.25">
      <c r="A223" s="19">
        <f t="shared" si="20"/>
        <v>1814</v>
      </c>
      <c r="B223">
        <v>0.76183745583038864</v>
      </c>
      <c r="E223">
        <f t="shared" si="12"/>
        <v>7.0671378091872794E-2</v>
      </c>
      <c r="G223">
        <v>0.42625543693159351</v>
      </c>
      <c r="J223">
        <f t="shared" si="13"/>
        <v>3.9541320680110716E-2</v>
      </c>
      <c r="L223">
        <v>0.42625543693159351</v>
      </c>
      <c r="M223">
        <f t="shared" si="16"/>
        <v>3.9541320680110716E-2</v>
      </c>
      <c r="O223">
        <v>0.99172033118675262</v>
      </c>
      <c r="P223">
        <f t="shared" si="14"/>
        <v>9.1996320147194124E-2</v>
      </c>
      <c r="R223">
        <v>7.755395683453238</v>
      </c>
      <c r="S223">
        <f t="shared" si="17"/>
        <v>0.71942446043165476</v>
      </c>
      <c r="X223" s="1">
        <v>3.5577557755775575</v>
      </c>
      <c r="Y223">
        <f t="shared" si="15"/>
        <v>0.33003300330033003</v>
      </c>
      <c r="AD223">
        <v>0.45258006429447312</v>
      </c>
    </row>
    <row r="224" spans="1:34" x14ac:dyDescent="0.25">
      <c r="A224" s="19">
        <f t="shared" si="20"/>
        <v>1815</v>
      </c>
      <c r="B224">
        <v>0.71914609739826552</v>
      </c>
      <c r="E224">
        <f t="shared" si="12"/>
        <v>6.6711140760507007E-2</v>
      </c>
      <c r="G224">
        <v>0.40104166666666663</v>
      </c>
      <c r="J224">
        <f t="shared" si="13"/>
        <v>3.7202380952380952E-2</v>
      </c>
      <c r="L224">
        <v>0.40104166666666663</v>
      </c>
      <c r="M224">
        <f t="shared" si="16"/>
        <v>3.7202380952380952E-2</v>
      </c>
      <c r="O224">
        <v>0.87499999999999989</v>
      </c>
      <c r="P224">
        <f t="shared" si="14"/>
        <v>8.1168831168831168E-2</v>
      </c>
      <c r="R224">
        <v>7.6453900709219855</v>
      </c>
      <c r="S224">
        <f t="shared" si="17"/>
        <v>0.70921985815602839</v>
      </c>
      <c r="X224" s="1">
        <v>2.6551724137931036</v>
      </c>
      <c r="Y224">
        <f t="shared" si="15"/>
        <v>0.24630541871921185</v>
      </c>
    </row>
    <row r="225" spans="1:28" x14ac:dyDescent="0.25">
      <c r="A225" s="19">
        <f t="shared" si="20"/>
        <v>1816</v>
      </c>
      <c r="B225">
        <v>0.58650707290533188</v>
      </c>
      <c r="E225">
        <f t="shared" si="12"/>
        <v>5.4406964091403706E-2</v>
      </c>
      <c r="G225">
        <v>0.32460102378801564</v>
      </c>
      <c r="J225">
        <f t="shared" si="13"/>
        <v>3.0111412225233364E-2</v>
      </c>
      <c r="L225">
        <v>0.32460102378801564</v>
      </c>
      <c r="M225">
        <f t="shared" si="16"/>
        <v>3.0111412225233364E-2</v>
      </c>
      <c r="O225">
        <v>0.73134328358208944</v>
      </c>
      <c r="P225">
        <f t="shared" si="14"/>
        <v>6.7842605156037988E-2</v>
      </c>
      <c r="R225">
        <v>6.341176470588235</v>
      </c>
      <c r="S225">
        <f t="shared" si="17"/>
        <v>0.58823529411764708</v>
      </c>
      <c r="X225" s="1">
        <v>2.2552301255230125</v>
      </c>
      <c r="Y225">
        <f t="shared" si="15"/>
        <v>0.20920502092050211</v>
      </c>
    </row>
    <row r="226" spans="1:28" x14ac:dyDescent="0.25">
      <c r="A226" s="19">
        <f t="shared" si="20"/>
        <v>1817</v>
      </c>
      <c r="B226">
        <v>0.55653071760454298</v>
      </c>
      <c r="E226">
        <f t="shared" si="12"/>
        <v>5.1626226122870413E-2</v>
      </c>
      <c r="G226">
        <v>0.33530326594090204</v>
      </c>
      <c r="J226">
        <f t="shared" si="13"/>
        <v>3.1104199066874033E-2</v>
      </c>
      <c r="L226">
        <v>0.33530326594090204</v>
      </c>
      <c r="M226">
        <f t="shared" si="16"/>
        <v>3.1104199066874033E-2</v>
      </c>
      <c r="O226">
        <v>0.73084745762711856</v>
      </c>
      <c r="P226">
        <f t="shared" si="14"/>
        <v>6.7796610169491525E-2</v>
      </c>
      <c r="R226">
        <v>5.9230769230769225</v>
      </c>
      <c r="S226">
        <f t="shared" si="17"/>
        <v>0.54945054945054939</v>
      </c>
      <c r="X226" s="1">
        <v>3.0111731843575416</v>
      </c>
      <c r="Y226">
        <f t="shared" si="15"/>
        <v>0.27932960893854747</v>
      </c>
    </row>
    <row r="227" spans="1:28" x14ac:dyDescent="0.25">
      <c r="A227" s="19">
        <f t="shared" si="20"/>
        <v>1818</v>
      </c>
      <c r="B227">
        <v>0.63673951565268749</v>
      </c>
      <c r="E227">
        <f t="shared" si="12"/>
        <v>5.9066745422327233E-2</v>
      </c>
      <c r="G227">
        <v>0.56677181913774966</v>
      </c>
      <c r="J227">
        <f t="shared" si="13"/>
        <v>5.2576235541535218E-2</v>
      </c>
      <c r="L227">
        <v>0.56677181913774966</v>
      </c>
      <c r="M227">
        <f t="shared" si="16"/>
        <v>5.2576235541535218E-2</v>
      </c>
      <c r="O227">
        <v>0.9464442493415276</v>
      </c>
      <c r="P227">
        <f t="shared" si="14"/>
        <v>8.7796312554872691E-2</v>
      </c>
      <c r="R227">
        <v>8.229007633587786</v>
      </c>
      <c r="S227">
        <f t="shared" si="17"/>
        <v>0.76335877862595425</v>
      </c>
      <c r="X227" s="1">
        <v>3.0451977401129944</v>
      </c>
      <c r="Y227">
        <f t="shared" si="15"/>
        <v>0.2824858757062147</v>
      </c>
    </row>
    <row r="228" spans="1:28" x14ac:dyDescent="0.25">
      <c r="A228" s="19">
        <f t="shared" si="20"/>
        <v>1819</v>
      </c>
      <c r="B228">
        <v>0.83825816485225502</v>
      </c>
      <c r="E228">
        <f t="shared" si="12"/>
        <v>7.7760497667185069E-2</v>
      </c>
      <c r="G228">
        <v>0.56087408949011452</v>
      </c>
      <c r="J228">
        <f t="shared" si="13"/>
        <v>5.2029136316337155E-2</v>
      </c>
      <c r="L228">
        <v>0.56087408949011452</v>
      </c>
      <c r="M228">
        <f t="shared" si="16"/>
        <v>5.2029136316337155E-2</v>
      </c>
      <c r="O228">
        <v>0.99538319482917803</v>
      </c>
      <c r="P228">
        <f t="shared" si="14"/>
        <v>9.2336103416435819E-2</v>
      </c>
      <c r="R228">
        <v>7.755395683453238</v>
      </c>
      <c r="S228">
        <f t="shared" si="17"/>
        <v>0.71942446043165476</v>
      </c>
      <c r="X228" s="1">
        <v>3.1893491124260356</v>
      </c>
      <c r="Y228">
        <f t="shared" si="15"/>
        <v>0.29585798816568049</v>
      </c>
      <c r="AA228">
        <v>14.069938741862163</v>
      </c>
      <c r="AB228">
        <f>AA228/10.78</f>
        <v>1.305189122621722</v>
      </c>
    </row>
    <row r="229" spans="1:28" x14ac:dyDescent="0.25">
      <c r="A229" s="19">
        <f t="shared" si="20"/>
        <v>1820</v>
      </c>
      <c r="B229">
        <v>0.91822827938671203</v>
      </c>
      <c r="E229">
        <f t="shared" si="12"/>
        <v>8.5178875638841564E-2</v>
      </c>
      <c r="G229">
        <v>0.71914609739826552</v>
      </c>
      <c r="J229">
        <f t="shared" si="13"/>
        <v>6.6711140760507007E-2</v>
      </c>
      <c r="L229">
        <v>0.71914609739826552</v>
      </c>
      <c r="M229">
        <f t="shared" si="16"/>
        <v>6.6711140760507007E-2</v>
      </c>
      <c r="O229">
        <v>0.95229681978798586</v>
      </c>
      <c r="P229">
        <f t="shared" si="14"/>
        <v>8.8339222614840993E-2</v>
      </c>
      <c r="R229">
        <v>5.8907103825136602</v>
      </c>
      <c r="S229">
        <f t="shared" si="17"/>
        <v>0.54644808743169393</v>
      </c>
      <c r="X229" s="1">
        <v>3.5344262295081967</v>
      </c>
      <c r="Y229">
        <f t="shared" si="15"/>
        <v>0.32786885245901642</v>
      </c>
    </row>
    <row r="230" spans="1:28" x14ac:dyDescent="0.25">
      <c r="A230" s="19">
        <f t="shared" si="20"/>
        <v>1821</v>
      </c>
      <c r="B230">
        <v>0.71249173826834089</v>
      </c>
      <c r="E230">
        <f t="shared" si="12"/>
        <v>6.6093853271645728E-2</v>
      </c>
      <c r="G230">
        <v>0.60022271714922037</v>
      </c>
      <c r="J230">
        <f t="shared" si="13"/>
        <v>5.5679287305122484E-2</v>
      </c>
      <c r="L230">
        <v>0.60022271714922037</v>
      </c>
      <c r="M230">
        <f t="shared" si="16"/>
        <v>5.5679287305122484E-2</v>
      </c>
      <c r="O230">
        <v>0.79206465833945627</v>
      </c>
      <c r="P230">
        <f t="shared" si="14"/>
        <v>7.3475385745775168E-2</v>
      </c>
      <c r="R230">
        <v>5.7340425531914887</v>
      </c>
      <c r="S230">
        <f t="shared" si="17"/>
        <v>0.53191489361702127</v>
      </c>
      <c r="X230" s="1">
        <v>3.7430555555555554</v>
      </c>
      <c r="Y230">
        <f t="shared" si="15"/>
        <v>0.34722222222222221</v>
      </c>
    </row>
    <row r="231" spans="1:28" x14ac:dyDescent="0.25">
      <c r="A231" s="19">
        <f t="shared" si="20"/>
        <v>1822</v>
      </c>
      <c r="B231">
        <v>0.44126074498567336</v>
      </c>
      <c r="E231">
        <f t="shared" si="12"/>
        <v>4.0933278755628327E-2</v>
      </c>
      <c r="G231">
        <v>0.31228273464658163</v>
      </c>
      <c r="J231">
        <f t="shared" si="13"/>
        <v>2.8968713789107758E-2</v>
      </c>
      <c r="L231">
        <v>0.31228273464658163</v>
      </c>
      <c r="M231">
        <f t="shared" si="16"/>
        <v>2.8968713789107758E-2</v>
      </c>
      <c r="O231">
        <v>0.62747380675203723</v>
      </c>
      <c r="P231">
        <f t="shared" si="14"/>
        <v>5.8207217694994179E-2</v>
      </c>
      <c r="R231">
        <v>6.7374999999999998</v>
      </c>
      <c r="S231">
        <f t="shared" si="17"/>
        <v>0.625</v>
      </c>
      <c r="X231" s="1">
        <v>2.8594164456233422</v>
      </c>
      <c r="Y231">
        <f t="shared" si="15"/>
        <v>0.26525198938992045</v>
      </c>
    </row>
    <row r="232" spans="1:28" x14ac:dyDescent="0.25">
      <c r="A232" s="19">
        <f t="shared" si="20"/>
        <v>1823</v>
      </c>
      <c r="B232">
        <v>0.38987341772151896</v>
      </c>
      <c r="E232">
        <f t="shared" si="12"/>
        <v>3.6166365280289332E-2</v>
      </c>
      <c r="G232">
        <v>0.16971032745591938</v>
      </c>
      <c r="J232">
        <f t="shared" si="13"/>
        <v>1.5743073047858942E-2</v>
      </c>
      <c r="L232">
        <v>0.16971032745591938</v>
      </c>
      <c r="M232">
        <f t="shared" si="16"/>
        <v>1.5743073047858942E-2</v>
      </c>
      <c r="O232">
        <v>0.46305841924398622</v>
      </c>
      <c r="P232">
        <f t="shared" si="14"/>
        <v>4.29553264604811E-2</v>
      </c>
      <c r="R232">
        <v>6.0223463687150831</v>
      </c>
      <c r="S232">
        <f t="shared" si="17"/>
        <v>0.55865921787709494</v>
      </c>
      <c r="X232" s="1">
        <v>1.7275641025641022</v>
      </c>
      <c r="Y232">
        <f t="shared" si="15"/>
        <v>0.16025641025641024</v>
      </c>
    </row>
    <row r="233" spans="1:28" x14ac:dyDescent="0.25">
      <c r="A233" s="19">
        <f t="shared" si="20"/>
        <v>1824</v>
      </c>
      <c r="B233">
        <v>0.66707920792079201</v>
      </c>
      <c r="C233">
        <v>0.80508488187205896</v>
      </c>
      <c r="E233">
        <f t="shared" si="12"/>
        <v>6.8282193404121103E-2</v>
      </c>
      <c r="G233">
        <v>0.44823284823284815</v>
      </c>
      <c r="H233">
        <v>0.48766790335619337</v>
      </c>
      <c r="J233">
        <f t="shared" si="13"/>
        <v>4.3409125769436063E-2</v>
      </c>
      <c r="L233">
        <v>0.44823284823284815</v>
      </c>
      <c r="M233">
        <f t="shared" si="16"/>
        <v>4.1580041580041575E-2</v>
      </c>
      <c r="O233">
        <v>0.69999999999999984</v>
      </c>
      <c r="P233">
        <f t="shared" si="14"/>
        <v>6.4935064935064929E-2</v>
      </c>
      <c r="R233">
        <v>5.284313725490196</v>
      </c>
      <c r="S233">
        <f t="shared" si="17"/>
        <v>0.49019607843137258</v>
      </c>
      <c r="U233">
        <v>2.6534334672172664</v>
      </c>
      <c r="V233">
        <f t="shared" ref="V233:V272" si="24">U233/10.78</f>
        <v>0.24614410642089671</v>
      </c>
      <c r="X233" s="1">
        <v>2.6228710462287101</v>
      </c>
      <c r="Y233">
        <f t="shared" si="15"/>
        <v>0.24330900243309</v>
      </c>
      <c r="AA233">
        <v>9.0767618040971758</v>
      </c>
      <c r="AB233">
        <f t="shared" ref="AB233:AB269" si="25">AA233/10.78</f>
        <v>0.84200016735595329</v>
      </c>
    </row>
    <row r="234" spans="1:28" x14ac:dyDescent="0.25">
      <c r="A234" s="19">
        <f t="shared" si="20"/>
        <v>1825</v>
      </c>
      <c r="B234">
        <v>1.0589390962671905</v>
      </c>
      <c r="C234">
        <v>0.80508488187205896</v>
      </c>
      <c r="E234">
        <f t="shared" ref="E234:E297" si="26">AVERAGE(B234:D234)/10.78</f>
        <v>8.6457512900707315E-2</v>
      </c>
      <c r="G234">
        <v>0.85419968304278926</v>
      </c>
      <c r="H234">
        <v>0.59443543249334807</v>
      </c>
      <c r="J234">
        <f t="shared" ref="J234:J269" si="27">AVERAGE(G234:I234)/10.78</f>
        <v>6.719086806753885E-2</v>
      </c>
      <c r="L234">
        <v>1.0415458937198068</v>
      </c>
      <c r="M234">
        <f t="shared" si="16"/>
        <v>9.6618357487922718E-2</v>
      </c>
      <c r="O234">
        <v>1.5378031383737518</v>
      </c>
      <c r="P234">
        <f t="shared" ref="P234:P240" si="28">O234/10.78</f>
        <v>0.14265335235378032</v>
      </c>
      <c r="R234">
        <v>8.4881889763779519</v>
      </c>
      <c r="S234">
        <f t="shared" si="17"/>
        <v>0.78740157480314954</v>
      </c>
      <c r="U234">
        <v>2.6534334672172664</v>
      </c>
      <c r="V234">
        <f t="shared" si="24"/>
        <v>0.24614410642089671</v>
      </c>
      <c r="X234" s="1">
        <v>3.8637992831541217</v>
      </c>
      <c r="Y234">
        <f>X234/10.78</f>
        <v>0.35842293906810035</v>
      </c>
      <c r="AA234">
        <v>13.535275627807643</v>
      </c>
      <c r="AB234">
        <f t="shared" si="25"/>
        <v>1.2555914311509873</v>
      </c>
    </row>
    <row r="235" spans="1:28" x14ac:dyDescent="0.25">
      <c r="A235" s="19">
        <f t="shared" si="20"/>
        <v>1826</v>
      </c>
      <c r="B235">
        <v>0.60766629086809476</v>
      </c>
      <c r="C235">
        <v>0.43572694323541539</v>
      </c>
      <c r="E235">
        <f t="shared" si="26"/>
        <v>4.8394862435227746E-2</v>
      </c>
      <c r="G235">
        <v>0.35425566874794606</v>
      </c>
      <c r="H235">
        <v>0.30298893403787158</v>
      </c>
      <c r="J235">
        <f t="shared" si="27"/>
        <v>3.0484443542941452E-2</v>
      </c>
      <c r="L235">
        <v>0.44416975690152449</v>
      </c>
      <c r="M235">
        <f t="shared" ref="M235:M298" si="29">L235/10.78</f>
        <v>4.1203131437989288E-2</v>
      </c>
      <c r="O235">
        <v>0.76616915422885556</v>
      </c>
      <c r="P235">
        <f t="shared" si="28"/>
        <v>7.1073205401563602E-2</v>
      </c>
      <c r="R235">
        <v>6.2674418604651159</v>
      </c>
      <c r="S235">
        <f t="shared" si="17"/>
        <v>0.58139534883720934</v>
      </c>
      <c r="U235">
        <v>2.6534334672172664</v>
      </c>
      <c r="V235">
        <f t="shared" si="24"/>
        <v>0.24614410642089671</v>
      </c>
      <c r="X235" s="1">
        <v>3.1066282420749278</v>
      </c>
      <c r="Y235">
        <f>X235/10.78</f>
        <v>0.28818443804034583</v>
      </c>
      <c r="AA235">
        <v>11.601344318149069</v>
      </c>
      <c r="AB235">
        <f t="shared" si="25"/>
        <v>1.0761914951900806</v>
      </c>
    </row>
    <row r="236" spans="1:28" x14ac:dyDescent="0.25">
      <c r="A236" s="19">
        <f t="shared" si="20"/>
        <v>1827</v>
      </c>
      <c r="B236">
        <v>0.499074074074074</v>
      </c>
      <c r="C236">
        <v>0.58000738801535412</v>
      </c>
      <c r="E236">
        <f t="shared" si="26"/>
        <v>5.0050160579287017E-2</v>
      </c>
      <c r="G236">
        <v>0.24224719101123593</v>
      </c>
      <c r="H236">
        <v>0.28278967176868014</v>
      </c>
      <c r="J236">
        <f t="shared" si="27"/>
        <v>2.4352359127083306E-2</v>
      </c>
      <c r="L236">
        <v>0.31912374185908821</v>
      </c>
      <c r="M236">
        <f t="shared" si="29"/>
        <v>2.9603315571343991E-2</v>
      </c>
      <c r="O236">
        <v>0.6750156543519098</v>
      </c>
      <c r="P236">
        <f t="shared" si="28"/>
        <v>6.2617407639323733E-2</v>
      </c>
      <c r="R236">
        <v>5.39</v>
      </c>
      <c r="S236">
        <f t="shared" si="17"/>
        <v>0.5</v>
      </c>
      <c r="U236">
        <v>2.6534334672172664</v>
      </c>
      <c r="V236">
        <f t="shared" si="24"/>
        <v>0.24614410642089671</v>
      </c>
      <c r="X236" s="1">
        <v>2.3796909492273728</v>
      </c>
      <c r="Y236">
        <f>X236/10.78</f>
        <v>0.22075055187637968</v>
      </c>
      <c r="AA236">
        <v>10.641768324675889</v>
      </c>
      <c r="AB236">
        <f t="shared" si="25"/>
        <v>0.98717702455249434</v>
      </c>
    </row>
    <row r="237" spans="1:28" x14ac:dyDescent="0.25">
      <c r="A237" s="19">
        <f t="shared" si="20"/>
        <v>1828</v>
      </c>
      <c r="B237">
        <v>0.53260869565217395</v>
      </c>
      <c r="C237">
        <v>0.58000738801535412</v>
      </c>
      <c r="E237">
        <f t="shared" si="26"/>
        <v>5.1605569743391845E-2</v>
      </c>
      <c r="G237">
        <v>0.35390676296782658</v>
      </c>
      <c r="H237">
        <v>0.33473063188945812</v>
      </c>
      <c r="J237">
        <f t="shared" si="27"/>
        <v>3.1940509965551242E-2</v>
      </c>
      <c r="L237">
        <v>0.38145789101203115</v>
      </c>
      <c r="M237">
        <f t="shared" si="29"/>
        <v>3.5385704175513094E-2</v>
      </c>
      <c r="O237">
        <v>0.56233698487219597</v>
      </c>
      <c r="P237">
        <f t="shared" si="28"/>
        <v>5.2164840897235248E-2</v>
      </c>
      <c r="R237">
        <v>3.948717948717948</v>
      </c>
      <c r="S237">
        <f t="shared" ref="S237:S269" si="30">R237/10.78</f>
        <v>0.36630036630036628</v>
      </c>
      <c r="U237">
        <v>2.6534334672172664</v>
      </c>
      <c r="V237">
        <f t="shared" si="24"/>
        <v>0.24614410642089671</v>
      </c>
      <c r="X237" s="1">
        <v>2.2226804123711341</v>
      </c>
      <c r="Y237">
        <f>X237/10.78</f>
        <v>0.2061855670103093</v>
      </c>
      <c r="AA237">
        <v>11.601344318149069</v>
      </c>
      <c r="AB237">
        <f t="shared" si="25"/>
        <v>1.0761914951900806</v>
      </c>
    </row>
    <row r="238" spans="1:28" x14ac:dyDescent="0.25">
      <c r="A238" s="19">
        <f t="shared" si="20"/>
        <v>1829</v>
      </c>
      <c r="B238">
        <v>0.45010438413361165</v>
      </c>
      <c r="C238">
        <v>0.58000738801535412</v>
      </c>
      <c r="E238">
        <f t="shared" si="26"/>
        <v>4.7778839153477082E-2</v>
      </c>
      <c r="G238">
        <v>0.25727923627684962</v>
      </c>
      <c r="H238">
        <v>0.2683616272906863</v>
      </c>
      <c r="J238">
        <f t="shared" si="27"/>
        <v>2.4380374005915396E-2</v>
      </c>
      <c r="L238">
        <v>0.30297920179876331</v>
      </c>
      <c r="M238">
        <f t="shared" si="29"/>
        <v>2.8105677346824055E-2</v>
      </c>
      <c r="O238">
        <v>0.47868561278863231</v>
      </c>
      <c r="P238">
        <f t="shared" si="28"/>
        <v>4.4404973357015987E-2</v>
      </c>
      <c r="R238">
        <v>5.5567010309278357</v>
      </c>
      <c r="S238">
        <f t="shared" si="30"/>
        <v>0.51546391752577325</v>
      </c>
      <c r="U238">
        <v>2.6534334672172664</v>
      </c>
      <c r="V238">
        <f t="shared" si="24"/>
        <v>0.24614410642089671</v>
      </c>
      <c r="X238" s="1"/>
      <c r="AA238">
        <v>11.601344318149069</v>
      </c>
      <c r="AB238">
        <f t="shared" si="25"/>
        <v>1.0761914951900806</v>
      </c>
    </row>
    <row r="239" spans="1:28" x14ac:dyDescent="0.25">
      <c r="A239" s="19">
        <f t="shared" si="20"/>
        <v>1830</v>
      </c>
      <c r="B239">
        <v>0.46992153443766344</v>
      </c>
      <c r="C239">
        <v>0.52229521010337876</v>
      </c>
      <c r="E239">
        <f t="shared" si="26"/>
        <v>4.602118481173665E-2</v>
      </c>
      <c r="G239">
        <v>0.32207947415596055</v>
      </c>
      <c r="H239">
        <v>0.33473063188945812</v>
      </c>
      <c r="J239">
        <f t="shared" si="27"/>
        <v>3.0464290632904394E-2</v>
      </c>
      <c r="L239">
        <v>0.45970149253731341</v>
      </c>
      <c r="M239">
        <f t="shared" si="29"/>
        <v>4.2643923240938165E-2</v>
      </c>
      <c r="O239">
        <v>0.55225409836065575</v>
      </c>
      <c r="P239">
        <f t="shared" si="28"/>
        <v>5.1229508196721313E-2</v>
      </c>
      <c r="R239">
        <v>6.6134969325153374</v>
      </c>
      <c r="S239">
        <f t="shared" si="30"/>
        <v>0.61349693251533743</v>
      </c>
      <c r="U239">
        <v>2.6420453407485227</v>
      </c>
      <c r="V239">
        <f t="shared" si="24"/>
        <v>0.24508769394698729</v>
      </c>
      <c r="X239" s="1"/>
      <c r="AA239">
        <v>9.6439421662271219</v>
      </c>
      <c r="AB239">
        <f t="shared" si="25"/>
        <v>0.89461430113424145</v>
      </c>
    </row>
    <row r="240" spans="1:28" x14ac:dyDescent="0.25">
      <c r="A240" s="19">
        <f t="shared" si="20"/>
        <v>1831</v>
      </c>
      <c r="B240">
        <v>0.43223736968724935</v>
      </c>
      <c r="C240">
        <v>0.52229521010337876</v>
      </c>
      <c r="E240">
        <f t="shared" si="26"/>
        <v>4.4273310750956779E-2</v>
      </c>
      <c r="G240">
        <v>0.26815920398009946</v>
      </c>
      <c r="H240">
        <v>0.33473063188945812</v>
      </c>
      <c r="J240">
        <f t="shared" si="27"/>
        <v>2.796335045777169E-2</v>
      </c>
      <c r="L240">
        <v>0.32304465088402756</v>
      </c>
      <c r="M240">
        <f t="shared" si="29"/>
        <v>2.9967036260113877E-2</v>
      </c>
      <c r="O240">
        <v>0.52894995093228647</v>
      </c>
      <c r="P240">
        <f t="shared" si="28"/>
        <v>4.9067713444553476E-2</v>
      </c>
      <c r="R240">
        <v>4.2440944881889759</v>
      </c>
      <c r="S240">
        <f t="shared" si="30"/>
        <v>0.39370078740157477</v>
      </c>
      <c r="U240">
        <v>2.6420453407485227</v>
      </c>
      <c r="V240">
        <f t="shared" si="24"/>
        <v>0.24508769394698729</v>
      </c>
      <c r="X240" s="1"/>
      <c r="AA240">
        <v>9.6439421662271219</v>
      </c>
      <c r="AB240">
        <f t="shared" si="25"/>
        <v>0.89461430113424145</v>
      </c>
    </row>
    <row r="241" spans="1:28" x14ac:dyDescent="0.25">
      <c r="A241" s="19">
        <f t="shared" si="20"/>
        <v>1832</v>
      </c>
      <c r="B241">
        <v>0.52508524111056987</v>
      </c>
      <c r="C241">
        <v>0.52229521010337876</v>
      </c>
      <c r="E241">
        <f t="shared" si="26"/>
        <v>4.8579798293782409E-2</v>
      </c>
      <c r="G241">
        <v>0.33582554517133956</v>
      </c>
      <c r="H241">
        <v>0.33473063188945812</v>
      </c>
      <c r="J241">
        <f t="shared" si="27"/>
        <v>3.1101863500037002E-2</v>
      </c>
      <c r="L241">
        <v>0.42491131257390613</v>
      </c>
      <c r="M241">
        <f t="shared" si="29"/>
        <v>3.9416633819471816E-2</v>
      </c>
      <c r="R241">
        <v>5.1333333333333329</v>
      </c>
      <c r="S241">
        <f t="shared" si="30"/>
        <v>0.47619047619047616</v>
      </c>
      <c r="U241">
        <v>2.6420453407485227</v>
      </c>
      <c r="V241">
        <f t="shared" si="24"/>
        <v>0.24508769394698729</v>
      </c>
      <c r="X241" s="1"/>
      <c r="AA241">
        <v>9.6439421662271219</v>
      </c>
      <c r="AB241">
        <f t="shared" si="25"/>
        <v>0.89461430113424145</v>
      </c>
    </row>
    <row r="242" spans="1:28" x14ac:dyDescent="0.25">
      <c r="A242" s="19">
        <f t="shared" si="20"/>
        <v>1833</v>
      </c>
      <c r="B242">
        <v>0.69999999999999984</v>
      </c>
      <c r="C242">
        <v>0.69831735273490414</v>
      </c>
      <c r="E242">
        <f t="shared" si="26"/>
        <v>6.4857020071192206E-2</v>
      </c>
      <c r="G242">
        <v>0.44786040714582465</v>
      </c>
      <c r="H242">
        <v>0.44726937881781048</v>
      </c>
      <c r="J242">
        <f t="shared" si="27"/>
        <v>4.1518079126328163E-2</v>
      </c>
      <c r="L242">
        <v>0.5664739884393063</v>
      </c>
      <c r="M242">
        <f t="shared" si="29"/>
        <v>5.2548607461902257E-2</v>
      </c>
      <c r="R242">
        <v>6.0903954802259888</v>
      </c>
      <c r="S242">
        <f t="shared" si="30"/>
        <v>0.56497175141242939</v>
      </c>
      <c r="U242">
        <v>2.6420453407485227</v>
      </c>
      <c r="V242">
        <f t="shared" si="24"/>
        <v>0.24508769394698729</v>
      </c>
      <c r="X242" s="1"/>
      <c r="AA242">
        <v>9.6439421662271219</v>
      </c>
      <c r="AB242">
        <f t="shared" si="25"/>
        <v>0.89461430113424145</v>
      </c>
    </row>
    <row r="243" spans="1:28" x14ac:dyDescent="0.25">
      <c r="A243" s="19">
        <f t="shared" si="20"/>
        <v>1834</v>
      </c>
      <c r="B243">
        <v>0.58333333333333326</v>
      </c>
      <c r="C243">
        <v>0.58000738801535412</v>
      </c>
      <c r="E243">
        <f t="shared" si="26"/>
        <v>5.3958289487415927E-2</v>
      </c>
      <c r="G243">
        <v>0.26869391824526423</v>
      </c>
      <c r="H243">
        <v>0.2683616272906863</v>
      </c>
      <c r="J243">
        <f t="shared" si="27"/>
        <v>2.4909811945081191E-2</v>
      </c>
      <c r="L243">
        <v>0.33995584988962468</v>
      </c>
      <c r="M243">
        <f t="shared" si="29"/>
        <v>3.1535793125197095E-2</v>
      </c>
      <c r="R243">
        <v>5.39</v>
      </c>
      <c r="S243">
        <f t="shared" si="30"/>
        <v>0.5</v>
      </c>
      <c r="U243">
        <v>2.6420453407485227</v>
      </c>
      <c r="V243">
        <f t="shared" si="24"/>
        <v>0.24508769394698729</v>
      </c>
      <c r="X243" s="1"/>
      <c r="AA243">
        <v>9.6439421662271219</v>
      </c>
      <c r="AB243">
        <f t="shared" si="25"/>
        <v>0.89461430113424145</v>
      </c>
    </row>
    <row r="244" spans="1:28" x14ac:dyDescent="0.25">
      <c r="A244" s="19">
        <f t="shared" si="20"/>
        <v>1835</v>
      </c>
      <c r="B244">
        <v>0.55282051282051281</v>
      </c>
      <c r="C244">
        <v>0.54826569016376769</v>
      </c>
      <c r="E244">
        <f t="shared" si="26"/>
        <v>5.1070788635634537E-2</v>
      </c>
      <c r="G244">
        <v>0.38376646493414024</v>
      </c>
      <c r="H244">
        <v>0.38378598311463741</v>
      </c>
      <c r="J244">
        <f t="shared" si="27"/>
        <v>3.5600762896511026E-2</v>
      </c>
      <c r="L244">
        <v>0.48558558558558562</v>
      </c>
      <c r="M244">
        <f t="shared" si="29"/>
        <v>4.504504504504505E-2</v>
      </c>
      <c r="O244">
        <v>1.1136363636363635</v>
      </c>
      <c r="P244">
        <f>O244/10.78</f>
        <v>0.10330578512396695</v>
      </c>
      <c r="R244">
        <v>4.0526315789473681</v>
      </c>
      <c r="S244">
        <f t="shared" si="30"/>
        <v>0.37593984962406013</v>
      </c>
      <c r="U244">
        <v>2.6420453407485227</v>
      </c>
      <c r="V244">
        <f t="shared" si="24"/>
        <v>0.24508769394698729</v>
      </c>
      <c r="X244" s="1"/>
      <c r="AA244">
        <v>11.601344318149069</v>
      </c>
      <c r="AB244">
        <f t="shared" si="25"/>
        <v>1.0761914951900806</v>
      </c>
    </row>
    <row r="245" spans="1:28" x14ac:dyDescent="0.25">
      <c r="A245" s="19">
        <f t="shared" si="20"/>
        <v>1836</v>
      </c>
      <c r="B245">
        <v>0.50023201856148491</v>
      </c>
      <c r="C245">
        <v>0.49921033893858852</v>
      </c>
      <c r="E245">
        <f t="shared" si="26"/>
        <v>4.6356324559372615E-2</v>
      </c>
      <c r="G245">
        <v>0.38376646493414024</v>
      </c>
      <c r="H245">
        <v>0.38378598311463741</v>
      </c>
      <c r="J245">
        <f t="shared" si="27"/>
        <v>3.5600762896511026E-2</v>
      </c>
      <c r="L245">
        <v>0.48558558558558562</v>
      </c>
      <c r="M245">
        <f t="shared" si="29"/>
        <v>4.504504504504505E-2</v>
      </c>
      <c r="R245">
        <v>4.418032786885246</v>
      </c>
      <c r="S245">
        <f t="shared" si="30"/>
        <v>0.4098360655737705</v>
      </c>
      <c r="U245">
        <v>2.6420453407485227</v>
      </c>
      <c r="V245">
        <f t="shared" si="24"/>
        <v>0.24508769394698729</v>
      </c>
      <c r="X245" s="1"/>
      <c r="AA245">
        <v>9.6439421662271219</v>
      </c>
      <c r="AB245">
        <f t="shared" si="25"/>
        <v>0.89461430113424145</v>
      </c>
    </row>
    <row r="246" spans="1:28" x14ac:dyDescent="0.25">
      <c r="A246" s="19">
        <f t="shared" si="20"/>
        <v>1837</v>
      </c>
      <c r="B246">
        <v>0.47741364038972539</v>
      </c>
      <c r="C246">
        <v>0.47612546777379827</v>
      </c>
      <c r="E246">
        <f t="shared" si="26"/>
        <v>4.4227231361944508E-2</v>
      </c>
      <c r="G246">
        <v>0.32314148681055155</v>
      </c>
      <c r="H246">
        <v>0.31453136962026673</v>
      </c>
      <c r="J246">
        <f t="shared" si="27"/>
        <v>2.9576663099759662E-2</v>
      </c>
      <c r="L246">
        <v>0.38294849023090588</v>
      </c>
      <c r="M246">
        <f t="shared" si="29"/>
        <v>3.5523978685612793E-2</v>
      </c>
      <c r="R246">
        <v>4.8558558558558547</v>
      </c>
      <c r="S246">
        <f t="shared" si="30"/>
        <v>0.45045045045045035</v>
      </c>
      <c r="U246">
        <v>2.6420453407485227</v>
      </c>
      <c r="V246">
        <f t="shared" si="24"/>
        <v>0.24508769394698729</v>
      </c>
      <c r="X246" s="1"/>
      <c r="AA246">
        <v>8.6929032194489615</v>
      </c>
      <c r="AB246">
        <f t="shared" si="25"/>
        <v>0.80639176432736193</v>
      </c>
    </row>
    <row r="247" spans="1:28" x14ac:dyDescent="0.25">
      <c r="A247" s="19">
        <f t="shared" si="20"/>
        <v>1838</v>
      </c>
      <c r="B247">
        <v>0.4565861922914019</v>
      </c>
      <c r="C247">
        <v>0.45592620550460683</v>
      </c>
      <c r="E247">
        <f t="shared" si="26"/>
        <v>4.2324322717811169E-2</v>
      </c>
      <c r="G247">
        <v>0.22728231077377184</v>
      </c>
      <c r="H247">
        <v>0.28278967176868014</v>
      </c>
      <c r="J247">
        <f t="shared" si="27"/>
        <v>2.3658255219965309E-2</v>
      </c>
      <c r="L247">
        <v>0.32314148681055155</v>
      </c>
      <c r="M247">
        <f t="shared" si="29"/>
        <v>2.9976019184652279E-2</v>
      </c>
      <c r="R247">
        <v>4.8558558558558547</v>
      </c>
      <c r="S247">
        <f t="shared" si="30"/>
        <v>0.45045045045045035</v>
      </c>
      <c r="U247">
        <v>2.6420453407485227</v>
      </c>
      <c r="V247">
        <f t="shared" si="24"/>
        <v>0.24508769394698729</v>
      </c>
      <c r="X247" s="1"/>
      <c r="AA247">
        <v>8.6929032194489615</v>
      </c>
      <c r="AB247">
        <f t="shared" si="25"/>
        <v>0.80639176432736193</v>
      </c>
    </row>
    <row r="248" spans="1:28" x14ac:dyDescent="0.25">
      <c r="A248" s="19">
        <f t="shared" si="20"/>
        <v>1839</v>
      </c>
      <c r="B248">
        <v>0.66013472137170859</v>
      </c>
      <c r="C248">
        <v>0.6550332193009224</v>
      </c>
      <c r="E248">
        <f t="shared" si="26"/>
        <v>6.1000368305780664E-2</v>
      </c>
      <c r="G248">
        <v>0.26709613478691774</v>
      </c>
      <c r="H248">
        <v>0.29721771624667404</v>
      </c>
      <c r="J248">
        <f t="shared" si="27"/>
        <v>2.6174111829016317E-2</v>
      </c>
      <c r="L248">
        <v>0.35011367327054238</v>
      </c>
      <c r="M248">
        <f t="shared" si="29"/>
        <v>3.2478077297823968E-2</v>
      </c>
      <c r="O248">
        <v>0.62240184757505768</v>
      </c>
      <c r="P248">
        <f t="shared" ref="P248:P311" si="31">O248/10.78</f>
        <v>5.7736720554272515E-2</v>
      </c>
      <c r="R248">
        <v>3.4662379421221865</v>
      </c>
      <c r="S248">
        <f t="shared" si="30"/>
        <v>0.32154340836012862</v>
      </c>
      <c r="U248">
        <v>2.6420453407485227</v>
      </c>
      <c r="V248">
        <f t="shared" si="24"/>
        <v>0.24508769394698729</v>
      </c>
      <c r="X248" s="1"/>
      <c r="AA248">
        <v>9.6439421662271219</v>
      </c>
      <c r="AB248">
        <f t="shared" si="25"/>
        <v>0.89461430113424145</v>
      </c>
    </row>
    <row r="249" spans="1:28" x14ac:dyDescent="0.25">
      <c r="A249" s="19">
        <f t="shared" si="20"/>
        <v>1840</v>
      </c>
      <c r="B249">
        <v>0.61599999999999999</v>
      </c>
      <c r="C249">
        <v>0.52229521010337876</v>
      </c>
      <c r="E249">
        <f t="shared" si="26"/>
        <v>5.2796623845240205E-2</v>
      </c>
      <c r="G249">
        <v>0.25388601036269426</v>
      </c>
      <c r="H249">
        <v>0.28278967176868014</v>
      </c>
      <c r="J249">
        <f t="shared" si="27"/>
        <v>2.4892193048765048E-2</v>
      </c>
      <c r="L249">
        <v>0.32775919732441472</v>
      </c>
      <c r="M249">
        <f t="shared" si="29"/>
        <v>3.0404378230465188E-2</v>
      </c>
      <c r="O249">
        <v>0.57037037037037042</v>
      </c>
      <c r="P249">
        <f t="shared" si="31"/>
        <v>5.2910052910052914E-2</v>
      </c>
      <c r="R249">
        <v>4.8558558558558547</v>
      </c>
      <c r="S249">
        <f t="shared" si="30"/>
        <v>0.45045045045045035</v>
      </c>
      <c r="U249">
        <v>2.2771759472049533</v>
      </c>
      <c r="V249">
        <f t="shared" si="24"/>
        <v>0.21124081142903092</v>
      </c>
      <c r="X249" s="1"/>
      <c r="AA249">
        <v>8.6686785077276856</v>
      </c>
      <c r="AB249">
        <f t="shared" si="25"/>
        <v>0.80414457400071304</v>
      </c>
    </row>
    <row r="250" spans="1:28" x14ac:dyDescent="0.25">
      <c r="A250" s="19">
        <f t="shared" si="20"/>
        <v>1841</v>
      </c>
      <c r="B250">
        <v>0.56351280710925244</v>
      </c>
      <c r="C250">
        <v>0.52229521010337876</v>
      </c>
      <c r="E250">
        <f t="shared" si="26"/>
        <v>5.0362152931940227E-2</v>
      </c>
      <c r="G250">
        <v>0.30400451212633955</v>
      </c>
      <c r="H250">
        <v>0.28278967176868014</v>
      </c>
      <c r="J250">
        <f t="shared" si="27"/>
        <v>2.7216798881958243E-2</v>
      </c>
      <c r="L250">
        <v>0.37262357414448671</v>
      </c>
      <c r="M250">
        <f t="shared" si="29"/>
        <v>3.4566194262011754E-2</v>
      </c>
      <c r="O250">
        <v>0.75121951219512184</v>
      </c>
      <c r="P250">
        <f t="shared" si="31"/>
        <v>6.968641114982578E-2</v>
      </c>
      <c r="R250">
        <v>4.418032786885246</v>
      </c>
      <c r="S250">
        <f t="shared" si="30"/>
        <v>0.4098360655737705</v>
      </c>
      <c r="U250">
        <v>2.2771759472049533</v>
      </c>
      <c r="V250">
        <f t="shared" si="24"/>
        <v>0.21124081142903092</v>
      </c>
      <c r="X250" s="1"/>
      <c r="AA250">
        <v>9.0767618040971758</v>
      </c>
      <c r="AB250">
        <f t="shared" si="25"/>
        <v>0.84200016735595329</v>
      </c>
    </row>
    <row r="251" spans="1:28" x14ac:dyDescent="0.25">
      <c r="A251" s="19">
        <f t="shared" si="20"/>
        <v>1842</v>
      </c>
      <c r="B251">
        <v>0.46206600942991854</v>
      </c>
      <c r="C251">
        <v>0.52229521010337876</v>
      </c>
      <c r="E251">
        <f t="shared" si="26"/>
        <v>4.5656828364253124E-2</v>
      </c>
      <c r="G251">
        <v>0.25388601036269426</v>
      </c>
      <c r="H251">
        <v>0.2683616272906863</v>
      </c>
      <c r="J251">
        <f t="shared" si="27"/>
        <v>2.4222988759433236E-2</v>
      </c>
      <c r="L251">
        <v>0.36101808439383792</v>
      </c>
      <c r="M251">
        <f t="shared" si="29"/>
        <v>3.3489618218352314E-2</v>
      </c>
      <c r="O251">
        <v>0.62857142857142856</v>
      </c>
      <c r="P251">
        <f t="shared" si="31"/>
        <v>5.830903790087464E-2</v>
      </c>
      <c r="R251">
        <v>4.0526315789473681</v>
      </c>
      <c r="S251">
        <f t="shared" si="30"/>
        <v>0.37593984962406013</v>
      </c>
      <c r="U251">
        <v>2.2771759472049533</v>
      </c>
      <c r="V251">
        <f t="shared" si="24"/>
        <v>0.21124081142903092</v>
      </c>
      <c r="X251" s="1"/>
      <c r="AA251">
        <v>8.6929032194489615</v>
      </c>
      <c r="AB251">
        <f t="shared" si="25"/>
        <v>0.80639176432736193</v>
      </c>
    </row>
    <row r="252" spans="1:28" x14ac:dyDescent="0.25">
      <c r="A252" s="19">
        <f t="shared" ref="A252:A315" si="32">A251+1</f>
        <v>1843</v>
      </c>
      <c r="B252">
        <v>0.51357789423535016</v>
      </c>
      <c r="C252">
        <v>0.43572694323541539</v>
      </c>
      <c r="E252">
        <f t="shared" si="26"/>
        <v>4.4030836617382448E-2</v>
      </c>
      <c r="G252">
        <v>0.27507017096198011</v>
      </c>
      <c r="H252">
        <v>0.22219188496110584</v>
      </c>
      <c r="J252">
        <f t="shared" si="27"/>
        <v>2.3064102779363913E-2</v>
      </c>
      <c r="L252">
        <v>0.37262357414448671</v>
      </c>
      <c r="M252">
        <f t="shared" si="29"/>
        <v>3.4566194262011754E-2</v>
      </c>
      <c r="O252">
        <v>0.54999999999999993</v>
      </c>
      <c r="P252">
        <f t="shared" si="31"/>
        <v>5.10204081632653E-2</v>
      </c>
      <c r="R252">
        <v>4.418032786885246</v>
      </c>
      <c r="S252">
        <f t="shared" si="30"/>
        <v>0.4098360655737705</v>
      </c>
      <c r="U252">
        <v>2.2771759472049533</v>
      </c>
      <c r="V252">
        <f t="shared" si="24"/>
        <v>0.21124081142903092</v>
      </c>
      <c r="X252" s="1"/>
      <c r="AA252">
        <v>9.0767618040971758</v>
      </c>
      <c r="AB252">
        <f t="shared" si="25"/>
        <v>0.84200016735595329</v>
      </c>
    </row>
    <row r="253" spans="1:28" x14ac:dyDescent="0.25">
      <c r="A253" s="19">
        <f t="shared" si="32"/>
        <v>1844</v>
      </c>
      <c r="B253">
        <v>0.45313156788566628</v>
      </c>
      <c r="C253">
        <v>0.45592620550460683</v>
      </c>
      <c r="E253">
        <f t="shared" si="26"/>
        <v>4.2164089674873527E-2</v>
      </c>
      <c r="G253">
        <v>0.24067872292922526</v>
      </c>
      <c r="H253">
        <v>0.28278967176868014</v>
      </c>
      <c r="J253">
        <f t="shared" si="27"/>
        <v>2.4279610143687635E-2</v>
      </c>
      <c r="L253">
        <v>0.34484964811260393</v>
      </c>
      <c r="M253">
        <f t="shared" si="29"/>
        <v>3.1989763275751759E-2</v>
      </c>
      <c r="O253">
        <v>0.49700322729368362</v>
      </c>
      <c r="P253">
        <f t="shared" si="31"/>
        <v>4.6104195481788839E-2</v>
      </c>
      <c r="R253">
        <v>4.2109375</v>
      </c>
      <c r="S253">
        <f t="shared" si="30"/>
        <v>0.390625</v>
      </c>
      <c r="U253">
        <v>2.2771759472049533</v>
      </c>
      <c r="V253">
        <f t="shared" si="24"/>
        <v>0.21124081142903092</v>
      </c>
      <c r="X253" s="1"/>
      <c r="AA253">
        <v>9.6439421662271219</v>
      </c>
      <c r="AB253">
        <f t="shared" si="25"/>
        <v>0.89461430113424145</v>
      </c>
    </row>
    <row r="254" spans="1:28" x14ac:dyDescent="0.25">
      <c r="A254" s="19">
        <f t="shared" si="32"/>
        <v>1845</v>
      </c>
      <c r="B254">
        <v>0.51357789423535016</v>
      </c>
      <c r="C254">
        <v>0.47612546777379827</v>
      </c>
      <c r="E254">
        <f t="shared" si="26"/>
        <v>4.5904608627511528E-2</v>
      </c>
      <c r="G254">
        <v>0.37262357414448671</v>
      </c>
      <c r="H254">
        <v>0.42707011654861904</v>
      </c>
      <c r="J254">
        <f t="shared" si="27"/>
        <v>3.7091544095227545E-2</v>
      </c>
      <c r="L254">
        <v>0.41255262150784539</v>
      </c>
      <c r="M254">
        <f t="shared" si="29"/>
        <v>3.8270187523918871E-2</v>
      </c>
      <c r="O254">
        <v>0.61599999999999999</v>
      </c>
      <c r="P254">
        <f t="shared" si="31"/>
        <v>5.7142857142857148E-2</v>
      </c>
      <c r="R254">
        <v>4.8558558558558547</v>
      </c>
      <c r="S254">
        <f t="shared" si="30"/>
        <v>0.45045045045045035</v>
      </c>
      <c r="U254">
        <v>2.2771759472049533</v>
      </c>
      <c r="V254">
        <f t="shared" si="24"/>
        <v>0.21124081142903092</v>
      </c>
      <c r="X254" s="1"/>
      <c r="AA254">
        <v>9.1845561671010216</v>
      </c>
      <c r="AB254">
        <f t="shared" si="25"/>
        <v>0.85199964444350851</v>
      </c>
    </row>
    <row r="255" spans="1:28" x14ac:dyDescent="0.25">
      <c r="A255" s="19">
        <f t="shared" si="32"/>
        <v>1846</v>
      </c>
      <c r="B255">
        <v>0.72203616878767585</v>
      </c>
      <c r="C255">
        <v>0.95225093554759654</v>
      </c>
      <c r="E255">
        <f t="shared" si="26"/>
        <v>7.7657101314251978E-2</v>
      </c>
      <c r="G255">
        <v>0.50232991612301947</v>
      </c>
      <c r="H255">
        <v>0.44726937881781048</v>
      </c>
      <c r="J255">
        <f t="shared" si="27"/>
        <v>4.4044494199481914E-2</v>
      </c>
      <c r="L255">
        <v>0.60800902425267911</v>
      </c>
      <c r="M255">
        <f t="shared" si="29"/>
        <v>5.6401579244218847E-2</v>
      </c>
      <c r="O255">
        <v>1.1407407407407408</v>
      </c>
      <c r="P255">
        <f t="shared" si="31"/>
        <v>0.10582010582010583</v>
      </c>
      <c r="R255">
        <v>4.8558558558558547</v>
      </c>
      <c r="S255">
        <f t="shared" si="30"/>
        <v>0.45045045045045035</v>
      </c>
      <c r="U255">
        <v>2.2771759472049533</v>
      </c>
      <c r="V255">
        <f t="shared" si="24"/>
        <v>0.21124081142903092</v>
      </c>
      <c r="X255" s="1"/>
      <c r="AA255">
        <v>9.6439421662271219</v>
      </c>
      <c r="AB255">
        <f t="shared" si="25"/>
        <v>0.89461430113424145</v>
      </c>
    </row>
    <row r="256" spans="1:28" x14ac:dyDescent="0.25">
      <c r="A256" s="19">
        <f t="shared" si="32"/>
        <v>1847</v>
      </c>
      <c r="B256">
        <v>0.82542113323124033</v>
      </c>
      <c r="C256">
        <v>0.58000738801535412</v>
      </c>
      <c r="E256">
        <f t="shared" si="26"/>
        <v>6.5186851634814219E-2</v>
      </c>
      <c r="G256">
        <v>0.46206600942991854</v>
      </c>
      <c r="H256">
        <v>0.20487823158751317</v>
      </c>
      <c r="J256">
        <f t="shared" si="27"/>
        <v>3.0934333998953237E-2</v>
      </c>
      <c r="L256">
        <v>1.0506822612085771</v>
      </c>
      <c r="M256">
        <f t="shared" si="29"/>
        <v>9.7465886939571172E-2</v>
      </c>
      <c r="O256">
        <v>1.0999999999999999</v>
      </c>
      <c r="P256">
        <f t="shared" si="31"/>
        <v>0.1020408163265306</v>
      </c>
      <c r="R256">
        <v>4.0526315789473681</v>
      </c>
      <c r="S256">
        <f t="shared" si="30"/>
        <v>0.37593984962406013</v>
      </c>
      <c r="U256">
        <v>2.2771759472049533</v>
      </c>
      <c r="V256">
        <f t="shared" si="24"/>
        <v>0.21124081142903092</v>
      </c>
      <c r="X256" s="1"/>
      <c r="AA256">
        <v>8.1210083275968348</v>
      </c>
      <c r="AB256">
        <f t="shared" si="25"/>
        <v>0.7533402901295766</v>
      </c>
    </row>
    <row r="257" spans="1:28" x14ac:dyDescent="0.25">
      <c r="A257" s="19">
        <f t="shared" si="32"/>
        <v>1848</v>
      </c>
      <c r="B257">
        <v>0.64166666666666661</v>
      </c>
      <c r="C257">
        <v>0.27413284508188385</v>
      </c>
      <c r="E257">
        <f t="shared" si="26"/>
        <v>4.2476786259209205E-2</v>
      </c>
      <c r="G257">
        <v>0.23103300471495927</v>
      </c>
      <c r="H257">
        <v>0.17313653373592663</v>
      </c>
      <c r="J257">
        <f t="shared" si="27"/>
        <v>1.87462680172025E-2</v>
      </c>
      <c r="L257">
        <v>0.2962352294586425</v>
      </c>
      <c r="M257">
        <f t="shared" si="29"/>
        <v>2.7480076944215448E-2</v>
      </c>
      <c r="O257">
        <v>0.61599999999999999</v>
      </c>
      <c r="P257">
        <f t="shared" si="31"/>
        <v>5.7142857142857148E-2</v>
      </c>
      <c r="R257">
        <v>3.2469879518072289</v>
      </c>
      <c r="S257">
        <f t="shared" si="30"/>
        <v>0.30120481927710846</v>
      </c>
      <c r="U257">
        <v>2.2771759472049533</v>
      </c>
      <c r="V257">
        <f t="shared" si="24"/>
        <v>0.21124081142903092</v>
      </c>
      <c r="X257" s="1"/>
      <c r="AA257">
        <v>8.1210083275968348</v>
      </c>
      <c r="AB257">
        <f t="shared" si="25"/>
        <v>0.7533402901295766</v>
      </c>
    </row>
    <row r="258" spans="1:28" x14ac:dyDescent="0.25">
      <c r="A258" s="19">
        <f t="shared" si="32"/>
        <v>1849</v>
      </c>
      <c r="B258">
        <v>0.38513754912468745</v>
      </c>
      <c r="C258">
        <v>0.34915867636745207</v>
      </c>
      <c r="E258">
        <f t="shared" si="26"/>
        <v>3.4058266488503686E-2</v>
      </c>
      <c r="G258">
        <v>0.17774113767518546</v>
      </c>
      <c r="H258">
        <v>0.12985240030194498</v>
      </c>
      <c r="J258">
        <f t="shared" si="27"/>
        <v>1.4266861687250948E-2</v>
      </c>
      <c r="L258">
        <v>0.28175640355462622</v>
      </c>
      <c r="M258">
        <f t="shared" si="29"/>
        <v>2.6136957658128592E-2</v>
      </c>
      <c r="O258">
        <v>0.40541556976306881</v>
      </c>
      <c r="P258">
        <f t="shared" si="31"/>
        <v>3.7608123354644606E-2</v>
      </c>
      <c r="R258">
        <v>3.7430555555555554</v>
      </c>
      <c r="S258">
        <f t="shared" si="30"/>
        <v>0.34722222222222221</v>
      </c>
      <c r="U258">
        <v>2.2771759472049533</v>
      </c>
      <c r="V258">
        <f t="shared" si="24"/>
        <v>0.21124081142903092</v>
      </c>
      <c r="X258" s="1"/>
      <c r="AA258">
        <v>8.1210083275968348</v>
      </c>
      <c r="AB258">
        <f t="shared" si="25"/>
        <v>0.7533402901295766</v>
      </c>
    </row>
    <row r="259" spans="1:28" x14ac:dyDescent="0.25">
      <c r="A259" s="19">
        <f t="shared" si="32"/>
        <v>1850</v>
      </c>
      <c r="B259">
        <v>0.44435284418796367</v>
      </c>
      <c r="C259">
        <v>0.37224354753224231</v>
      </c>
      <c r="E259">
        <f t="shared" si="26"/>
        <v>3.7875528372922358E-2</v>
      </c>
      <c r="G259">
        <v>0.25116495806150974</v>
      </c>
      <c r="H259">
        <v>0.30010332514227284</v>
      </c>
      <c r="J259">
        <f t="shared" si="27"/>
        <v>2.5569029833199561E-2</v>
      </c>
      <c r="L259">
        <v>0.31228273464658163</v>
      </c>
      <c r="M259">
        <f t="shared" si="29"/>
        <v>2.8968713789107758E-2</v>
      </c>
      <c r="O259">
        <v>0.61599999999999999</v>
      </c>
      <c r="P259">
        <f t="shared" si="31"/>
        <v>5.7142857142857148E-2</v>
      </c>
      <c r="R259">
        <v>3.7430555555555554</v>
      </c>
      <c r="S259">
        <f t="shared" si="30"/>
        <v>0.34722222222222221</v>
      </c>
      <c r="U259">
        <v>2.4922937829733027</v>
      </c>
      <c r="V259">
        <f t="shared" si="24"/>
        <v>0.23119608376375722</v>
      </c>
      <c r="X259" s="1"/>
      <c r="AA259">
        <v>9.6439421662271219</v>
      </c>
      <c r="AB259">
        <f t="shared" si="25"/>
        <v>0.89461430113424145</v>
      </c>
    </row>
    <row r="260" spans="1:28" x14ac:dyDescent="0.25">
      <c r="A260" s="19">
        <f t="shared" si="32"/>
        <v>1851</v>
      </c>
      <c r="B260">
        <v>0.50232991612301947</v>
      </c>
      <c r="C260">
        <v>0.38667159201023615</v>
      </c>
      <c r="E260">
        <f t="shared" si="26"/>
        <v>4.1233836184288296E-2</v>
      </c>
      <c r="G260">
        <v>0.36101808439383792</v>
      </c>
      <c r="H260">
        <v>0.2683616272906863</v>
      </c>
      <c r="J260">
        <f t="shared" si="27"/>
        <v>2.919200889074788E-2</v>
      </c>
      <c r="L260">
        <v>0.46206600942991854</v>
      </c>
      <c r="M260">
        <f t="shared" si="29"/>
        <v>4.2863266180882986E-2</v>
      </c>
      <c r="O260">
        <v>0.54999999999999993</v>
      </c>
      <c r="P260">
        <f t="shared" si="31"/>
        <v>5.10204081632653E-2</v>
      </c>
      <c r="R260">
        <v>3.4662379421221865</v>
      </c>
      <c r="S260">
        <f t="shared" si="30"/>
        <v>0.32154340836012862</v>
      </c>
      <c r="U260">
        <v>2.4922937829733027</v>
      </c>
      <c r="V260">
        <f t="shared" si="24"/>
        <v>0.23119608376375722</v>
      </c>
      <c r="X260" s="1"/>
      <c r="AA260">
        <v>9.6439421662271219</v>
      </c>
      <c r="AB260">
        <f t="shared" si="25"/>
        <v>0.89461430113424145</v>
      </c>
    </row>
    <row r="261" spans="1:28" x14ac:dyDescent="0.25">
      <c r="A261" s="19">
        <f t="shared" si="32"/>
        <v>1852</v>
      </c>
      <c r="B261">
        <v>0.46206600942991854</v>
      </c>
      <c r="C261">
        <v>0.37224354753224231</v>
      </c>
      <c r="E261">
        <f t="shared" si="26"/>
        <v>3.8697103755202265E-2</v>
      </c>
      <c r="G261">
        <v>0.28175640355462622</v>
      </c>
      <c r="H261">
        <v>0.2683616272906863</v>
      </c>
      <c r="J261">
        <f t="shared" si="27"/>
        <v>2.5515678610636017E-2</v>
      </c>
      <c r="L261">
        <v>0.42794759825327505</v>
      </c>
      <c r="M261">
        <f t="shared" si="29"/>
        <v>3.969829297340214E-2</v>
      </c>
      <c r="O261">
        <v>0.61599999999999999</v>
      </c>
      <c r="P261">
        <f t="shared" si="31"/>
        <v>5.7142857142857148E-2</v>
      </c>
      <c r="R261">
        <v>3.4662379421221865</v>
      </c>
      <c r="S261">
        <f t="shared" si="30"/>
        <v>0.32154340836012862</v>
      </c>
      <c r="U261">
        <v>2.4922937829733027</v>
      </c>
      <c r="V261">
        <f t="shared" si="24"/>
        <v>0.23119608376375722</v>
      </c>
      <c r="X261" s="1">
        <v>1.7387096774193547</v>
      </c>
      <c r="Y261">
        <f>X261/10.78</f>
        <v>0.16129032258064516</v>
      </c>
      <c r="AA261">
        <v>9.0767618040971758</v>
      </c>
      <c r="AB261">
        <f t="shared" si="25"/>
        <v>0.84200016735595329</v>
      </c>
    </row>
    <row r="262" spans="1:28" x14ac:dyDescent="0.25">
      <c r="A262" s="19">
        <f t="shared" si="32"/>
        <v>1853</v>
      </c>
      <c r="B262">
        <v>0.44435284418796367</v>
      </c>
      <c r="C262">
        <v>0.37224354753224231</v>
      </c>
      <c r="E262">
        <f t="shared" si="26"/>
        <v>3.7875528372922358E-2</v>
      </c>
      <c r="G262">
        <v>0.26254262055528493</v>
      </c>
      <c r="H262">
        <v>0.22219188496110584</v>
      </c>
      <c r="J262">
        <f t="shared" si="27"/>
        <v>2.2483047565695306E-2</v>
      </c>
      <c r="L262">
        <v>0.33974156949259376</v>
      </c>
      <c r="M262">
        <f t="shared" si="29"/>
        <v>3.151591553734636E-2</v>
      </c>
      <c r="O262">
        <v>0.57037037037037042</v>
      </c>
      <c r="P262">
        <f t="shared" si="31"/>
        <v>5.2910052910052914E-2</v>
      </c>
      <c r="R262">
        <v>3.4662379421221865</v>
      </c>
      <c r="S262">
        <f t="shared" si="30"/>
        <v>0.32154340836012862</v>
      </c>
      <c r="U262">
        <v>2.4922937829733027</v>
      </c>
      <c r="V262">
        <f t="shared" si="24"/>
        <v>0.23119608376375722</v>
      </c>
      <c r="X262" s="1"/>
      <c r="AA262">
        <v>9.0767618040971758</v>
      </c>
      <c r="AB262">
        <f t="shared" si="25"/>
        <v>0.84200016735595329</v>
      </c>
    </row>
    <row r="263" spans="1:28" x14ac:dyDescent="0.25">
      <c r="A263" s="19">
        <f t="shared" si="32"/>
        <v>1854</v>
      </c>
      <c r="B263">
        <v>0.44435284418796367</v>
      </c>
      <c r="C263">
        <v>0.40109963648822999</v>
      </c>
      <c r="E263">
        <f t="shared" si="26"/>
        <v>3.9213936951585975E-2</v>
      </c>
      <c r="G263">
        <v>0.29245794899620187</v>
      </c>
      <c r="H263">
        <v>0.36647232974104471</v>
      </c>
      <c r="J263">
        <f t="shared" si="27"/>
        <v>3.0562628883916823E-2</v>
      </c>
      <c r="L263">
        <v>0.3983739837398374</v>
      </c>
      <c r="M263">
        <f t="shared" si="29"/>
        <v>3.6954915003695493E-2</v>
      </c>
      <c r="O263">
        <v>0.61599999999999999</v>
      </c>
      <c r="P263">
        <f t="shared" si="31"/>
        <v>5.7142857142857148E-2</v>
      </c>
      <c r="R263">
        <v>4.0526315789473681</v>
      </c>
      <c r="S263">
        <f t="shared" si="30"/>
        <v>0.37593984962406013</v>
      </c>
      <c r="U263">
        <v>2.4922937829733027</v>
      </c>
      <c r="V263">
        <f t="shared" si="24"/>
        <v>0.23119608376375722</v>
      </c>
      <c r="X263" s="1"/>
      <c r="AA263">
        <v>9.0767618040971758</v>
      </c>
      <c r="AB263">
        <f t="shared" si="25"/>
        <v>0.84200016735595329</v>
      </c>
    </row>
    <row r="264" spans="1:28" x14ac:dyDescent="0.25">
      <c r="A264" s="19">
        <f t="shared" si="32"/>
        <v>1855</v>
      </c>
      <c r="B264">
        <v>0.50232991612301947</v>
      </c>
      <c r="C264">
        <v>0.43572694323541539</v>
      </c>
      <c r="E264">
        <f t="shared" si="26"/>
        <v>4.3509130768016463E-2</v>
      </c>
      <c r="G264">
        <v>0.38513754912468745</v>
      </c>
      <c r="H264">
        <v>0.37801476532343986</v>
      </c>
      <c r="J264">
        <f t="shared" si="27"/>
        <v>3.5396675067167323E-2</v>
      </c>
      <c r="L264">
        <v>0.46206600942991854</v>
      </c>
      <c r="M264">
        <f t="shared" si="29"/>
        <v>4.2863266180882986E-2</v>
      </c>
      <c r="O264">
        <v>0.65531914893617016</v>
      </c>
      <c r="P264">
        <f t="shared" si="31"/>
        <v>6.0790273556231005E-2</v>
      </c>
      <c r="R264">
        <v>4.0526315789473681</v>
      </c>
      <c r="S264">
        <f t="shared" si="30"/>
        <v>0.37593984962406013</v>
      </c>
      <c r="U264">
        <v>2.4922937829733027</v>
      </c>
      <c r="V264">
        <f t="shared" si="24"/>
        <v>0.23119608376375722</v>
      </c>
      <c r="X264" s="1">
        <v>2.0149532710280376</v>
      </c>
      <c r="Y264">
        <f t="shared" ref="Y264:Y269" si="33">X264/10.78</f>
        <v>0.18691588785046731</v>
      </c>
      <c r="AA264">
        <v>8.2741352726555526</v>
      </c>
      <c r="AB264">
        <f t="shared" si="25"/>
        <v>0.76754501601628511</v>
      </c>
    </row>
    <row r="265" spans="1:28" x14ac:dyDescent="0.25">
      <c r="A265" s="19">
        <f t="shared" si="32"/>
        <v>1856</v>
      </c>
      <c r="B265">
        <v>0.67969735182849933</v>
      </c>
      <c r="C265">
        <v>0.47612546777379827</v>
      </c>
      <c r="E265">
        <f t="shared" si="26"/>
        <v>5.3609592745932182E-2</v>
      </c>
      <c r="G265">
        <v>0.38513754912468745</v>
      </c>
      <c r="H265">
        <v>0.33473063188945812</v>
      </c>
      <c r="J265">
        <f t="shared" si="27"/>
        <v>3.3389062199171878E-2</v>
      </c>
      <c r="L265">
        <v>0.38513754912468745</v>
      </c>
      <c r="M265">
        <f t="shared" si="29"/>
        <v>3.572704537334763E-2</v>
      </c>
      <c r="O265">
        <v>0.56000000000000005</v>
      </c>
      <c r="P265">
        <f t="shared" si="31"/>
        <v>5.1948051948051958E-2</v>
      </c>
      <c r="R265">
        <v>3.7430555555555554</v>
      </c>
      <c r="S265">
        <f t="shared" si="30"/>
        <v>0.34722222222222221</v>
      </c>
      <c r="U265">
        <v>2.4922937829733027</v>
      </c>
      <c r="V265">
        <f t="shared" si="24"/>
        <v>0.23119608376375722</v>
      </c>
      <c r="X265" s="1">
        <v>1.9181494661921707</v>
      </c>
      <c r="Y265">
        <f t="shared" si="33"/>
        <v>0.17793594306049823</v>
      </c>
      <c r="AA265">
        <v>9.7582307802569979</v>
      </c>
      <c r="AB265">
        <f t="shared" si="25"/>
        <v>0.90521621338191083</v>
      </c>
    </row>
    <row r="266" spans="1:28" x14ac:dyDescent="0.25">
      <c r="A266" s="19">
        <f t="shared" si="32"/>
        <v>1857</v>
      </c>
      <c r="B266">
        <v>0.53738783649052846</v>
      </c>
      <c r="C266">
        <v>0.43572694323541539</v>
      </c>
      <c r="E266">
        <f t="shared" si="26"/>
        <v>4.5135193864839697E-2</v>
      </c>
      <c r="G266">
        <v>0.36101808439383792</v>
      </c>
      <c r="H266">
        <v>0.33473063188945812</v>
      </c>
      <c r="J266">
        <f t="shared" si="27"/>
        <v>3.2270348621674216E-2</v>
      </c>
      <c r="L266">
        <v>0.48146493970522547</v>
      </c>
      <c r="M266">
        <f t="shared" si="29"/>
        <v>4.4662795891022775E-2</v>
      </c>
      <c r="O266">
        <v>0.66956521739130426</v>
      </c>
      <c r="P266">
        <f t="shared" si="31"/>
        <v>6.2111801242236017E-2</v>
      </c>
      <c r="R266">
        <v>4.0526315789473681</v>
      </c>
      <c r="S266">
        <f t="shared" si="30"/>
        <v>0.37593984962406013</v>
      </c>
      <c r="U266">
        <v>2.4922937829733027</v>
      </c>
      <c r="V266">
        <f t="shared" si="24"/>
        <v>0.23119608376375722</v>
      </c>
      <c r="X266" s="1">
        <v>1.9181494661921707</v>
      </c>
      <c r="Y266">
        <f t="shared" si="33"/>
        <v>0.17793594306049823</v>
      </c>
      <c r="AA266">
        <v>11.120259019922676</v>
      </c>
      <c r="AB266">
        <f t="shared" si="25"/>
        <v>1.0315639165048864</v>
      </c>
    </row>
    <row r="267" spans="1:28" x14ac:dyDescent="0.25">
      <c r="A267" s="19">
        <f t="shared" si="32"/>
        <v>1858</v>
      </c>
      <c r="B267">
        <v>0.54832146490335709</v>
      </c>
      <c r="C267">
        <v>0.47612546777379827</v>
      </c>
      <c r="E267">
        <f t="shared" si="26"/>
        <v>4.7516091497085126E-2</v>
      </c>
      <c r="G267">
        <v>0.44435284418796367</v>
      </c>
      <c r="H267">
        <v>0.33473063188945812</v>
      </c>
      <c r="J267">
        <f t="shared" si="27"/>
        <v>3.6135597220659642E-2</v>
      </c>
      <c r="L267">
        <v>0.50232991612301947</v>
      </c>
      <c r="M267">
        <f t="shared" si="29"/>
        <v>4.6598322460391417E-2</v>
      </c>
      <c r="O267">
        <v>0.76999999999999991</v>
      </c>
      <c r="P267">
        <f t="shared" si="31"/>
        <v>7.1428571428571425E-2</v>
      </c>
      <c r="R267">
        <v>4.0526315789473681</v>
      </c>
      <c r="S267">
        <f t="shared" si="30"/>
        <v>0.37593984962406013</v>
      </c>
      <c r="U267">
        <v>2.4922937829733027</v>
      </c>
      <c r="V267">
        <f t="shared" si="24"/>
        <v>0.23119608376375722</v>
      </c>
      <c r="X267" s="1">
        <v>1.7966666666666664</v>
      </c>
      <c r="Y267">
        <f t="shared" si="33"/>
        <v>0.16666666666666666</v>
      </c>
      <c r="AA267">
        <v>12.427363329437735</v>
      </c>
      <c r="AB267">
        <f t="shared" si="25"/>
        <v>1.1528166353838345</v>
      </c>
    </row>
    <row r="268" spans="1:28" x14ac:dyDescent="0.25">
      <c r="A268" s="19">
        <f t="shared" si="32"/>
        <v>1859</v>
      </c>
      <c r="B268">
        <v>0.51357789423535016</v>
      </c>
      <c r="C268">
        <v>0.43572694323541539</v>
      </c>
      <c r="E268">
        <f t="shared" si="26"/>
        <v>4.4030836617382448E-2</v>
      </c>
      <c r="G268">
        <v>0.35011367327054238</v>
      </c>
      <c r="H268">
        <v>0.29721771624667404</v>
      </c>
      <c r="J268">
        <f t="shared" si="27"/>
        <v>3.0024647009147327E-2</v>
      </c>
      <c r="L268">
        <v>0.47156605424321962</v>
      </c>
      <c r="M268">
        <f t="shared" si="29"/>
        <v>4.3744531933508315E-2</v>
      </c>
      <c r="O268">
        <v>0.64166666666666661</v>
      </c>
      <c r="P268">
        <f t="shared" si="31"/>
        <v>5.9523809523809521E-2</v>
      </c>
      <c r="R268">
        <v>6.9548387096774187</v>
      </c>
      <c r="S268">
        <f t="shared" si="30"/>
        <v>0.64516129032258063</v>
      </c>
      <c r="U268">
        <v>2.4922937829733027</v>
      </c>
      <c r="V268">
        <f t="shared" si="24"/>
        <v>0.23119608376375722</v>
      </c>
      <c r="X268" s="1">
        <v>1.6508422664624807</v>
      </c>
      <c r="Y268">
        <f t="shared" si="33"/>
        <v>0.15313935681470137</v>
      </c>
      <c r="AA268">
        <v>14.484873814443985</v>
      </c>
      <c r="AB268">
        <f t="shared" si="25"/>
        <v>1.3436803167387741</v>
      </c>
    </row>
    <row r="269" spans="1:28" x14ac:dyDescent="0.25">
      <c r="A269" s="19">
        <f t="shared" si="32"/>
        <v>1860</v>
      </c>
      <c r="B269">
        <v>0.51357789423535016</v>
      </c>
      <c r="C269">
        <v>0.61463469476253951</v>
      </c>
      <c r="E269">
        <f t="shared" si="26"/>
        <v>5.2328969805096923E-2</v>
      </c>
      <c r="G269">
        <v>0.30400451212633955</v>
      </c>
      <c r="H269">
        <v>0.38378598311463741</v>
      </c>
      <c r="J269">
        <f t="shared" si="27"/>
        <v>3.1901228907280942E-2</v>
      </c>
      <c r="L269">
        <v>0.42794759825327505</v>
      </c>
      <c r="M269">
        <f t="shared" si="29"/>
        <v>3.969829297340214E-2</v>
      </c>
      <c r="O269">
        <v>0.61599999999999999</v>
      </c>
      <c r="P269">
        <f t="shared" si="31"/>
        <v>5.7142857142857148E-2</v>
      </c>
      <c r="R269">
        <v>5.7647058823529402</v>
      </c>
      <c r="S269">
        <f t="shared" si="30"/>
        <v>0.53475935828876997</v>
      </c>
      <c r="U269">
        <v>3.5379112896230218</v>
      </c>
      <c r="V269">
        <f t="shared" si="24"/>
        <v>0.32819214189452894</v>
      </c>
      <c r="X269" s="1">
        <v>1.9147424511545292</v>
      </c>
      <c r="Y269">
        <f t="shared" si="33"/>
        <v>0.17761989342806395</v>
      </c>
      <c r="AA269">
        <v>13.764190810500162</v>
      </c>
      <c r="AB269">
        <f t="shared" si="25"/>
        <v>1.2768266057977888</v>
      </c>
    </row>
    <row r="270" spans="1:28" x14ac:dyDescent="0.25">
      <c r="A270" s="19">
        <f t="shared" si="32"/>
        <v>1861</v>
      </c>
      <c r="C270">
        <v>0.69831735273490414</v>
      </c>
      <c r="E270">
        <f t="shared" si="26"/>
        <v>6.4778975207319497E-2</v>
      </c>
      <c r="H270">
        <v>0.40975646317502634</v>
      </c>
      <c r="I270">
        <v>0.36642652642524154</v>
      </c>
      <c r="J270">
        <f>AVERAGE(G270:I270)/10.78</f>
        <v>3.6001066307990166E-2</v>
      </c>
      <c r="L270">
        <v>0.3784405108982003</v>
      </c>
      <c r="M270">
        <f t="shared" si="29"/>
        <v>3.5105798784619696E-2</v>
      </c>
      <c r="O270">
        <v>0.6841989082628992</v>
      </c>
      <c r="P270">
        <f t="shared" si="31"/>
        <v>6.3469286480788423E-2</v>
      </c>
      <c r="U270">
        <v>3.5379112896230218</v>
      </c>
      <c r="V270">
        <f t="shared" si="24"/>
        <v>0.32819214189452894</v>
      </c>
    </row>
    <row r="271" spans="1:28" x14ac:dyDescent="0.25">
      <c r="A271" s="19">
        <f t="shared" si="32"/>
        <v>1862</v>
      </c>
      <c r="C271">
        <v>0.82239853524565154</v>
      </c>
      <c r="E271">
        <f t="shared" si="26"/>
        <v>7.6289288983826684E-2</v>
      </c>
      <c r="H271">
        <v>0.57423617022415663</v>
      </c>
      <c r="I271">
        <v>0.58442711809595493</v>
      </c>
      <c r="J271">
        <f t="shared" ref="J271:J330" si="34">AVERAGE(G271:I271)/10.78</f>
        <v>5.3741339903530222E-2</v>
      </c>
      <c r="L271">
        <v>0.58442711809595493</v>
      </c>
      <c r="M271">
        <f t="shared" si="29"/>
        <v>5.421401837624814E-2</v>
      </c>
      <c r="O271">
        <v>0.55253401543298752</v>
      </c>
      <c r="P271">
        <f t="shared" si="31"/>
        <v>5.1255474529961743E-2</v>
      </c>
      <c r="U271">
        <v>3.5379112896230218</v>
      </c>
      <c r="V271">
        <f t="shared" si="24"/>
        <v>0.32819214189452894</v>
      </c>
    </row>
    <row r="272" spans="1:28" x14ac:dyDescent="0.25">
      <c r="A272" s="19">
        <f t="shared" si="32"/>
        <v>1863</v>
      </c>
      <c r="C272">
        <v>1.1513579493439121</v>
      </c>
      <c r="D272">
        <v>1.2</v>
      </c>
      <c r="E272">
        <f t="shared" si="26"/>
        <v>0.10906112937587718</v>
      </c>
      <c r="H272">
        <v>0.82239853524565154</v>
      </c>
      <c r="I272">
        <v>0.78253800558610909</v>
      </c>
      <c r="J272">
        <f t="shared" si="34"/>
        <v>7.4440470353977772E-2</v>
      </c>
      <c r="L272">
        <v>0.78253800558610909</v>
      </c>
      <c r="M272">
        <f t="shared" si="29"/>
        <v>7.2591651724128861E-2</v>
      </c>
      <c r="O272">
        <v>0.82860269794652608</v>
      </c>
      <c r="P272">
        <f t="shared" si="31"/>
        <v>7.6864814280753813E-2</v>
      </c>
      <c r="U272">
        <v>3.5379112896230218</v>
      </c>
      <c r="V272">
        <f t="shared" si="24"/>
        <v>0.32819214189452894</v>
      </c>
    </row>
    <row r="273" spans="1:16" x14ac:dyDescent="0.25">
      <c r="A273" s="19">
        <f t="shared" si="32"/>
        <v>1864</v>
      </c>
      <c r="D273">
        <v>1.46</v>
      </c>
      <c r="E273">
        <f t="shared" si="26"/>
        <v>0.13543599257884972</v>
      </c>
      <c r="I273">
        <v>0.76949570549300716</v>
      </c>
      <c r="J273">
        <f t="shared" si="34"/>
        <v>7.1381790862060035E-2</v>
      </c>
      <c r="L273">
        <v>0.76949570549300716</v>
      </c>
      <c r="M273">
        <f t="shared" si="29"/>
        <v>7.1381790862060035E-2</v>
      </c>
      <c r="O273">
        <v>0.9790021698384318</v>
      </c>
      <c r="P273">
        <f t="shared" si="31"/>
        <v>9.0816527814325781E-2</v>
      </c>
    </row>
    <row r="274" spans="1:16" x14ac:dyDescent="0.25">
      <c r="A274" s="19">
        <f t="shared" si="32"/>
        <v>1865</v>
      </c>
      <c r="D274">
        <v>1.36</v>
      </c>
      <c r="E274">
        <f t="shared" si="26"/>
        <v>0.12615955473098331</v>
      </c>
      <c r="I274">
        <v>0.4355636068828343</v>
      </c>
      <c r="J274">
        <f t="shared" si="34"/>
        <v>4.0404787280411344E-2</v>
      </c>
      <c r="L274">
        <v>0.4355636068828343</v>
      </c>
      <c r="M274">
        <f t="shared" si="29"/>
        <v>4.0404787280411344E-2</v>
      </c>
      <c r="O274">
        <v>0.93688600506453812</v>
      </c>
      <c r="P274">
        <f t="shared" si="31"/>
        <v>8.6909647965170519E-2</v>
      </c>
    </row>
    <row r="275" spans="1:16" x14ac:dyDescent="0.25">
      <c r="A275" s="19">
        <f t="shared" si="32"/>
        <v>1866</v>
      </c>
      <c r="D275">
        <v>1.78</v>
      </c>
      <c r="E275">
        <f t="shared" si="26"/>
        <v>0.16512059369202228</v>
      </c>
      <c r="I275">
        <v>0.48093481593312953</v>
      </c>
      <c r="J275">
        <f t="shared" si="34"/>
        <v>4.4613619288787529E-2</v>
      </c>
      <c r="L275">
        <v>0.48093481593312953</v>
      </c>
      <c r="M275">
        <f t="shared" si="29"/>
        <v>4.4613619288787529E-2</v>
      </c>
      <c r="O275">
        <v>1.133834536581052</v>
      </c>
      <c r="P275">
        <f t="shared" si="31"/>
        <v>0.10517945608358555</v>
      </c>
    </row>
    <row r="276" spans="1:16" x14ac:dyDescent="0.25">
      <c r="A276" s="19">
        <f t="shared" si="32"/>
        <v>1867</v>
      </c>
      <c r="D276">
        <v>1.29</v>
      </c>
      <c r="E276">
        <f t="shared" si="26"/>
        <v>0.11966604823747681</v>
      </c>
      <c r="I276">
        <v>0.66912670042870204</v>
      </c>
      <c r="J276">
        <f t="shared" si="34"/>
        <v>6.2071122488747875E-2</v>
      </c>
      <c r="L276">
        <v>0.66912670042870204</v>
      </c>
      <c r="M276">
        <f t="shared" si="29"/>
        <v>6.2071122488747875E-2</v>
      </c>
      <c r="O276">
        <v>0.9790021698384318</v>
      </c>
      <c r="P276">
        <f t="shared" si="31"/>
        <v>9.0816527814325781E-2</v>
      </c>
    </row>
    <row r="277" spans="1:16" x14ac:dyDescent="0.25">
      <c r="A277" s="19">
        <f t="shared" si="32"/>
        <v>1868</v>
      </c>
      <c r="D277">
        <v>1.1299999999999999</v>
      </c>
      <c r="E277">
        <f t="shared" si="26"/>
        <v>0.10482374768089053</v>
      </c>
      <c r="I277">
        <v>0.44393983009211962</v>
      </c>
      <c r="J277">
        <f t="shared" si="34"/>
        <v>4.1181802420419265E-2</v>
      </c>
      <c r="L277">
        <v>0.44393983009211962</v>
      </c>
      <c r="M277">
        <f t="shared" si="29"/>
        <v>4.1181802420419265E-2</v>
      </c>
      <c r="O277">
        <v>0.66297734534147668</v>
      </c>
      <c r="P277">
        <f t="shared" si="31"/>
        <v>6.1500681386036801E-2</v>
      </c>
    </row>
    <row r="278" spans="1:16" x14ac:dyDescent="0.25">
      <c r="A278" s="19">
        <f t="shared" si="32"/>
        <v>1869</v>
      </c>
      <c r="D278">
        <v>1.36</v>
      </c>
      <c r="E278">
        <f t="shared" si="26"/>
        <v>0.12615955473098331</v>
      </c>
      <c r="I278">
        <v>0.7103037281473914</v>
      </c>
      <c r="J278">
        <f t="shared" si="34"/>
        <v>6.5890883872670822E-2</v>
      </c>
      <c r="L278">
        <v>0.7103037281473914</v>
      </c>
      <c r="M278">
        <f t="shared" si="29"/>
        <v>6.5890883872670822E-2</v>
      </c>
      <c r="O278">
        <v>0.95787847156805872</v>
      </c>
      <c r="P278">
        <f t="shared" si="31"/>
        <v>8.8857001073103778E-2</v>
      </c>
    </row>
    <row r="279" spans="1:16" x14ac:dyDescent="0.25">
      <c r="A279" s="19">
        <f t="shared" si="32"/>
        <v>1870</v>
      </c>
      <c r="D279">
        <v>1.29</v>
      </c>
      <c r="E279">
        <f t="shared" si="26"/>
        <v>0.11966604823747681</v>
      </c>
      <c r="I279">
        <v>0.56999681888370901</v>
      </c>
      <c r="J279">
        <f t="shared" si="34"/>
        <v>5.287540063856299E-2</v>
      </c>
      <c r="L279">
        <v>0.56999681888370901</v>
      </c>
      <c r="M279">
        <f t="shared" si="29"/>
        <v>5.287540063856299E-2</v>
      </c>
      <c r="O279">
        <v>1.1973480894600734</v>
      </c>
      <c r="P279">
        <f t="shared" si="31"/>
        <v>0.11107125134137973</v>
      </c>
    </row>
    <row r="280" spans="1:16" x14ac:dyDescent="0.25">
      <c r="A280" s="19">
        <f t="shared" si="32"/>
        <v>1871</v>
      </c>
      <c r="D280">
        <v>1.26</v>
      </c>
      <c r="E280">
        <f t="shared" si="26"/>
        <v>0.11688311688311689</v>
      </c>
      <c r="I280">
        <v>0.51946154736251615</v>
      </c>
      <c r="J280">
        <f t="shared" si="34"/>
        <v>4.8187527584648997E-2</v>
      </c>
      <c r="L280">
        <v>0.72502736070321028</v>
      </c>
      <c r="M280">
        <f t="shared" si="29"/>
        <v>6.7256712495659579E-2</v>
      </c>
      <c r="O280">
        <v>0.65433308290221703</v>
      </c>
      <c r="P280">
        <f t="shared" si="31"/>
        <v>6.0698801753452415E-2</v>
      </c>
    </row>
    <row r="281" spans="1:16" x14ac:dyDescent="0.25">
      <c r="A281" s="19">
        <f t="shared" si="32"/>
        <v>1872</v>
      </c>
      <c r="D281">
        <v>1.0900000000000001</v>
      </c>
      <c r="E281">
        <f t="shared" si="26"/>
        <v>0.10111317254174398</v>
      </c>
      <c r="I281">
        <v>0.58148290087632792</v>
      </c>
      <c r="J281">
        <f t="shared" si="34"/>
        <v>5.3940899895763263E-2</v>
      </c>
      <c r="L281">
        <v>0.75539499884784744</v>
      </c>
      <c r="M281">
        <f t="shared" si="29"/>
        <v>7.007374757401183E-2</v>
      </c>
      <c r="O281">
        <v>0.82504900517477542</v>
      </c>
      <c r="P281">
        <f t="shared" si="31"/>
        <v>7.6535158179478244E-2</v>
      </c>
    </row>
    <row r="282" spans="1:16" x14ac:dyDescent="0.25">
      <c r="A282" s="19">
        <f t="shared" si="32"/>
        <v>1873</v>
      </c>
      <c r="D282">
        <v>0.99</v>
      </c>
      <c r="E282">
        <f t="shared" si="26"/>
        <v>9.1836734693877556E-2</v>
      </c>
      <c r="I282">
        <v>0.37402578037573259</v>
      </c>
      <c r="J282">
        <f t="shared" si="34"/>
        <v>3.4696269051552188E-2</v>
      </c>
      <c r="L282">
        <v>0.45389050658258395</v>
      </c>
      <c r="M282">
        <f t="shared" si="29"/>
        <v>4.2104870740499442E-2</v>
      </c>
      <c r="O282">
        <v>0.67856764152822491</v>
      </c>
      <c r="P282">
        <f t="shared" si="31"/>
        <v>6.2946905522098792E-2</v>
      </c>
    </row>
    <row r="283" spans="1:16" x14ac:dyDescent="0.25">
      <c r="A283" s="19">
        <f t="shared" si="32"/>
        <v>1874</v>
      </c>
      <c r="D283">
        <v>0.94</v>
      </c>
      <c r="E283">
        <f t="shared" si="26"/>
        <v>8.7198515769944335E-2</v>
      </c>
      <c r="I283">
        <v>0.27988447096011415</v>
      </c>
      <c r="J283">
        <f t="shared" si="34"/>
        <v>2.5963308994444729E-2</v>
      </c>
      <c r="L283">
        <v>0.35427979074263688</v>
      </c>
      <c r="M283">
        <f t="shared" si="29"/>
        <v>3.2864544595791918E-2</v>
      </c>
      <c r="O283">
        <v>0.52133855385705097</v>
      </c>
      <c r="P283">
        <f t="shared" si="31"/>
        <v>4.8361646925514937E-2</v>
      </c>
    </row>
    <row r="284" spans="1:16" x14ac:dyDescent="0.25">
      <c r="A284" s="19">
        <f t="shared" si="32"/>
        <v>1875</v>
      </c>
      <c r="D284">
        <v>0.97</v>
      </c>
      <c r="E284">
        <f t="shared" si="26"/>
        <v>8.9981447124304267E-2</v>
      </c>
      <c r="I284">
        <v>0.32080143364077568</v>
      </c>
      <c r="J284">
        <f t="shared" si="34"/>
        <v>2.9758945606750992E-2</v>
      </c>
      <c r="L284">
        <v>0.39610279967038808</v>
      </c>
      <c r="M284">
        <f t="shared" si="29"/>
        <v>3.6744230025082383E-2</v>
      </c>
      <c r="O284">
        <v>0.46749435327643213</v>
      </c>
      <c r="P284">
        <f t="shared" si="31"/>
        <v>4.3366823123973296E-2</v>
      </c>
    </row>
    <row r="285" spans="1:16" x14ac:dyDescent="0.25">
      <c r="A285" s="19">
        <f t="shared" si="32"/>
        <v>1876</v>
      </c>
      <c r="D285">
        <v>0.99</v>
      </c>
      <c r="E285">
        <f t="shared" si="26"/>
        <v>9.1836734693877556E-2</v>
      </c>
      <c r="I285">
        <v>0.48173771211999616</v>
      </c>
      <c r="J285">
        <f t="shared" si="34"/>
        <v>4.4688099454545098E-2</v>
      </c>
      <c r="L285">
        <v>0.61691264470310569</v>
      </c>
      <c r="M285">
        <f t="shared" si="29"/>
        <v>5.7227518061512592E-2</v>
      </c>
      <c r="O285">
        <v>0.51459810888966162</v>
      </c>
      <c r="P285">
        <f t="shared" si="31"/>
        <v>4.7736373737445423E-2</v>
      </c>
    </row>
    <row r="286" spans="1:16" x14ac:dyDescent="0.25">
      <c r="A286" s="19">
        <f t="shared" si="32"/>
        <v>1877</v>
      </c>
      <c r="D286">
        <v>1.41</v>
      </c>
      <c r="E286">
        <f t="shared" si="26"/>
        <v>0.13079777365491652</v>
      </c>
      <c r="I286">
        <v>1.1271909748432725</v>
      </c>
      <c r="J286">
        <f t="shared" si="34"/>
        <v>0.10456317020809579</v>
      </c>
      <c r="L286">
        <v>1.1282928233035296</v>
      </c>
      <c r="M286">
        <f t="shared" si="29"/>
        <v>0.10466538249568921</v>
      </c>
      <c r="O286">
        <v>1.1130603261711776</v>
      </c>
      <c r="P286">
        <f t="shared" si="31"/>
        <v>0.10325234936652854</v>
      </c>
    </row>
    <row r="287" spans="1:16" x14ac:dyDescent="0.25">
      <c r="A287" s="19">
        <f t="shared" si="32"/>
        <v>1878</v>
      </c>
      <c r="D287">
        <v>1.75</v>
      </c>
      <c r="E287">
        <f t="shared" si="26"/>
        <v>0.16233766233766234</v>
      </c>
      <c r="I287">
        <v>1.1034833252767791</v>
      </c>
      <c r="J287">
        <f t="shared" si="34"/>
        <v>0.10236394483087005</v>
      </c>
      <c r="L287">
        <v>1.0657835256135832</v>
      </c>
      <c r="M287">
        <f t="shared" si="29"/>
        <v>9.8866746346343529E-2</v>
      </c>
      <c r="O287">
        <v>1.4555404265315395</v>
      </c>
      <c r="P287">
        <f t="shared" si="31"/>
        <v>0.13502230301776805</v>
      </c>
    </row>
    <row r="288" spans="1:16" x14ac:dyDescent="0.25">
      <c r="A288" s="19">
        <f t="shared" si="32"/>
        <v>1879</v>
      </c>
      <c r="D288">
        <v>1.67</v>
      </c>
      <c r="E288">
        <f t="shared" si="26"/>
        <v>0.15491651205936921</v>
      </c>
      <c r="I288">
        <v>1.0889090172070857</v>
      </c>
      <c r="J288">
        <f t="shared" si="34"/>
        <v>0.10101196820102835</v>
      </c>
      <c r="L288">
        <v>1.0407967161762948</v>
      </c>
      <c r="M288">
        <f t="shared" si="29"/>
        <v>9.6548860498728642E-2</v>
      </c>
      <c r="O288">
        <v>1.2464833242327331</v>
      </c>
      <c r="P288">
        <f t="shared" si="31"/>
        <v>0.11562925085646876</v>
      </c>
    </row>
    <row r="289" spans="1:16" x14ac:dyDescent="0.25">
      <c r="A289" s="19">
        <f t="shared" si="32"/>
        <v>1880</v>
      </c>
      <c r="D289">
        <v>1.29</v>
      </c>
      <c r="E289">
        <f t="shared" si="26"/>
        <v>0.11966604823747681</v>
      </c>
      <c r="I289">
        <v>0.69490882494853157</v>
      </c>
      <c r="J289">
        <f t="shared" si="34"/>
        <v>6.4462785245689394E-2</v>
      </c>
      <c r="L289">
        <v>0.77466010620101411</v>
      </c>
      <c r="M289">
        <f t="shared" si="29"/>
        <v>7.186086328395308E-2</v>
      </c>
      <c r="O289">
        <v>0.7323880445682176</v>
      </c>
      <c r="P289">
        <f t="shared" si="31"/>
        <v>6.793952175957492E-2</v>
      </c>
    </row>
    <row r="290" spans="1:16" x14ac:dyDescent="0.25">
      <c r="A290" s="19">
        <f t="shared" si="32"/>
        <v>1881</v>
      </c>
      <c r="D290">
        <v>1.05</v>
      </c>
      <c r="E290">
        <f t="shared" si="26"/>
        <v>9.7402597402597407E-2</v>
      </c>
      <c r="I290">
        <v>0.32791010177258828</v>
      </c>
      <c r="J290">
        <f t="shared" si="34"/>
        <v>3.0418376787809676E-2</v>
      </c>
      <c r="L290">
        <v>0.41805271939134769</v>
      </c>
      <c r="M290">
        <f t="shared" si="29"/>
        <v>3.8780400685653776E-2</v>
      </c>
      <c r="O290">
        <v>0.46654953849616443</v>
      </c>
      <c r="P290">
        <f t="shared" si="31"/>
        <v>4.3279177968104307E-2</v>
      </c>
    </row>
    <row r="291" spans="1:16" x14ac:dyDescent="0.25">
      <c r="A291" s="19">
        <f t="shared" si="32"/>
        <v>1882</v>
      </c>
      <c r="D291">
        <v>1.1100000000000001</v>
      </c>
      <c r="E291">
        <f t="shared" si="26"/>
        <v>0.10296846011131727</v>
      </c>
      <c r="I291">
        <v>0.39569542620483744</v>
      </c>
      <c r="J291">
        <f t="shared" si="34"/>
        <v>3.6706440278741877E-2</v>
      </c>
      <c r="L291">
        <v>0.49012465318025933</v>
      </c>
      <c r="M291">
        <f t="shared" si="29"/>
        <v>4.5466108829337604E-2</v>
      </c>
      <c r="O291">
        <v>0.56525149766871241</v>
      </c>
      <c r="P291">
        <f t="shared" si="31"/>
        <v>5.2435203865372211E-2</v>
      </c>
    </row>
    <row r="292" spans="1:16" x14ac:dyDescent="0.25">
      <c r="A292" s="19">
        <f t="shared" si="32"/>
        <v>1883</v>
      </c>
      <c r="D292">
        <v>1.1200000000000001</v>
      </c>
      <c r="E292">
        <f t="shared" si="26"/>
        <v>0.10389610389610392</v>
      </c>
      <c r="I292">
        <v>0.46825296480304701</v>
      </c>
      <c r="J292">
        <f t="shared" si="34"/>
        <v>4.3437195250746477E-2</v>
      </c>
      <c r="L292">
        <v>0.61724254451310745</v>
      </c>
      <c r="M292">
        <f t="shared" si="29"/>
        <v>5.7258121012347632E-2</v>
      </c>
      <c r="O292">
        <v>0.5850195429495747</v>
      </c>
      <c r="P292">
        <f t="shared" si="31"/>
        <v>5.426897429958949E-2</v>
      </c>
    </row>
    <row r="293" spans="1:16" x14ac:dyDescent="0.25">
      <c r="A293" s="19">
        <f t="shared" si="32"/>
        <v>1884</v>
      </c>
      <c r="D293">
        <v>1.03</v>
      </c>
      <c r="E293">
        <f t="shared" si="26"/>
        <v>9.5547309833024133E-2</v>
      </c>
      <c r="I293">
        <v>0.63982458882456261</v>
      </c>
      <c r="J293">
        <f t="shared" si="34"/>
        <v>5.9352930317677424E-2</v>
      </c>
      <c r="L293">
        <v>0.7160319840195476</v>
      </c>
      <c r="M293">
        <f t="shared" si="29"/>
        <v>6.6422261968418148E-2</v>
      </c>
      <c r="O293">
        <v>0.52228215304955239</v>
      </c>
      <c r="P293">
        <f t="shared" si="31"/>
        <v>4.8449179318140301E-2</v>
      </c>
    </row>
    <row r="294" spans="1:16" x14ac:dyDescent="0.25">
      <c r="A294" s="19">
        <f t="shared" si="32"/>
        <v>1885</v>
      </c>
      <c r="D294">
        <v>1.01</v>
      </c>
      <c r="E294">
        <f t="shared" si="26"/>
        <v>9.3692022263450844E-2</v>
      </c>
      <c r="I294">
        <v>0.54394135638054242</v>
      </c>
      <c r="J294">
        <f t="shared" si="34"/>
        <v>5.0458381853482601E-2</v>
      </c>
      <c r="L294">
        <v>0.65843899500257319</v>
      </c>
      <c r="M294">
        <f t="shared" si="29"/>
        <v>6.1079684137529983E-2</v>
      </c>
      <c r="O294">
        <v>0.57225758960808659</v>
      </c>
      <c r="P294">
        <f t="shared" si="31"/>
        <v>5.3085119629692638E-2</v>
      </c>
    </row>
    <row r="295" spans="1:16" x14ac:dyDescent="0.25">
      <c r="A295" s="19">
        <f t="shared" si="32"/>
        <v>1886</v>
      </c>
      <c r="D295">
        <v>1.1100000000000001</v>
      </c>
      <c r="E295">
        <f t="shared" si="26"/>
        <v>0.10296846011131727</v>
      </c>
      <c r="I295">
        <v>0.46844300253226906</v>
      </c>
      <c r="J295">
        <f t="shared" si="34"/>
        <v>4.345482398258526E-2</v>
      </c>
      <c r="L295">
        <v>0.5974345539541982</v>
      </c>
      <c r="M295">
        <f t="shared" si="29"/>
        <v>5.5420645079239168E-2</v>
      </c>
      <c r="O295">
        <v>0.63664840498594089</v>
      </c>
      <c r="P295">
        <f t="shared" si="31"/>
        <v>5.9058293597953705E-2</v>
      </c>
    </row>
    <row r="296" spans="1:16" x14ac:dyDescent="0.25">
      <c r="A296" s="19">
        <f t="shared" si="32"/>
        <v>1887</v>
      </c>
      <c r="D296">
        <v>1.1599999999999999</v>
      </c>
      <c r="E296">
        <f t="shared" si="26"/>
        <v>0.10760667903525047</v>
      </c>
      <c r="I296">
        <v>0.46188217616627086</v>
      </c>
      <c r="J296">
        <f t="shared" si="34"/>
        <v>4.2846213002437003E-2</v>
      </c>
      <c r="L296">
        <v>0.61428608740793555</v>
      </c>
      <c r="M296">
        <f t="shared" si="29"/>
        <v>5.6983867106487535E-2</v>
      </c>
      <c r="O296">
        <v>0.60717704273514517</v>
      </c>
      <c r="P296">
        <f t="shared" si="31"/>
        <v>5.6324400995839075E-2</v>
      </c>
    </row>
    <row r="297" spans="1:16" x14ac:dyDescent="0.25">
      <c r="A297" s="19">
        <f t="shared" si="32"/>
        <v>1888</v>
      </c>
      <c r="D297">
        <v>1.2</v>
      </c>
      <c r="E297">
        <f t="shared" si="26"/>
        <v>0.11131725417439703</v>
      </c>
      <c r="I297">
        <v>0.62122904103310606</v>
      </c>
      <c r="J297">
        <f t="shared" si="34"/>
        <v>5.7627925884332659E-2</v>
      </c>
      <c r="L297">
        <v>0.74950880405163045</v>
      </c>
      <c r="M297">
        <f t="shared" si="29"/>
        <v>6.9527718372136407E-2</v>
      </c>
      <c r="O297">
        <v>0.67107183618576216</v>
      </c>
      <c r="P297">
        <f t="shared" si="31"/>
        <v>6.225156179830818E-2</v>
      </c>
    </row>
    <row r="298" spans="1:16" x14ac:dyDescent="0.25">
      <c r="A298" s="19">
        <f t="shared" si="32"/>
        <v>1889</v>
      </c>
      <c r="D298">
        <v>1.1599999999999999</v>
      </c>
      <c r="E298">
        <f t="shared" ref="E298:E329" si="35">AVERAGE(B298:D298)/10.78</f>
        <v>0.10760667903525047</v>
      </c>
      <c r="I298">
        <v>0.72095162913148714</v>
      </c>
      <c r="J298">
        <f t="shared" si="34"/>
        <v>6.6878629789562813E-2</v>
      </c>
      <c r="L298">
        <v>0.842513546160227</v>
      </c>
      <c r="M298">
        <f t="shared" si="29"/>
        <v>7.8155245469408816E-2</v>
      </c>
      <c r="O298">
        <v>0.83762232092852751</v>
      </c>
      <c r="P298">
        <f t="shared" si="31"/>
        <v>7.7701514000791047E-2</v>
      </c>
    </row>
    <row r="299" spans="1:16" x14ac:dyDescent="0.25">
      <c r="A299" s="19">
        <f t="shared" si="32"/>
        <v>1890</v>
      </c>
      <c r="D299">
        <v>1.1000000000000001</v>
      </c>
      <c r="E299">
        <f t="shared" si="35"/>
        <v>0.10204081632653063</v>
      </c>
      <c r="I299">
        <v>0.6172317427685784</v>
      </c>
      <c r="J299">
        <f t="shared" si="34"/>
        <v>5.7257118995229908E-2</v>
      </c>
      <c r="L299">
        <v>0.65099336684708409</v>
      </c>
      <c r="M299">
        <f t="shared" ref="M299:M330" si="36">L299/10.78</f>
        <v>6.0388995069302794E-2</v>
      </c>
      <c r="O299">
        <v>0.66917270288935649</v>
      </c>
      <c r="P299">
        <f t="shared" si="31"/>
        <v>6.2075389878418971E-2</v>
      </c>
    </row>
    <row r="300" spans="1:16" x14ac:dyDescent="0.25">
      <c r="A300" s="19">
        <f t="shared" si="32"/>
        <v>1891</v>
      </c>
      <c r="D300">
        <v>1.19</v>
      </c>
      <c r="E300">
        <f t="shared" si="35"/>
        <v>0.11038961038961038</v>
      </c>
      <c r="I300">
        <v>0.48593653801883402</v>
      </c>
      <c r="J300">
        <f t="shared" si="34"/>
        <v>4.5077600929390914E-2</v>
      </c>
      <c r="L300">
        <v>0.63656532236909025</v>
      </c>
      <c r="M300">
        <f t="shared" si="36"/>
        <v>5.905058649063917E-2</v>
      </c>
      <c r="O300">
        <v>0.72284502834749365</v>
      </c>
      <c r="P300">
        <f t="shared" si="31"/>
        <v>6.7054269791047658E-2</v>
      </c>
    </row>
    <row r="301" spans="1:16" x14ac:dyDescent="0.25">
      <c r="A301" s="19">
        <f t="shared" si="32"/>
        <v>1892</v>
      </c>
      <c r="D301">
        <v>1.37</v>
      </c>
      <c r="E301">
        <f t="shared" si="35"/>
        <v>0.12708719851576997</v>
      </c>
      <c r="I301">
        <v>0.66195868065035945</v>
      </c>
      <c r="J301">
        <f t="shared" si="34"/>
        <v>6.1406185589087149E-2</v>
      </c>
      <c r="L301">
        <v>0.75054687374524198</v>
      </c>
      <c r="M301">
        <f t="shared" si="36"/>
        <v>6.9624014262081826E-2</v>
      </c>
      <c r="O301">
        <v>0.8893446616235432</v>
      </c>
      <c r="P301">
        <f t="shared" si="31"/>
        <v>8.2499504788825909E-2</v>
      </c>
    </row>
    <row r="302" spans="1:16" x14ac:dyDescent="0.25">
      <c r="A302" s="19">
        <f t="shared" si="32"/>
        <v>1893</v>
      </c>
      <c r="D302">
        <v>1.18</v>
      </c>
      <c r="E302">
        <f t="shared" si="35"/>
        <v>0.10946196660482375</v>
      </c>
      <c r="I302">
        <v>0.58895277559171044</v>
      </c>
      <c r="J302">
        <f t="shared" si="34"/>
        <v>5.4633838181049207E-2</v>
      </c>
      <c r="L302">
        <v>0.59645535872026734</v>
      </c>
      <c r="M302">
        <f t="shared" si="36"/>
        <v>5.5329810641954302E-2</v>
      </c>
      <c r="O302">
        <v>0.63887380948556927</v>
      </c>
      <c r="P302">
        <f t="shared" si="31"/>
        <v>5.9264731863225353E-2</v>
      </c>
    </row>
    <row r="303" spans="1:16" x14ac:dyDescent="0.25">
      <c r="A303" s="19">
        <f t="shared" si="32"/>
        <v>1894</v>
      </c>
      <c r="D303">
        <v>1.05</v>
      </c>
      <c r="E303">
        <f t="shared" si="35"/>
        <v>9.7402597402597407E-2</v>
      </c>
      <c r="I303">
        <v>0.5269121843363368</v>
      </c>
      <c r="J303">
        <f t="shared" si="34"/>
        <v>4.8878681292795621E-2</v>
      </c>
      <c r="L303">
        <v>0.67234687267451509</v>
      </c>
      <c r="M303">
        <f t="shared" si="36"/>
        <v>6.2369839765724966E-2</v>
      </c>
      <c r="O303">
        <v>0.59616679783070736</v>
      </c>
      <c r="P303">
        <f t="shared" si="31"/>
        <v>5.5303042470381022E-2</v>
      </c>
    </row>
    <row r="304" spans="1:16" x14ac:dyDescent="0.25">
      <c r="A304" s="19">
        <f t="shared" si="32"/>
        <v>1895</v>
      </c>
      <c r="D304">
        <v>0.63</v>
      </c>
      <c r="E304">
        <f t="shared" si="35"/>
        <v>5.8441558441558447E-2</v>
      </c>
      <c r="I304">
        <v>0.45275203571944811</v>
      </c>
      <c r="J304">
        <f t="shared" si="34"/>
        <v>4.1999261198464574E-2</v>
      </c>
      <c r="L304">
        <v>0.53701181547093246</v>
      </c>
      <c r="M304">
        <f t="shared" si="36"/>
        <v>4.9815567297860158E-2</v>
      </c>
      <c r="O304">
        <v>0.68735203893162877</v>
      </c>
      <c r="P304">
        <f t="shared" si="31"/>
        <v>6.3761784687535142E-2</v>
      </c>
    </row>
    <row r="305" spans="1:16" x14ac:dyDescent="0.25">
      <c r="A305" s="19">
        <f t="shared" si="32"/>
        <v>1896</v>
      </c>
      <c r="D305">
        <v>0.97</v>
      </c>
      <c r="E305">
        <f t="shared" si="35"/>
        <v>8.9981447124304267E-2</v>
      </c>
      <c r="I305">
        <v>0.57567897467195606</v>
      </c>
      <c r="J305">
        <f t="shared" si="34"/>
        <v>5.3402502288678676E-2</v>
      </c>
      <c r="L305">
        <v>0.69485462206018556</v>
      </c>
      <c r="M305">
        <f t="shared" si="36"/>
        <v>6.4457757148440223E-2</v>
      </c>
      <c r="O305">
        <v>0.82037860901873239</v>
      </c>
      <c r="P305">
        <f t="shared" si="31"/>
        <v>7.6101911782813766E-2</v>
      </c>
    </row>
    <row r="306" spans="1:16" x14ac:dyDescent="0.25">
      <c r="A306" s="19">
        <f t="shared" si="32"/>
        <v>1897</v>
      </c>
      <c r="D306">
        <v>1.73</v>
      </c>
      <c r="E306">
        <f t="shared" si="35"/>
        <v>0.16048237476808908</v>
      </c>
      <c r="I306">
        <v>1.2532199433585489</v>
      </c>
      <c r="J306">
        <f t="shared" si="34"/>
        <v>0.11625416914272255</v>
      </c>
      <c r="L306">
        <v>1.3146834128348028</v>
      </c>
      <c r="M306">
        <f t="shared" si="36"/>
        <v>0.12195578968782958</v>
      </c>
      <c r="O306">
        <v>1.4555011269400231</v>
      </c>
      <c r="P306">
        <f t="shared" si="31"/>
        <v>0.13501865741558658</v>
      </c>
    </row>
    <row r="307" spans="1:16" x14ac:dyDescent="0.25">
      <c r="A307" s="19">
        <f t="shared" si="32"/>
        <v>1898</v>
      </c>
      <c r="D307">
        <v>1.52</v>
      </c>
      <c r="E307">
        <f t="shared" si="35"/>
        <v>0.14100185528756959</v>
      </c>
      <c r="I307">
        <v>0.72630775902221223</v>
      </c>
      <c r="J307">
        <f t="shared" si="34"/>
        <v>6.7375487849926932E-2</v>
      </c>
      <c r="L307">
        <v>0.70581993586346092</v>
      </c>
      <c r="M307">
        <f t="shared" si="36"/>
        <v>6.5474947668224578E-2</v>
      </c>
      <c r="O307">
        <v>0.95629078800143474</v>
      </c>
      <c r="P307">
        <f t="shared" si="31"/>
        <v>8.870972059382512E-2</v>
      </c>
    </row>
    <row r="308" spans="1:16" x14ac:dyDescent="0.25">
      <c r="A308" s="19">
        <f t="shared" si="32"/>
        <v>1899</v>
      </c>
      <c r="D308">
        <v>1.5</v>
      </c>
      <c r="E308">
        <f t="shared" si="35"/>
        <v>0.1391465677179963</v>
      </c>
      <c r="I308">
        <v>0.66109299798167986</v>
      </c>
      <c r="J308">
        <f t="shared" si="34"/>
        <v>6.1325881074367337E-2</v>
      </c>
      <c r="L308">
        <v>0.73525314659856844</v>
      </c>
      <c r="M308">
        <f t="shared" si="36"/>
        <v>6.8205301168698371E-2</v>
      </c>
      <c r="O308">
        <v>0.8524088677598789</v>
      </c>
      <c r="P308">
        <f t="shared" si="31"/>
        <v>7.9073178827447022E-2</v>
      </c>
    </row>
    <row r="309" spans="1:16" x14ac:dyDescent="0.25">
      <c r="A309" s="19">
        <f t="shared" si="32"/>
        <v>1900</v>
      </c>
      <c r="D309">
        <v>1.9</v>
      </c>
      <c r="E309">
        <f t="shared" si="35"/>
        <v>0.17625231910946196</v>
      </c>
      <c r="I309">
        <v>1.3057380252584467</v>
      </c>
      <c r="J309">
        <f t="shared" si="34"/>
        <v>0.12112597636905814</v>
      </c>
      <c r="L309">
        <v>1.267070866057423</v>
      </c>
      <c r="M309">
        <f t="shared" si="36"/>
        <v>0.11753904137823962</v>
      </c>
      <c r="O309">
        <v>1.3360369186622338</v>
      </c>
      <c r="P309">
        <f t="shared" si="31"/>
        <v>0.12393663438425176</v>
      </c>
    </row>
    <row r="310" spans="1:16" x14ac:dyDescent="0.25">
      <c r="A310" s="19">
        <f t="shared" si="32"/>
        <v>1901</v>
      </c>
      <c r="D310">
        <v>1.73</v>
      </c>
      <c r="E310">
        <f t="shared" si="35"/>
        <v>0.16048237476808908</v>
      </c>
      <c r="I310">
        <v>0.89627012297298014</v>
      </c>
      <c r="J310">
        <f t="shared" si="34"/>
        <v>8.314194090658443E-2</v>
      </c>
      <c r="L310">
        <v>0.86337418156315415</v>
      </c>
      <c r="M310">
        <f t="shared" si="36"/>
        <v>8.0090369347231377E-2</v>
      </c>
      <c r="O310">
        <v>1.0532472468935536</v>
      </c>
      <c r="P310">
        <f t="shared" si="31"/>
        <v>9.7703826242444683E-2</v>
      </c>
    </row>
    <row r="311" spans="1:16" x14ac:dyDescent="0.25">
      <c r="A311" s="19">
        <f t="shared" si="32"/>
        <v>1902</v>
      </c>
      <c r="D311">
        <v>1.57</v>
      </c>
      <c r="E311">
        <f t="shared" si="35"/>
        <v>0.1456400742115028</v>
      </c>
      <c r="I311">
        <v>0.70495425319478122</v>
      </c>
      <c r="J311">
        <f t="shared" si="34"/>
        <v>6.5394643153504753E-2</v>
      </c>
      <c r="L311">
        <v>0.71216827543377825</v>
      </c>
      <c r="M311">
        <f t="shared" si="36"/>
        <v>6.6063847442836582E-2</v>
      </c>
      <c r="O311">
        <v>0.87520517803510922</v>
      </c>
      <c r="P311">
        <f t="shared" si="31"/>
        <v>8.1187864381735558E-2</v>
      </c>
    </row>
    <row r="312" spans="1:16" x14ac:dyDescent="0.25">
      <c r="A312" s="19">
        <f t="shared" si="32"/>
        <v>1903</v>
      </c>
      <c r="D312">
        <v>1.42</v>
      </c>
      <c r="E312">
        <f t="shared" si="35"/>
        <v>0.13172541743970315</v>
      </c>
      <c r="I312">
        <v>0.4019653191569097</v>
      </c>
      <c r="J312">
        <f t="shared" si="34"/>
        <v>3.7288063001568617E-2</v>
      </c>
      <c r="L312">
        <v>0.4893992686935526</v>
      </c>
      <c r="M312">
        <f t="shared" si="36"/>
        <v>4.5398818988270188E-2</v>
      </c>
      <c r="O312">
        <v>0.78632842405066683</v>
      </c>
      <c r="P312">
        <f t="shared" ref="P312:P330" si="37">O312/10.78</f>
        <v>7.2943267537167608E-2</v>
      </c>
    </row>
    <row r="313" spans="1:16" x14ac:dyDescent="0.25">
      <c r="A313" s="19">
        <f t="shared" si="32"/>
        <v>1904</v>
      </c>
      <c r="D313">
        <v>1.39</v>
      </c>
      <c r="E313">
        <f t="shared" si="35"/>
        <v>0.12894248608534323</v>
      </c>
      <c r="I313">
        <v>0.46429447130184326</v>
      </c>
      <c r="J313">
        <f t="shared" si="34"/>
        <v>4.3069988061395482E-2</v>
      </c>
      <c r="L313">
        <v>0.55692251685056404</v>
      </c>
      <c r="M313">
        <f t="shared" si="36"/>
        <v>5.1662571136415959E-2</v>
      </c>
      <c r="O313">
        <v>0.65214761040532365</v>
      </c>
      <c r="P313">
        <f t="shared" si="37"/>
        <v>6.0496067755595892E-2</v>
      </c>
    </row>
    <row r="314" spans="1:16" x14ac:dyDescent="0.25">
      <c r="A314" s="19">
        <f t="shared" si="32"/>
        <v>1905</v>
      </c>
      <c r="D314">
        <v>1.3859999999999999</v>
      </c>
      <c r="E314">
        <f t="shared" si="35"/>
        <v>0.12857142857142856</v>
      </c>
      <c r="I314">
        <v>0.64983912328884463</v>
      </c>
      <c r="J314">
        <f t="shared" si="34"/>
        <v>6.0281922383009709E-2</v>
      </c>
      <c r="L314">
        <v>0.76093506576939751</v>
      </c>
      <c r="M314">
        <f t="shared" si="36"/>
        <v>7.0587668438719622E-2</v>
      </c>
      <c r="O314">
        <v>0.78055720625946934</v>
      </c>
      <c r="P314">
        <f t="shared" si="37"/>
        <v>7.2407904105702164E-2</v>
      </c>
    </row>
    <row r="315" spans="1:16" x14ac:dyDescent="0.25">
      <c r="A315" s="19">
        <f t="shared" si="32"/>
        <v>1906</v>
      </c>
      <c r="D315">
        <v>1.2230000000000001</v>
      </c>
      <c r="E315">
        <f t="shared" si="35"/>
        <v>0.11345083487940633</v>
      </c>
      <c r="I315">
        <v>0.85760296377195655</v>
      </c>
      <c r="J315">
        <f t="shared" si="34"/>
        <v>7.955500591576592E-2</v>
      </c>
      <c r="L315">
        <v>0.90175277987461799</v>
      </c>
      <c r="M315">
        <f t="shared" si="36"/>
        <v>8.3650536166476622E-2</v>
      </c>
      <c r="O315">
        <v>1.0858546274138199</v>
      </c>
      <c r="P315">
        <f t="shared" si="37"/>
        <v>0.10072862963022448</v>
      </c>
    </row>
    <row r="316" spans="1:16" x14ac:dyDescent="0.25">
      <c r="A316" s="19">
        <f t="shared" ref="A316:A339" si="38">A315+1</f>
        <v>1907</v>
      </c>
      <c r="D316">
        <v>1.2290000000000001</v>
      </c>
      <c r="E316">
        <f t="shared" si="35"/>
        <v>0.11400742115027832</v>
      </c>
      <c r="I316">
        <v>0.677252407797033</v>
      </c>
      <c r="J316">
        <f t="shared" si="34"/>
        <v>6.2824898682470598E-2</v>
      </c>
      <c r="L316">
        <v>0.69485462206018556</v>
      </c>
      <c r="M316">
        <f t="shared" si="36"/>
        <v>6.4457757148440223E-2</v>
      </c>
      <c r="O316">
        <v>1.0379535197468801</v>
      </c>
      <c r="P316">
        <f t="shared" si="37"/>
        <v>9.6285113149061241E-2</v>
      </c>
    </row>
    <row r="317" spans="1:16" x14ac:dyDescent="0.25">
      <c r="A317" s="19">
        <f t="shared" si="38"/>
        <v>1908</v>
      </c>
      <c r="D317">
        <v>1.754</v>
      </c>
      <c r="E317">
        <f t="shared" si="35"/>
        <v>0.16270871985157701</v>
      </c>
      <c r="I317">
        <v>0.90954392389273464</v>
      </c>
      <c r="J317">
        <f t="shared" si="34"/>
        <v>8.4373276798954983E-2</v>
      </c>
      <c r="L317">
        <v>0.92426052926028823</v>
      </c>
      <c r="M317">
        <f t="shared" si="36"/>
        <v>8.5738453549191865E-2</v>
      </c>
      <c r="O317">
        <v>1.430396329548314</v>
      </c>
      <c r="P317">
        <f t="shared" si="37"/>
        <v>0.13268982648871189</v>
      </c>
    </row>
    <row r="318" spans="1:16" x14ac:dyDescent="0.25">
      <c r="A318" s="19">
        <f t="shared" si="38"/>
        <v>1909</v>
      </c>
      <c r="D318">
        <v>1.6779999999999999</v>
      </c>
      <c r="E318">
        <f t="shared" si="35"/>
        <v>0.15565862708719852</v>
      </c>
      <c r="I318">
        <v>0.68504355181514975</v>
      </c>
      <c r="J318">
        <f t="shared" si="34"/>
        <v>6.3547639314948959E-2</v>
      </c>
      <c r="L318">
        <v>0.76988045334575383</v>
      </c>
      <c r="M318">
        <f t="shared" si="36"/>
        <v>7.1417481757491089E-2</v>
      </c>
      <c r="O318">
        <v>1.0867203100824996</v>
      </c>
      <c r="P318">
        <f t="shared" si="37"/>
        <v>0.10080893414494431</v>
      </c>
    </row>
    <row r="319" spans="1:16" x14ac:dyDescent="0.25">
      <c r="A319" s="19">
        <f t="shared" si="38"/>
        <v>1910</v>
      </c>
      <c r="D319">
        <v>1.6970000000000001</v>
      </c>
      <c r="E319">
        <f t="shared" si="35"/>
        <v>0.15742115027829315</v>
      </c>
      <c r="I319">
        <v>0.6781180904657127</v>
      </c>
      <c r="J319">
        <f t="shared" si="34"/>
        <v>6.2905203197190424E-2</v>
      </c>
      <c r="L319">
        <v>0.72919336791781109</v>
      </c>
      <c r="M319">
        <f t="shared" si="36"/>
        <v>6.7643169565659661E-2</v>
      </c>
      <c r="O319">
        <v>0.90030997542681857</v>
      </c>
      <c r="P319">
        <f t="shared" si="37"/>
        <v>8.3516695308610264E-2</v>
      </c>
    </row>
    <row r="320" spans="1:16" x14ac:dyDescent="0.25">
      <c r="A320" s="19">
        <f t="shared" si="38"/>
        <v>1911</v>
      </c>
      <c r="D320">
        <v>1.476</v>
      </c>
      <c r="E320">
        <f t="shared" si="35"/>
        <v>0.13692022263450834</v>
      </c>
      <c r="I320">
        <v>0.77738303647431062</v>
      </c>
      <c r="J320">
        <f t="shared" si="34"/>
        <v>7.211345421839617E-2</v>
      </c>
      <c r="L320">
        <v>0.88501624828014513</v>
      </c>
      <c r="M320">
        <f t="shared" si="36"/>
        <v>8.2097982215226822E-2</v>
      </c>
      <c r="O320">
        <v>0.74506421684360424</v>
      </c>
      <c r="P320">
        <f t="shared" si="37"/>
        <v>6.9115419002189635E-2</v>
      </c>
    </row>
    <row r="321" spans="1:16" x14ac:dyDescent="0.25">
      <c r="A321" s="19">
        <f t="shared" si="38"/>
        <v>1912</v>
      </c>
      <c r="D321">
        <v>1.6850000000000001</v>
      </c>
      <c r="E321">
        <f t="shared" si="35"/>
        <v>0.15630797773654917</v>
      </c>
      <c r="I321">
        <v>1.0215055490419673</v>
      </c>
      <c r="J321">
        <f t="shared" si="34"/>
        <v>9.4759327369384735E-2</v>
      </c>
      <c r="L321">
        <v>1.2047417139124894</v>
      </c>
      <c r="M321">
        <f t="shared" si="36"/>
        <v>0.11175711631841276</v>
      </c>
      <c r="O321">
        <v>0.9476339613146384</v>
      </c>
      <c r="P321">
        <f t="shared" si="37"/>
        <v>8.7906675446626947E-2</v>
      </c>
    </row>
    <row r="322" spans="1:16" x14ac:dyDescent="0.25">
      <c r="A322" s="19">
        <f t="shared" si="38"/>
        <v>1913</v>
      </c>
      <c r="D322">
        <v>1.63</v>
      </c>
      <c r="E322">
        <f t="shared" si="35"/>
        <v>0.15120593692022263</v>
      </c>
      <c r="I322">
        <v>1.040839128642479</v>
      </c>
      <c r="J322">
        <f t="shared" si="34"/>
        <v>9.655279486479397E-2</v>
      </c>
      <c r="L322">
        <v>1.0388192024155598</v>
      </c>
      <c r="M322">
        <f t="shared" si="36"/>
        <v>9.6365417663781067E-2</v>
      </c>
      <c r="O322">
        <v>0.99322658186509916</v>
      </c>
      <c r="P322">
        <f t="shared" si="37"/>
        <v>9.2136046555204007E-2</v>
      </c>
    </row>
    <row r="323" spans="1:16" x14ac:dyDescent="0.25">
      <c r="A323" s="19">
        <f t="shared" si="38"/>
        <v>1914</v>
      </c>
      <c r="D323">
        <v>1.6950000000000001</v>
      </c>
      <c r="E323">
        <f t="shared" si="35"/>
        <v>0.15723562152133583</v>
      </c>
      <c r="I323">
        <v>0.79931366408086124</v>
      </c>
      <c r="J323">
        <f t="shared" si="34"/>
        <v>7.4147835257964867E-2</v>
      </c>
      <c r="L323">
        <v>0.91329521545701298</v>
      </c>
      <c r="M323">
        <f t="shared" si="36"/>
        <v>8.4721263029407523E-2</v>
      </c>
      <c r="O323">
        <v>1.328245774644117</v>
      </c>
      <c r="P323">
        <f t="shared" si="37"/>
        <v>0.12321389375177338</v>
      </c>
    </row>
    <row r="324" spans="1:16" x14ac:dyDescent="0.25">
      <c r="A324" s="19">
        <f t="shared" si="38"/>
        <v>1915</v>
      </c>
      <c r="D324">
        <v>2.0910000000000002</v>
      </c>
      <c r="E324">
        <f t="shared" si="35"/>
        <v>0.19397031539888684</v>
      </c>
      <c r="I324">
        <v>0.74910406929744267</v>
      </c>
      <c r="J324">
        <f t="shared" si="34"/>
        <v>6.9490173404215469E-2</v>
      </c>
      <c r="L324">
        <v>0.8982900491998993</v>
      </c>
      <c r="M324">
        <f t="shared" si="36"/>
        <v>8.3329318107597347E-2</v>
      </c>
      <c r="O324">
        <v>1.2739963274068602</v>
      </c>
      <c r="P324">
        <f t="shared" si="37"/>
        <v>0.11818147749599817</v>
      </c>
    </row>
    <row r="325" spans="1:16" x14ac:dyDescent="0.25">
      <c r="A325" s="19">
        <f t="shared" si="38"/>
        <v>1916</v>
      </c>
      <c r="D325">
        <v>1.633</v>
      </c>
      <c r="E325">
        <f t="shared" si="35"/>
        <v>0.15148423005565864</v>
      </c>
      <c r="I325">
        <v>0.69456606117062569</v>
      </c>
      <c r="J325">
        <f t="shared" si="34"/>
        <v>6.4430988976866957E-2</v>
      </c>
      <c r="L325">
        <v>0.9081011194449351</v>
      </c>
      <c r="M325">
        <f t="shared" si="36"/>
        <v>8.4239435941088611E-2</v>
      </c>
      <c r="O325">
        <v>1.012560161465611</v>
      </c>
      <c r="P325">
        <f t="shared" si="37"/>
        <v>9.3929514050613269E-2</v>
      </c>
    </row>
    <row r="326" spans="1:16" x14ac:dyDescent="0.25">
      <c r="A326" s="19">
        <f t="shared" si="38"/>
        <v>1917</v>
      </c>
      <c r="D326">
        <v>1.73</v>
      </c>
      <c r="E326">
        <f t="shared" si="35"/>
        <v>0.16048237476808908</v>
      </c>
      <c r="I326">
        <v>0.81749300012313375</v>
      </c>
      <c r="J326">
        <f t="shared" si="34"/>
        <v>7.5834230067081052E-2</v>
      </c>
      <c r="L326">
        <v>1.0746007527209847</v>
      </c>
      <c r="M326">
        <f t="shared" si="36"/>
        <v>9.9684670938866862E-2</v>
      </c>
      <c r="O326">
        <v>1.0766206789479038</v>
      </c>
      <c r="P326">
        <f t="shared" si="37"/>
        <v>9.9872048139879765E-2</v>
      </c>
    </row>
    <row r="327" spans="1:16" x14ac:dyDescent="0.25">
      <c r="A327" s="19">
        <f t="shared" si="38"/>
        <v>1918</v>
      </c>
      <c r="D327">
        <v>2.66</v>
      </c>
      <c r="E327">
        <f t="shared" si="35"/>
        <v>0.24675324675324678</v>
      </c>
      <c r="I327">
        <v>1.9731793628104439</v>
      </c>
      <c r="J327">
        <f t="shared" si="34"/>
        <v>0.18304075721803748</v>
      </c>
      <c r="L327">
        <v>2.177769033508397</v>
      </c>
      <c r="M327">
        <f t="shared" si="36"/>
        <v>0.20201939086348766</v>
      </c>
      <c r="O327">
        <v>1.5703483609848548</v>
      </c>
      <c r="P327">
        <f t="shared" si="37"/>
        <v>0.14567238970174906</v>
      </c>
    </row>
    <row r="328" spans="1:16" x14ac:dyDescent="0.25">
      <c r="A328" s="19">
        <f t="shared" si="38"/>
        <v>1919</v>
      </c>
      <c r="D328">
        <v>2.85</v>
      </c>
      <c r="E328">
        <f t="shared" si="35"/>
        <v>0.26437847866419295</v>
      </c>
      <c r="I328">
        <v>2.5367387801208854</v>
      </c>
      <c r="J328">
        <f t="shared" si="34"/>
        <v>0.23531899630063874</v>
      </c>
      <c r="L328">
        <v>2.7095867529672519</v>
      </c>
      <c r="M328">
        <f t="shared" si="36"/>
        <v>0.25135313107302892</v>
      </c>
      <c r="O328">
        <v>2.3555225414772822</v>
      </c>
      <c r="P328">
        <f t="shared" si="37"/>
        <v>0.21850858455262359</v>
      </c>
    </row>
    <row r="329" spans="1:16" x14ac:dyDescent="0.25">
      <c r="A329" s="19">
        <f t="shared" si="38"/>
        <v>1920</v>
      </c>
      <c r="D329">
        <v>2.6230000000000002</v>
      </c>
      <c r="E329">
        <f t="shared" si="35"/>
        <v>0.24332096474953621</v>
      </c>
      <c r="I329">
        <v>1.6442199487121836</v>
      </c>
      <c r="J329">
        <f t="shared" si="34"/>
        <v>0.15252504162450684</v>
      </c>
      <c r="L329">
        <v>1.8707402470166872</v>
      </c>
      <c r="M329">
        <f t="shared" si="36"/>
        <v>0.17353805630952573</v>
      </c>
      <c r="O329">
        <v>2.0871609141865957</v>
      </c>
      <c r="P329">
        <f t="shared" si="37"/>
        <v>0.19361418498948013</v>
      </c>
    </row>
    <row r="330" spans="1:16" x14ac:dyDescent="0.25">
      <c r="A330" s="19">
        <f t="shared" si="38"/>
        <v>1921</v>
      </c>
      <c r="I330">
        <v>2.133619217405736</v>
      </c>
      <c r="J330">
        <f t="shared" si="34"/>
        <v>0.197923860612777</v>
      </c>
      <c r="L330">
        <v>2.3272435743004136</v>
      </c>
      <c r="M330">
        <f t="shared" si="36"/>
        <v>0.21588530373844284</v>
      </c>
      <c r="O330">
        <v>2.2455808425549688</v>
      </c>
      <c r="P330">
        <f t="shared" si="37"/>
        <v>0.20830991118320677</v>
      </c>
    </row>
    <row r="331" spans="1:16" x14ac:dyDescent="0.25">
      <c r="A331" s="19">
        <f t="shared" si="38"/>
        <v>1922</v>
      </c>
    </row>
    <row r="332" spans="1:16" x14ac:dyDescent="0.25">
      <c r="A332" s="19">
        <f t="shared" si="38"/>
        <v>1923</v>
      </c>
    </row>
    <row r="333" spans="1:16" x14ac:dyDescent="0.25">
      <c r="A333" s="19">
        <f t="shared" si="38"/>
        <v>1924</v>
      </c>
    </row>
    <row r="334" spans="1:16" x14ac:dyDescent="0.25">
      <c r="A334" s="19">
        <f t="shared" si="38"/>
        <v>1925</v>
      </c>
    </row>
    <row r="335" spans="1:16" x14ac:dyDescent="0.25">
      <c r="A335" s="19">
        <f t="shared" si="38"/>
        <v>1926</v>
      </c>
    </row>
    <row r="336" spans="1:16" x14ac:dyDescent="0.25">
      <c r="A336" s="19">
        <f t="shared" si="38"/>
        <v>1927</v>
      </c>
    </row>
    <row r="337" spans="1:1" x14ac:dyDescent="0.25">
      <c r="A337" s="19">
        <f t="shared" si="38"/>
        <v>1928</v>
      </c>
    </row>
    <row r="338" spans="1:1" x14ac:dyDescent="0.25">
      <c r="A338" s="19">
        <f t="shared" si="38"/>
        <v>1929</v>
      </c>
    </row>
    <row r="339" spans="1:1" x14ac:dyDescent="0.25">
      <c r="A339" s="20">
        <f t="shared" si="38"/>
        <v>1930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47"/>
  <sheetViews>
    <sheetView zoomScale="85" zoomScaleNormal="85" workbookViewId="0">
      <pane xSplit="1" ySplit="3" topLeftCell="B169" activePane="bottomRight" state="frozen"/>
      <selection pane="topRight" activeCell="B1" sqref="B1"/>
      <selection pane="bottomLeft" activeCell="A4" sqref="A4"/>
      <selection pane="bottomRight" activeCell="O179" sqref="O179"/>
    </sheetView>
  </sheetViews>
  <sheetFormatPr defaultRowHeight="15" x14ac:dyDescent="0.25"/>
  <sheetData>
    <row r="1" spans="1:35" x14ac:dyDescent="0.25">
      <c r="B1" t="s">
        <v>68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M1" t="s">
        <v>68</v>
      </c>
      <c r="N1" t="s">
        <v>68</v>
      </c>
      <c r="O1" t="s">
        <v>68</v>
      </c>
      <c r="P1" t="s">
        <v>68</v>
      </c>
      <c r="Q1" t="s">
        <v>68</v>
      </c>
      <c r="R1" t="s">
        <v>68</v>
      </c>
      <c r="S1" t="s">
        <v>68</v>
      </c>
      <c r="T1" t="s">
        <v>68</v>
      </c>
      <c r="U1" t="s">
        <v>68</v>
      </c>
      <c r="W1" t="s">
        <v>68</v>
      </c>
      <c r="X1" t="s">
        <v>68</v>
      </c>
      <c r="Y1" t="s">
        <v>68</v>
      </c>
      <c r="AA1" t="s">
        <v>68</v>
      </c>
      <c r="AB1" t="s">
        <v>68</v>
      </c>
      <c r="AC1" t="s">
        <v>68</v>
      </c>
      <c r="AD1" t="s">
        <v>68</v>
      </c>
      <c r="AE1" t="s">
        <v>68</v>
      </c>
      <c r="AF1" t="s">
        <v>68</v>
      </c>
      <c r="AG1" t="s">
        <v>68</v>
      </c>
      <c r="AH1" t="s">
        <v>68</v>
      </c>
      <c r="AI1" t="s">
        <v>68</v>
      </c>
    </row>
    <row r="2" spans="1:35" x14ac:dyDescent="0.25">
      <c r="B2" t="s">
        <v>47</v>
      </c>
      <c r="C2" t="s">
        <v>70</v>
      </c>
      <c r="D2" t="s">
        <v>71</v>
      </c>
      <c r="E2" t="s">
        <v>72</v>
      </c>
      <c r="F2" t="s">
        <v>49</v>
      </c>
      <c r="G2" t="s">
        <v>51</v>
      </c>
      <c r="H2" t="s">
        <v>22</v>
      </c>
      <c r="I2" t="s">
        <v>74</v>
      </c>
      <c r="J2" t="s">
        <v>19</v>
      </c>
      <c r="M2" t="s">
        <v>47</v>
      </c>
      <c r="N2" t="s">
        <v>55</v>
      </c>
      <c r="O2" t="s">
        <v>79</v>
      </c>
      <c r="P2" t="s">
        <v>72</v>
      </c>
      <c r="Q2" t="s">
        <v>49</v>
      </c>
      <c r="R2" t="s">
        <v>51</v>
      </c>
      <c r="S2" t="s">
        <v>80</v>
      </c>
      <c r="T2" t="s">
        <v>74</v>
      </c>
      <c r="U2" t="s">
        <v>81</v>
      </c>
      <c r="W2" t="s">
        <v>24</v>
      </c>
      <c r="X2" t="s">
        <v>24</v>
      </c>
      <c r="Y2" t="s">
        <v>24</v>
      </c>
      <c r="AA2" t="s">
        <v>47</v>
      </c>
      <c r="AB2" t="s">
        <v>55</v>
      </c>
      <c r="AC2" t="s">
        <v>79</v>
      </c>
      <c r="AD2" t="s">
        <v>72</v>
      </c>
      <c r="AE2" t="s">
        <v>49</v>
      </c>
      <c r="AF2" t="s">
        <v>51</v>
      </c>
      <c r="AG2" t="s">
        <v>80</v>
      </c>
      <c r="AH2" t="s">
        <v>74</v>
      </c>
      <c r="AI2" t="s">
        <v>81</v>
      </c>
    </row>
    <row r="3" spans="1:35" x14ac:dyDescent="0.25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16</v>
      </c>
      <c r="I3" t="s">
        <v>2</v>
      </c>
      <c r="J3" t="s">
        <v>44</v>
      </c>
      <c r="M3">
        <v>57</v>
      </c>
      <c r="N3">
        <v>60</v>
      </c>
      <c r="O3">
        <v>60</v>
      </c>
      <c r="P3">
        <v>20</v>
      </c>
      <c r="Q3">
        <v>3</v>
      </c>
      <c r="R3">
        <v>2</v>
      </c>
      <c r="S3">
        <v>1.5</v>
      </c>
      <c r="T3">
        <v>3</v>
      </c>
      <c r="U3">
        <v>1</v>
      </c>
      <c r="W3" t="s">
        <v>25</v>
      </c>
      <c r="X3" t="s">
        <v>83</v>
      </c>
      <c r="Y3" t="s">
        <v>84</v>
      </c>
      <c r="AA3" s="10">
        <f>AVERAGE(AA170:AA217)</f>
        <v>0.22386894533229421</v>
      </c>
      <c r="AB3" s="10">
        <f>AVERAGE(AB170:AB217)</f>
        <v>0.17435923357048133</v>
      </c>
      <c r="AC3" s="10">
        <f>AVERAGE(AC170:AC217)</f>
        <v>0.2050835335171623</v>
      </c>
      <c r="AD3" s="10">
        <f>AVERAGE(AD170:AD217)</f>
        <v>0.10125711801146341</v>
      </c>
      <c r="AE3" s="10">
        <f>AVERAGE(AE170:AE217)</f>
        <v>0.11132667084217197</v>
      </c>
      <c r="AF3" s="10">
        <v>3.1413991779744604E-2</v>
      </c>
      <c r="AG3" s="10">
        <f>AVERAGE(AG170:AG217)</f>
        <v>1.7810166825945994E-2</v>
      </c>
      <c r="AH3" s="10">
        <f>AVERAGE(AH170:AH217)</f>
        <v>4.7495499665821041E-2</v>
      </c>
      <c r="AI3" s="10">
        <f>AVERAGE(AI170:AI217)</f>
        <v>8.8341622976194523E-2</v>
      </c>
    </row>
    <row r="4" spans="1:35" x14ac:dyDescent="0.25">
      <c r="A4" s="14">
        <v>1595</v>
      </c>
    </row>
    <row r="5" spans="1:35" x14ac:dyDescent="0.25">
      <c r="A5" s="19">
        <v>1596</v>
      </c>
    </row>
    <row r="6" spans="1:35" x14ac:dyDescent="0.25">
      <c r="A6" s="19">
        <v>1597</v>
      </c>
    </row>
    <row r="7" spans="1:35" x14ac:dyDescent="0.25">
      <c r="A7" s="19">
        <v>1598</v>
      </c>
    </row>
    <row r="8" spans="1:35" x14ac:dyDescent="0.25">
      <c r="A8" s="19">
        <v>1599</v>
      </c>
    </row>
    <row r="9" spans="1:35" x14ac:dyDescent="0.25">
      <c r="A9" s="19">
        <v>1600</v>
      </c>
    </row>
    <row r="10" spans="1:35" x14ac:dyDescent="0.25">
      <c r="A10" s="19">
        <v>1601</v>
      </c>
    </row>
    <row r="11" spans="1:35" x14ac:dyDescent="0.25">
      <c r="A11" s="19">
        <v>1602</v>
      </c>
    </row>
    <row r="12" spans="1:35" x14ac:dyDescent="0.25">
      <c r="A12" s="19">
        <v>1603</v>
      </c>
    </row>
    <row r="13" spans="1:35" x14ac:dyDescent="0.25">
      <c r="A13" s="19">
        <v>1604</v>
      </c>
    </row>
    <row r="14" spans="1:35" x14ac:dyDescent="0.25">
      <c r="A14" s="19">
        <v>1605</v>
      </c>
    </row>
    <row r="15" spans="1:35" x14ac:dyDescent="0.25">
      <c r="A15" s="19">
        <v>1606</v>
      </c>
    </row>
    <row r="16" spans="1:35" x14ac:dyDescent="0.25">
      <c r="A16" s="19">
        <v>1607</v>
      </c>
    </row>
    <row r="17" spans="1:25" x14ac:dyDescent="0.25">
      <c r="A17" s="19">
        <v>1608</v>
      </c>
    </row>
    <row r="18" spans="1:25" x14ac:dyDescent="0.25">
      <c r="A18" s="19">
        <v>1609</v>
      </c>
    </row>
    <row r="19" spans="1:25" x14ac:dyDescent="0.25">
      <c r="A19" s="19">
        <v>1610</v>
      </c>
    </row>
    <row r="20" spans="1:25" x14ac:dyDescent="0.25">
      <c r="A20" s="19">
        <v>1611</v>
      </c>
    </row>
    <row r="21" spans="1:25" x14ac:dyDescent="0.25">
      <c r="A21" s="19">
        <v>1612</v>
      </c>
    </row>
    <row r="22" spans="1:25" x14ac:dyDescent="0.25">
      <c r="A22" s="19">
        <v>1613</v>
      </c>
    </row>
    <row r="23" spans="1:25" x14ac:dyDescent="0.25">
      <c r="A23" s="19">
        <v>1614</v>
      </c>
    </row>
    <row r="24" spans="1:25" x14ac:dyDescent="0.25">
      <c r="A24" s="19">
        <v>1615</v>
      </c>
      <c r="F24">
        <v>0.23909851385000003</v>
      </c>
      <c r="Q24">
        <f>F24*$Q$3</f>
        <v>0.71729554155000008</v>
      </c>
    </row>
    <row r="25" spans="1:25" x14ac:dyDescent="0.25">
      <c r="A25" s="19">
        <v>1616</v>
      </c>
    </row>
    <row r="26" spans="1:25" x14ac:dyDescent="0.25">
      <c r="A26" s="19">
        <v>1617</v>
      </c>
    </row>
    <row r="27" spans="1:25" x14ac:dyDescent="0.25">
      <c r="A27" s="19">
        <v>1618</v>
      </c>
      <c r="B27">
        <v>2.4580221050000003E-2</v>
      </c>
      <c r="F27">
        <v>0.24867522335000003</v>
      </c>
      <c r="M27">
        <f>B27*$M$3</f>
        <v>1.4010725998500002</v>
      </c>
      <c r="Q27">
        <f>F27*$Q$3</f>
        <v>0.74602567005000009</v>
      </c>
      <c r="W27">
        <f>SUM(M27:U27)</f>
        <v>2.1470982699000003</v>
      </c>
      <c r="X27" s="12">
        <f>$AB$3+$AC$3+$AD$3+$AE$3+$AF$3+$AG$3+$AH$3+$AI$3</f>
        <v>0.77708783718898522</v>
      </c>
      <c r="Y27">
        <f>W27/(1-X27)</f>
        <v>9.6320373138199411</v>
      </c>
    </row>
    <row r="28" spans="1:25" x14ac:dyDescent="0.25">
      <c r="A28" s="19">
        <v>1619</v>
      </c>
      <c r="B28">
        <v>0.14964823313268619</v>
      </c>
      <c r="M28">
        <f>B28*$M$3</f>
        <v>8.5299492885631132</v>
      </c>
      <c r="W28">
        <f t="shared" ref="W28:W67" si="0">SUM(M28:U28)</f>
        <v>8.5299492885631132</v>
      </c>
      <c r="X28" s="12">
        <f t="shared" ref="X28:X71" si="1">$AB$3+$AC$3+$AD$3+$AE$3+$AF$3+$AG$3+$AH$3+$AI$3</f>
        <v>0.77708783718898522</v>
      </c>
      <c r="Y28">
        <f t="shared" ref="Y28:Y71" si="2">W28/(1-X28)</f>
        <v>38.265966203893569</v>
      </c>
    </row>
    <row r="29" spans="1:25" x14ac:dyDescent="0.25">
      <c r="A29" s="19">
        <v>1620</v>
      </c>
      <c r="M29" s="9">
        <f>M28+($M$32-$M$28)/4</f>
        <v>6.7663389078799216</v>
      </c>
      <c r="W29">
        <f t="shared" si="0"/>
        <v>6.7663389078799216</v>
      </c>
      <c r="X29" s="12">
        <f t="shared" si="1"/>
        <v>0.77708783718898522</v>
      </c>
      <c r="Y29">
        <f t="shared" si="2"/>
        <v>30.354283151504983</v>
      </c>
    </row>
    <row r="30" spans="1:25" x14ac:dyDescent="0.25">
      <c r="A30" s="19">
        <v>1621</v>
      </c>
      <c r="F30">
        <v>0.25474047270000005</v>
      </c>
      <c r="M30" s="9">
        <f>M29+($M$32-$M$28)/4</f>
        <v>5.0027285271967301</v>
      </c>
      <c r="Q30">
        <f>F30*$Q$3</f>
        <v>0.76422141810000022</v>
      </c>
      <c r="W30">
        <f t="shared" si="0"/>
        <v>5.7669499452967301</v>
      </c>
      <c r="X30" s="12">
        <f t="shared" si="1"/>
        <v>0.77708783718898522</v>
      </c>
      <c r="Y30">
        <f t="shared" si="2"/>
        <v>25.870952363357389</v>
      </c>
    </row>
    <row r="31" spans="1:25" x14ac:dyDescent="0.25">
      <c r="A31" s="19">
        <v>1622</v>
      </c>
      <c r="M31" s="9">
        <f>M30+($M$32-$M$28)/4</f>
        <v>3.2391181465135386</v>
      </c>
      <c r="W31">
        <f t="shared" si="0"/>
        <v>3.2391181465135386</v>
      </c>
      <c r="X31" s="12">
        <f t="shared" si="1"/>
        <v>0.77708783718898522</v>
      </c>
      <c r="Y31">
        <f t="shared" si="2"/>
        <v>14.530917046727804</v>
      </c>
    </row>
    <row r="32" spans="1:25" x14ac:dyDescent="0.25">
      <c r="A32" s="19">
        <v>1623</v>
      </c>
      <c r="B32">
        <v>2.5886101154918361E-2</v>
      </c>
      <c r="F32">
        <v>0.2483559997</v>
      </c>
      <c r="M32">
        <f>B32*$M$3</f>
        <v>1.4755077658303466</v>
      </c>
      <c r="Q32">
        <f>F32*$Q$3</f>
        <v>0.74506799909999999</v>
      </c>
      <c r="W32">
        <f t="shared" si="0"/>
        <v>2.2205757649303468</v>
      </c>
      <c r="X32" s="12">
        <f t="shared" si="1"/>
        <v>0.77708783718898522</v>
      </c>
      <c r="Y32">
        <f t="shared" si="2"/>
        <v>9.9616626429350728</v>
      </c>
    </row>
    <row r="33" spans="1:25" x14ac:dyDescent="0.25">
      <c r="A33" s="19">
        <v>1624</v>
      </c>
      <c r="M33" s="9">
        <f>M32+($M$36-$M$32)/4</f>
        <v>1.4868578255675031</v>
      </c>
      <c r="W33">
        <f t="shared" si="0"/>
        <v>1.4868578255675031</v>
      </c>
      <c r="X33" s="12">
        <f t="shared" si="1"/>
        <v>0.77708783718898522</v>
      </c>
      <c r="Y33">
        <f t="shared" si="2"/>
        <v>6.6701511789110546</v>
      </c>
    </row>
    <row r="34" spans="1:25" x14ac:dyDescent="0.25">
      <c r="A34" s="19">
        <v>1625</v>
      </c>
      <c r="M34" s="9">
        <f>M33+($M$36-$M$32)/4</f>
        <v>1.4982078853046596</v>
      </c>
      <c r="W34">
        <f t="shared" si="0"/>
        <v>1.4982078853046596</v>
      </c>
      <c r="X34" s="12">
        <f t="shared" si="1"/>
        <v>0.77708783718898522</v>
      </c>
      <c r="Y34">
        <f t="shared" si="2"/>
        <v>6.7210683634828943</v>
      </c>
    </row>
    <row r="35" spans="1:25" x14ac:dyDescent="0.25">
      <c r="A35" s="19">
        <v>1626</v>
      </c>
      <c r="M35" s="9">
        <f>M34+($M$36-$M$32)/4</f>
        <v>1.5095579450418162</v>
      </c>
      <c r="W35">
        <f t="shared" si="0"/>
        <v>1.5095579450418162</v>
      </c>
      <c r="X35" s="12">
        <f t="shared" si="1"/>
        <v>0.77708783718898522</v>
      </c>
      <c r="Y35">
        <f t="shared" si="2"/>
        <v>6.7719855480547348</v>
      </c>
    </row>
    <row r="36" spans="1:25" x14ac:dyDescent="0.25">
      <c r="A36" s="19">
        <v>1627</v>
      </c>
      <c r="B36">
        <v>2.6682596575069696E-2</v>
      </c>
      <c r="M36">
        <f>B36*$M$3</f>
        <v>1.5209080047789727</v>
      </c>
      <c r="W36">
        <f t="shared" si="0"/>
        <v>1.5209080047789727</v>
      </c>
      <c r="X36" s="12">
        <f t="shared" si="1"/>
        <v>0.77708783718898522</v>
      </c>
      <c r="Y36">
        <f t="shared" si="2"/>
        <v>6.8229027326265745</v>
      </c>
    </row>
    <row r="37" spans="1:25" x14ac:dyDescent="0.25">
      <c r="A37" s="19">
        <v>1628</v>
      </c>
      <c r="M37" s="9">
        <f>M36+($M$38-$M$36)/2</f>
        <v>1.6003584229390682</v>
      </c>
      <c r="W37">
        <f t="shared" si="0"/>
        <v>1.6003584229390682</v>
      </c>
      <c r="X37" s="12">
        <f t="shared" si="1"/>
        <v>0.77708783718898522</v>
      </c>
      <c r="Y37">
        <f t="shared" si="2"/>
        <v>7.179323024629455</v>
      </c>
    </row>
    <row r="38" spans="1:25" x14ac:dyDescent="0.25">
      <c r="A38" s="19">
        <v>1629</v>
      </c>
      <c r="B38">
        <v>2.9470330545599364E-2</v>
      </c>
      <c r="M38">
        <f t="shared" ref="M38:M45" si="3">B38*$M$3</f>
        <v>1.6798088410991638</v>
      </c>
      <c r="W38">
        <f t="shared" si="0"/>
        <v>1.6798088410991638</v>
      </c>
      <c r="X38" s="12">
        <f t="shared" si="1"/>
        <v>0.77708783718898522</v>
      </c>
      <c r="Y38">
        <f t="shared" si="2"/>
        <v>7.5357433166323364</v>
      </c>
    </row>
    <row r="39" spans="1:25" x14ac:dyDescent="0.25">
      <c r="A39" s="19">
        <v>1630</v>
      </c>
      <c r="B39">
        <v>0.20688968538430905</v>
      </c>
      <c r="M39">
        <f t="shared" si="3"/>
        <v>11.792712066905615</v>
      </c>
      <c r="W39">
        <f t="shared" si="0"/>
        <v>11.792712066905615</v>
      </c>
      <c r="X39" s="12">
        <f t="shared" si="1"/>
        <v>0.77708783718898522</v>
      </c>
      <c r="Y39">
        <f t="shared" si="2"/>
        <v>52.902954770141868</v>
      </c>
    </row>
    <row r="40" spans="1:25" x14ac:dyDescent="0.25">
      <c r="A40" s="19">
        <v>1631</v>
      </c>
      <c r="B40">
        <v>0.279892225376354</v>
      </c>
      <c r="F40">
        <v>0.82870459540000008</v>
      </c>
      <c r="M40">
        <f t="shared" si="3"/>
        <v>15.953856846452178</v>
      </c>
      <c r="Q40">
        <f t="shared" ref="Q40:Q41" si="4">F40*$Q$3</f>
        <v>2.4861137862000002</v>
      </c>
      <c r="W40">
        <f t="shared" si="0"/>
        <v>18.439970632652177</v>
      </c>
      <c r="X40" s="12">
        <f t="shared" si="1"/>
        <v>0.77708783718898522</v>
      </c>
      <c r="Y40">
        <f t="shared" si="2"/>
        <v>82.723034939486936</v>
      </c>
    </row>
    <row r="41" spans="1:25" x14ac:dyDescent="0.25">
      <c r="A41" s="19">
        <v>1632</v>
      </c>
      <c r="B41">
        <v>0.19662780898679807</v>
      </c>
      <c r="F41">
        <v>1.1961310165499999</v>
      </c>
      <c r="M41">
        <f t="shared" si="3"/>
        <v>11.207785112247491</v>
      </c>
      <c r="Q41">
        <f t="shared" si="4"/>
        <v>3.5883930496499996</v>
      </c>
      <c r="W41">
        <f t="shared" si="0"/>
        <v>14.79617816189749</v>
      </c>
      <c r="X41" s="12">
        <f t="shared" si="1"/>
        <v>0.77708783718898522</v>
      </c>
      <c r="Y41">
        <f t="shared" si="2"/>
        <v>66.376719759530161</v>
      </c>
    </row>
    <row r="42" spans="1:25" x14ac:dyDescent="0.25">
      <c r="A42" s="19">
        <v>1633</v>
      </c>
      <c r="B42">
        <v>0.10115491835921943</v>
      </c>
      <c r="M42">
        <f t="shared" si="3"/>
        <v>5.7658303464755072</v>
      </c>
      <c r="W42">
        <f t="shared" si="0"/>
        <v>5.7658303464755072</v>
      </c>
      <c r="X42" s="12">
        <f t="shared" si="1"/>
        <v>0.77708783718898522</v>
      </c>
      <c r="Y42">
        <f t="shared" si="2"/>
        <v>25.865929762494769</v>
      </c>
    </row>
    <row r="43" spans="1:25" x14ac:dyDescent="0.25">
      <c r="A43" s="19">
        <v>1634</v>
      </c>
      <c r="B43">
        <v>6.6601189873556343E-2</v>
      </c>
      <c r="M43">
        <f t="shared" si="3"/>
        <v>3.7962678227927116</v>
      </c>
      <c r="W43">
        <f t="shared" si="0"/>
        <v>3.7962678227927116</v>
      </c>
      <c r="X43" s="12">
        <f t="shared" si="1"/>
        <v>0.77708783718898522</v>
      </c>
      <c r="Y43">
        <f t="shared" si="2"/>
        <v>17.030330579185094</v>
      </c>
    </row>
    <row r="44" spans="1:25" x14ac:dyDescent="0.25">
      <c r="A44" s="19">
        <v>1635</v>
      </c>
      <c r="B44">
        <v>4.3010752688172046E-2</v>
      </c>
      <c r="M44">
        <f t="shared" si="3"/>
        <v>2.4516129032258065</v>
      </c>
      <c r="W44">
        <f t="shared" si="0"/>
        <v>2.4516129032258065</v>
      </c>
      <c r="X44" s="12">
        <f t="shared" si="1"/>
        <v>0.77708783718898522</v>
      </c>
      <c r="Y44">
        <f t="shared" si="2"/>
        <v>10.998111867517462</v>
      </c>
    </row>
    <row r="45" spans="1:25" x14ac:dyDescent="0.25">
      <c r="A45" s="19">
        <v>1636</v>
      </c>
      <c r="B45">
        <v>4.5968205600000006E-2</v>
      </c>
      <c r="M45">
        <f t="shared" si="3"/>
        <v>2.6201877192000005</v>
      </c>
      <c r="W45">
        <f t="shared" si="0"/>
        <v>2.6201877192000005</v>
      </c>
      <c r="X45" s="12">
        <f t="shared" si="1"/>
        <v>0.77708783718898522</v>
      </c>
      <c r="Y45">
        <f t="shared" si="2"/>
        <v>11.754350620254845</v>
      </c>
    </row>
    <row r="46" spans="1:25" x14ac:dyDescent="0.25">
      <c r="A46" s="19">
        <v>1637</v>
      </c>
      <c r="M46" s="9">
        <f>M45+($M$50-$M$45)/5</f>
        <v>2.4590383038114401</v>
      </c>
      <c r="W46">
        <f t="shared" si="0"/>
        <v>2.4590383038114401</v>
      </c>
      <c r="X46" s="12">
        <f t="shared" si="1"/>
        <v>0.77708783718898522</v>
      </c>
      <c r="Y46">
        <f t="shared" si="2"/>
        <v>11.031422748772197</v>
      </c>
    </row>
    <row r="47" spans="1:25" x14ac:dyDescent="0.25">
      <c r="A47" s="19">
        <v>1638</v>
      </c>
      <c r="M47" s="9">
        <f>M46+($M$50-$M$45)/5</f>
        <v>2.2978888884228796</v>
      </c>
      <c r="W47">
        <f t="shared" si="0"/>
        <v>2.2978888884228796</v>
      </c>
      <c r="X47" s="12">
        <f t="shared" si="1"/>
        <v>0.77708783718898522</v>
      </c>
      <c r="Y47">
        <f t="shared" si="2"/>
        <v>10.308494877289549</v>
      </c>
    </row>
    <row r="48" spans="1:25" x14ac:dyDescent="0.25">
      <c r="A48" s="19">
        <v>1639</v>
      </c>
      <c r="M48" s="9">
        <f>M47+($M$50-$M$45)/5</f>
        <v>2.1367394730343192</v>
      </c>
      <c r="W48">
        <f t="shared" si="0"/>
        <v>2.1367394730343192</v>
      </c>
      <c r="X48" s="12">
        <f t="shared" si="1"/>
        <v>0.77708783718898522</v>
      </c>
      <c r="Y48">
        <f t="shared" si="2"/>
        <v>9.5855670058069009</v>
      </c>
    </row>
    <row r="49" spans="1:25" x14ac:dyDescent="0.25">
      <c r="A49" s="19">
        <v>1640</v>
      </c>
      <c r="M49" s="9">
        <f>M48+($M$50-$M$45)/5</f>
        <v>1.9755900576457588</v>
      </c>
      <c r="W49">
        <f t="shared" si="0"/>
        <v>1.9755900576457588</v>
      </c>
      <c r="X49" s="12">
        <f t="shared" si="1"/>
        <v>0.77708783718898522</v>
      </c>
      <c r="Y49">
        <f t="shared" si="2"/>
        <v>8.8626391343242528</v>
      </c>
    </row>
    <row r="50" spans="1:25" x14ac:dyDescent="0.25">
      <c r="A50" s="19">
        <v>1641</v>
      </c>
      <c r="B50">
        <v>3.1832291969424532E-2</v>
      </c>
      <c r="F50">
        <v>0.26208261664999999</v>
      </c>
      <c r="M50">
        <f>B50*$M$3</f>
        <v>1.8144406422571984</v>
      </c>
      <c r="Q50">
        <f t="shared" ref="Q50:Q54" si="5">F50*$Q$3</f>
        <v>0.78624784994999997</v>
      </c>
      <c r="W50">
        <f t="shared" si="0"/>
        <v>2.6006884922071984</v>
      </c>
      <c r="X50" s="12">
        <f t="shared" si="1"/>
        <v>0.77708783718898522</v>
      </c>
      <c r="Y50">
        <f t="shared" si="2"/>
        <v>11.666875685074508</v>
      </c>
    </row>
    <row r="51" spans="1:25" x14ac:dyDescent="0.25">
      <c r="A51" s="19">
        <v>1642</v>
      </c>
      <c r="B51">
        <v>4.5067563805635209E-2</v>
      </c>
      <c r="F51">
        <v>0.27676690455000003</v>
      </c>
      <c r="M51">
        <f>B51*$M$3</f>
        <v>2.5688511369212068</v>
      </c>
      <c r="Q51">
        <f t="shared" si="5"/>
        <v>0.83030071365000002</v>
      </c>
      <c r="W51">
        <f t="shared" si="0"/>
        <v>3.3991518505712071</v>
      </c>
      <c r="X51" s="12">
        <f t="shared" si="1"/>
        <v>0.77708783718898522</v>
      </c>
      <c r="Y51">
        <f t="shared" si="2"/>
        <v>15.248839756909149</v>
      </c>
    </row>
    <row r="52" spans="1:25" x14ac:dyDescent="0.25">
      <c r="A52" s="19">
        <v>1643</v>
      </c>
      <c r="B52">
        <v>4.1267112843140184E-2</v>
      </c>
      <c r="F52">
        <v>0.3243312284</v>
      </c>
      <c r="M52">
        <f>B52*$M$3</f>
        <v>2.3522254320589906</v>
      </c>
      <c r="Q52">
        <f t="shared" si="5"/>
        <v>0.97299368520000007</v>
      </c>
      <c r="W52">
        <f t="shared" si="0"/>
        <v>3.3252191172589907</v>
      </c>
      <c r="X52" s="12">
        <f t="shared" si="1"/>
        <v>0.77708783718898522</v>
      </c>
      <c r="Y52">
        <f t="shared" si="2"/>
        <v>14.917172196108993</v>
      </c>
    </row>
    <row r="53" spans="1:25" x14ac:dyDescent="0.25">
      <c r="A53" s="19">
        <v>1644</v>
      </c>
      <c r="B53">
        <v>4.6442769369275189E-2</v>
      </c>
      <c r="F53">
        <v>0.27932069374999996</v>
      </c>
      <c r="M53">
        <f>B53*$M$3</f>
        <v>2.6472378540486856</v>
      </c>
      <c r="Q53">
        <f t="shared" si="5"/>
        <v>0.83796208124999993</v>
      </c>
      <c r="W53">
        <f t="shared" si="0"/>
        <v>3.4851999352986853</v>
      </c>
      <c r="X53" s="12">
        <f t="shared" si="1"/>
        <v>0.77708783718898522</v>
      </c>
      <c r="Y53">
        <f t="shared" si="2"/>
        <v>15.634857655808769</v>
      </c>
    </row>
    <row r="54" spans="1:25" x14ac:dyDescent="0.25">
      <c r="A54" s="19">
        <v>1645</v>
      </c>
      <c r="B54">
        <v>2.7905486392572683E-2</v>
      </c>
      <c r="F54">
        <v>0.27134010250000001</v>
      </c>
      <c r="M54">
        <f>B54*$M$3</f>
        <v>1.590612724376643</v>
      </c>
      <c r="Q54">
        <f t="shared" si="5"/>
        <v>0.8140203075000001</v>
      </c>
      <c r="W54">
        <f t="shared" si="0"/>
        <v>2.4046330318766431</v>
      </c>
      <c r="X54" s="12">
        <f t="shared" si="1"/>
        <v>0.77708783718898522</v>
      </c>
      <c r="Y54">
        <f t="shared" si="2"/>
        <v>10.78735678463312</v>
      </c>
    </row>
    <row r="55" spans="1:25" x14ac:dyDescent="0.25">
      <c r="A55" s="19">
        <v>1646</v>
      </c>
      <c r="M55" s="9">
        <f t="shared" ref="M55:M67" si="6">M54+($M$68-$M$54)/14</f>
        <v>1.5386121397800181</v>
      </c>
      <c r="W55">
        <f t="shared" si="0"/>
        <v>1.5386121397800181</v>
      </c>
      <c r="X55" s="12">
        <f t="shared" si="1"/>
        <v>0.77708783718898522</v>
      </c>
      <c r="Y55">
        <f t="shared" si="2"/>
        <v>6.9023247559822725</v>
      </c>
    </row>
    <row r="56" spans="1:25" x14ac:dyDescent="0.25">
      <c r="A56" s="19">
        <v>1647</v>
      </c>
      <c r="M56" s="9">
        <f t="shared" si="6"/>
        <v>1.4866115551833932</v>
      </c>
      <c r="W56">
        <f t="shared" si="0"/>
        <v>1.4866115551833932</v>
      </c>
      <c r="X56" s="12">
        <f t="shared" si="1"/>
        <v>0.77708783718898522</v>
      </c>
      <c r="Y56">
        <f t="shared" si="2"/>
        <v>6.6690463922497774</v>
      </c>
    </row>
    <row r="57" spans="1:25" x14ac:dyDescent="0.25">
      <c r="A57" s="19">
        <v>1648</v>
      </c>
      <c r="M57" s="9">
        <f t="shared" si="6"/>
        <v>1.4346109705867682</v>
      </c>
      <c r="W57">
        <f t="shared" si="0"/>
        <v>1.4346109705867682</v>
      </c>
      <c r="X57" s="12">
        <f t="shared" si="1"/>
        <v>0.77708783718898522</v>
      </c>
      <c r="Y57">
        <f t="shared" si="2"/>
        <v>6.4357680285172831</v>
      </c>
    </row>
    <row r="58" spans="1:25" x14ac:dyDescent="0.25">
      <c r="A58" s="19">
        <v>1649</v>
      </c>
      <c r="M58" s="9">
        <f t="shared" si="6"/>
        <v>1.3826103859901433</v>
      </c>
      <c r="W58">
        <f t="shared" si="0"/>
        <v>1.3826103859901433</v>
      </c>
      <c r="X58" s="12">
        <f t="shared" si="1"/>
        <v>0.77708783718898522</v>
      </c>
      <c r="Y58">
        <f t="shared" si="2"/>
        <v>6.2024896647847889</v>
      </c>
    </row>
    <row r="59" spans="1:25" x14ac:dyDescent="0.25">
      <c r="A59" s="19">
        <v>1650</v>
      </c>
      <c r="M59" s="9">
        <f t="shared" si="6"/>
        <v>1.3306098013935184</v>
      </c>
      <c r="W59">
        <f t="shared" si="0"/>
        <v>1.3306098013935184</v>
      </c>
      <c r="X59" s="12">
        <f t="shared" si="1"/>
        <v>0.77708783718898522</v>
      </c>
      <c r="Y59">
        <f t="shared" si="2"/>
        <v>5.9692113010522938</v>
      </c>
    </row>
    <row r="60" spans="1:25" x14ac:dyDescent="0.25">
      <c r="A60" s="19">
        <v>1651</v>
      </c>
      <c r="M60" s="9">
        <f t="shared" si="6"/>
        <v>1.2786092167968934</v>
      </c>
      <c r="W60">
        <f t="shared" si="0"/>
        <v>1.2786092167968934</v>
      </c>
      <c r="X60" s="12">
        <f t="shared" si="1"/>
        <v>0.77708783718898522</v>
      </c>
      <c r="Y60">
        <f t="shared" si="2"/>
        <v>5.7359329373197996</v>
      </c>
    </row>
    <row r="61" spans="1:25" x14ac:dyDescent="0.25">
      <c r="A61" s="19">
        <v>1652</v>
      </c>
      <c r="M61" s="9">
        <f t="shared" si="6"/>
        <v>1.2266086322002685</v>
      </c>
      <c r="W61">
        <f t="shared" si="0"/>
        <v>1.2266086322002685</v>
      </c>
      <c r="X61" s="12">
        <f t="shared" si="1"/>
        <v>0.77708783718898522</v>
      </c>
      <c r="Y61">
        <f t="shared" si="2"/>
        <v>5.5026545735873054</v>
      </c>
    </row>
    <row r="62" spans="1:25" x14ac:dyDescent="0.25">
      <c r="A62" s="19">
        <v>1653</v>
      </c>
      <c r="M62" s="9">
        <f t="shared" si="6"/>
        <v>1.1746080476036436</v>
      </c>
      <c r="W62">
        <f t="shared" si="0"/>
        <v>1.1746080476036436</v>
      </c>
      <c r="X62" s="12">
        <f t="shared" si="1"/>
        <v>0.77708783718898522</v>
      </c>
      <c r="Y62">
        <f t="shared" si="2"/>
        <v>5.2693762098548111</v>
      </c>
    </row>
    <row r="63" spans="1:25" x14ac:dyDescent="0.25">
      <c r="A63" s="19">
        <v>1654</v>
      </c>
      <c r="M63" s="9">
        <f t="shared" si="6"/>
        <v>1.1226074630070186</v>
      </c>
      <c r="W63">
        <f t="shared" si="0"/>
        <v>1.1226074630070186</v>
      </c>
      <c r="X63" s="12">
        <f t="shared" si="1"/>
        <v>0.77708783718898522</v>
      </c>
      <c r="Y63">
        <f t="shared" si="2"/>
        <v>5.036097846122316</v>
      </c>
    </row>
    <row r="64" spans="1:25" x14ac:dyDescent="0.25">
      <c r="A64" s="19">
        <v>1655</v>
      </c>
      <c r="M64" s="9">
        <f t="shared" si="6"/>
        <v>1.0706068784103937</v>
      </c>
      <c r="W64">
        <f t="shared" si="0"/>
        <v>1.0706068784103937</v>
      </c>
      <c r="X64" s="12">
        <f t="shared" si="1"/>
        <v>0.77708783718898522</v>
      </c>
      <c r="Y64">
        <f t="shared" si="2"/>
        <v>4.8028194823898218</v>
      </c>
    </row>
    <row r="65" spans="1:26" x14ac:dyDescent="0.25">
      <c r="A65" s="19">
        <v>1656</v>
      </c>
      <c r="M65" s="9">
        <f t="shared" si="6"/>
        <v>1.0186062938137688</v>
      </c>
      <c r="W65">
        <f t="shared" si="0"/>
        <v>1.0186062938137688</v>
      </c>
      <c r="X65" s="12">
        <f t="shared" si="1"/>
        <v>0.77708783718898522</v>
      </c>
      <c r="Y65">
        <f t="shared" si="2"/>
        <v>4.5695411186573276</v>
      </c>
    </row>
    <row r="66" spans="1:26" x14ac:dyDescent="0.25">
      <c r="A66" s="19">
        <v>1657</v>
      </c>
      <c r="M66" s="9">
        <f t="shared" si="6"/>
        <v>0.96660570921714395</v>
      </c>
      <c r="W66">
        <f t="shared" si="0"/>
        <v>0.96660570921714395</v>
      </c>
      <c r="X66" s="12">
        <f t="shared" si="1"/>
        <v>0.77708783718898522</v>
      </c>
      <c r="Y66">
        <f t="shared" si="2"/>
        <v>4.3362627549248334</v>
      </c>
    </row>
    <row r="67" spans="1:26" x14ac:dyDescent="0.25">
      <c r="A67" s="19">
        <v>1658</v>
      </c>
      <c r="M67" s="9">
        <f t="shared" si="6"/>
        <v>0.91460512462051913</v>
      </c>
      <c r="W67">
        <f t="shared" si="0"/>
        <v>0.91460512462051913</v>
      </c>
      <c r="X67" s="12">
        <f t="shared" si="1"/>
        <v>0.77708783718898522</v>
      </c>
      <c r="Y67">
        <f t="shared" si="2"/>
        <v>4.1029843911923392</v>
      </c>
    </row>
    <row r="68" spans="1:26" x14ac:dyDescent="0.25">
      <c r="A68" s="19">
        <v>1659</v>
      </c>
      <c r="B68">
        <v>1.5133412982875349E-2</v>
      </c>
      <c r="M68">
        <f>B68*$M$3</f>
        <v>0.86260454002389486</v>
      </c>
      <c r="W68">
        <f t="shared" ref="W68:W103" si="7">SUM(M68:U68)</f>
        <v>0.86260454002389486</v>
      </c>
      <c r="X68" s="12">
        <f t="shared" si="1"/>
        <v>0.77708783718898522</v>
      </c>
      <c r="Y68">
        <f t="shared" si="2"/>
        <v>3.869706027459848</v>
      </c>
      <c r="Z68">
        <f>AVERAGE(Y66:Y70)</f>
        <v>5.9893331818524862</v>
      </c>
    </row>
    <row r="69" spans="1:26" x14ac:dyDescent="0.25">
      <c r="A69" s="19">
        <v>1660</v>
      </c>
      <c r="M69" s="9">
        <f>M68+($M$70-$M$68)/2</f>
        <v>1.5980884109916369</v>
      </c>
      <c r="W69">
        <f t="shared" si="7"/>
        <v>1.5980884109916369</v>
      </c>
      <c r="X69" s="12">
        <f t="shared" si="1"/>
        <v>0.77708783718898522</v>
      </c>
      <c r="Y69">
        <f t="shared" si="2"/>
        <v>7.1691395877150876</v>
      </c>
    </row>
    <row r="70" spans="1:26" x14ac:dyDescent="0.25">
      <c r="A70" s="19">
        <v>1661</v>
      </c>
      <c r="B70">
        <v>4.0939864595778572E-2</v>
      </c>
      <c r="M70">
        <f>B70*$M$3</f>
        <v>2.3335722819593787</v>
      </c>
      <c r="W70">
        <f t="shared" si="7"/>
        <v>2.3335722819593787</v>
      </c>
      <c r="X70" s="12">
        <f t="shared" si="1"/>
        <v>0.77708783718898522</v>
      </c>
      <c r="Y70">
        <f t="shared" si="2"/>
        <v>10.468573147970325</v>
      </c>
    </row>
    <row r="71" spans="1:26" x14ac:dyDescent="0.25">
      <c r="A71" s="19">
        <v>1662</v>
      </c>
      <c r="B71">
        <v>1.6925527678215847E-2</v>
      </c>
      <c r="M71">
        <f>B71*$M$3</f>
        <v>0.96475507765830326</v>
      </c>
      <c r="W71">
        <f t="shared" si="7"/>
        <v>0.96475507765830326</v>
      </c>
      <c r="X71" s="12">
        <f t="shared" si="1"/>
        <v>0.77708783718898522</v>
      </c>
      <c r="Y71">
        <f t="shared" si="2"/>
        <v>4.3279606886064084</v>
      </c>
    </row>
    <row r="72" spans="1:26" x14ac:dyDescent="0.25">
      <c r="A72" s="19">
        <v>1663</v>
      </c>
      <c r="M72" s="9"/>
      <c r="X72" s="12"/>
    </row>
    <row r="73" spans="1:26" x14ac:dyDescent="0.25">
      <c r="A73" s="19">
        <v>1664</v>
      </c>
      <c r="H73">
        <v>0.10074139125425498</v>
      </c>
      <c r="M73" s="9"/>
      <c r="S73">
        <f>H73*$S$3</f>
        <v>0.15111208688138247</v>
      </c>
      <c r="X73" s="12"/>
    </row>
    <row r="74" spans="1:26" x14ac:dyDescent="0.25">
      <c r="A74" s="19">
        <v>1665</v>
      </c>
      <c r="H74">
        <v>8.5495038873503557E-2</v>
      </c>
      <c r="M74" s="9"/>
      <c r="S74">
        <f>H74*$S$3</f>
        <v>0.12824255831025533</v>
      </c>
      <c r="X74" s="12"/>
    </row>
    <row r="75" spans="1:26" x14ac:dyDescent="0.25">
      <c r="A75" s="19">
        <v>1666</v>
      </c>
      <c r="M75" s="9"/>
      <c r="S75" s="9">
        <f>S74+($S$76-$S$74)/2</f>
        <v>0.13122343113448851</v>
      </c>
      <c r="X75" s="12"/>
    </row>
    <row r="76" spans="1:26" x14ac:dyDescent="0.25">
      <c r="A76" s="19">
        <v>1667</v>
      </c>
      <c r="H76">
        <v>8.9469535972481112E-2</v>
      </c>
      <c r="M76" s="9"/>
      <c r="S76">
        <f t="shared" ref="S76:S102" si="8">H76*$S$3</f>
        <v>0.13420430395872168</v>
      </c>
      <c r="X76" s="12"/>
    </row>
    <row r="77" spans="1:26" x14ac:dyDescent="0.25">
      <c r="A77" s="19">
        <v>1668</v>
      </c>
      <c r="H77">
        <v>0.23434910392681149</v>
      </c>
      <c r="M77" s="9"/>
      <c r="S77">
        <f t="shared" si="8"/>
        <v>0.35152365589021722</v>
      </c>
      <c r="X77" s="12"/>
    </row>
    <row r="78" spans="1:26" x14ac:dyDescent="0.25">
      <c r="A78" s="19">
        <v>1669</v>
      </c>
      <c r="H78">
        <v>7.4580419580419582E-2</v>
      </c>
      <c r="M78" s="9"/>
      <c r="S78">
        <f t="shared" si="8"/>
        <v>0.11187062937062937</v>
      </c>
      <c r="X78" s="12"/>
    </row>
    <row r="79" spans="1:26" x14ac:dyDescent="0.25">
      <c r="A79" s="19">
        <v>1670</v>
      </c>
      <c r="H79">
        <v>8.6267871215748373E-2</v>
      </c>
      <c r="M79" s="9"/>
      <c r="S79">
        <f t="shared" si="8"/>
        <v>0.12940180682362257</v>
      </c>
      <c r="X79" s="12"/>
    </row>
    <row r="80" spans="1:26" x14ac:dyDescent="0.25">
      <c r="A80" s="19">
        <v>1671</v>
      </c>
      <c r="H80">
        <v>6.6228874560290793E-2</v>
      </c>
      <c r="M80" s="9"/>
      <c r="S80">
        <f t="shared" si="8"/>
        <v>9.9343311840436183E-2</v>
      </c>
      <c r="X80" s="12"/>
    </row>
    <row r="81" spans="1:24" x14ac:dyDescent="0.25">
      <c r="A81" s="19">
        <v>1672</v>
      </c>
      <c r="H81">
        <v>6.6262740034696899E-2</v>
      </c>
      <c r="M81" s="9"/>
      <c r="S81">
        <f t="shared" si="8"/>
        <v>9.9394110052045348E-2</v>
      </c>
      <c r="X81" s="12"/>
    </row>
    <row r="82" spans="1:24" x14ac:dyDescent="0.25">
      <c r="A82" s="19">
        <v>1673</v>
      </c>
      <c r="H82">
        <v>7.1193524559313937E-2</v>
      </c>
      <c r="M82" s="9"/>
      <c r="S82">
        <f t="shared" si="8"/>
        <v>0.1067902868389709</v>
      </c>
      <c r="X82" s="12"/>
    </row>
    <row r="83" spans="1:24" x14ac:dyDescent="0.25">
      <c r="A83" s="19">
        <v>1674</v>
      </c>
      <c r="H83">
        <v>6.9840706694736646E-2</v>
      </c>
      <c r="M83" s="9"/>
      <c r="S83">
        <f t="shared" si="8"/>
        <v>0.10476106004210498</v>
      </c>
      <c r="X83" s="12"/>
    </row>
    <row r="84" spans="1:24" x14ac:dyDescent="0.25">
      <c r="A84" s="19">
        <v>1675</v>
      </c>
      <c r="H84">
        <v>7.4442121822707333E-2</v>
      </c>
      <c r="M84" s="9"/>
      <c r="S84">
        <f t="shared" si="8"/>
        <v>0.11166318273406101</v>
      </c>
      <c r="X84" s="12"/>
    </row>
    <row r="85" spans="1:24" x14ac:dyDescent="0.25">
      <c r="A85" s="19">
        <v>1676</v>
      </c>
      <c r="H85">
        <v>8.9481156926886907E-2</v>
      </c>
      <c r="M85" s="9"/>
      <c r="S85">
        <f t="shared" si="8"/>
        <v>0.13422173539033036</v>
      </c>
      <c r="X85" s="12"/>
    </row>
    <row r="86" spans="1:24" x14ac:dyDescent="0.25">
      <c r="A86" s="19">
        <v>1677</v>
      </c>
      <c r="H86">
        <v>9.1710449535690325E-2</v>
      </c>
      <c r="M86" s="9"/>
      <c r="S86">
        <f t="shared" si="8"/>
        <v>0.1375656743035355</v>
      </c>
      <c r="X86" s="12"/>
    </row>
    <row r="87" spans="1:24" x14ac:dyDescent="0.25">
      <c r="A87" s="19">
        <v>1678</v>
      </c>
      <c r="H87">
        <v>7.7251191529589106E-2</v>
      </c>
      <c r="M87" s="9"/>
      <c r="S87">
        <f t="shared" si="8"/>
        <v>0.11587678729438367</v>
      </c>
      <c r="X87" s="12"/>
    </row>
    <row r="88" spans="1:24" x14ac:dyDescent="0.25">
      <c r="A88" s="19">
        <v>1679</v>
      </c>
      <c r="H88">
        <v>7.7983730704230897E-2</v>
      </c>
      <c r="M88" s="9"/>
      <c r="S88">
        <f t="shared" si="8"/>
        <v>0.11697559605634635</v>
      </c>
      <c r="X88" s="12"/>
    </row>
    <row r="89" spans="1:24" x14ac:dyDescent="0.25">
      <c r="A89" s="19">
        <v>1680</v>
      </c>
      <c r="H89">
        <v>8.0857774551621506E-2</v>
      </c>
      <c r="M89" s="9"/>
      <c r="S89">
        <f t="shared" si="8"/>
        <v>0.12128666182743225</v>
      </c>
      <c r="X89" s="12"/>
    </row>
    <row r="90" spans="1:24" x14ac:dyDescent="0.25">
      <c r="A90" s="19">
        <v>1681</v>
      </c>
      <c r="H90">
        <v>9.7817009343133574E-2</v>
      </c>
      <c r="M90" s="9"/>
      <c r="S90">
        <f t="shared" si="8"/>
        <v>0.14672551401470035</v>
      </c>
      <c r="X90" s="12"/>
    </row>
    <row r="91" spans="1:24" x14ac:dyDescent="0.25">
      <c r="A91" s="19">
        <v>1682</v>
      </c>
      <c r="H91">
        <v>0.1065740697196533</v>
      </c>
      <c r="M91" s="9"/>
      <c r="S91">
        <f t="shared" si="8"/>
        <v>0.15986110457947994</v>
      </c>
      <c r="X91" s="12"/>
    </row>
    <row r="92" spans="1:24" x14ac:dyDescent="0.25">
      <c r="A92" s="19">
        <v>1683</v>
      </c>
      <c r="H92">
        <v>0.10721442358292549</v>
      </c>
      <c r="M92" s="9"/>
      <c r="S92">
        <f t="shared" si="8"/>
        <v>0.16082163537438823</v>
      </c>
      <c r="X92" s="12"/>
    </row>
    <row r="93" spans="1:24" x14ac:dyDescent="0.25">
      <c r="A93" s="19">
        <v>1684</v>
      </c>
      <c r="H93">
        <v>0.12464509885692192</v>
      </c>
      <c r="M93" s="9"/>
      <c r="S93">
        <f t="shared" si="8"/>
        <v>0.18696764828538287</v>
      </c>
      <c r="X93" s="12"/>
    </row>
    <row r="94" spans="1:24" x14ac:dyDescent="0.25">
      <c r="A94" s="19">
        <v>1685</v>
      </c>
      <c r="H94">
        <v>0.10131304884459268</v>
      </c>
      <c r="M94" s="9"/>
      <c r="S94">
        <f t="shared" si="8"/>
        <v>0.15196957326688901</v>
      </c>
      <c r="X94" s="12"/>
    </row>
    <row r="95" spans="1:24" x14ac:dyDescent="0.25">
      <c r="A95" s="19">
        <v>1686</v>
      </c>
      <c r="H95">
        <v>8.0229555977115355E-2</v>
      </c>
      <c r="M95" s="9"/>
      <c r="S95">
        <f t="shared" si="8"/>
        <v>0.12034433396567304</v>
      </c>
      <c r="X95" s="12"/>
    </row>
    <row r="96" spans="1:24" x14ac:dyDescent="0.25">
      <c r="A96" s="19">
        <v>1687</v>
      </c>
      <c r="H96">
        <v>0.10049427282412164</v>
      </c>
      <c r="M96" s="9"/>
      <c r="S96">
        <f t="shared" si="8"/>
        <v>0.15074140923618246</v>
      </c>
      <c r="X96" s="12"/>
    </row>
    <row r="97" spans="1:25" x14ac:dyDescent="0.25">
      <c r="A97" s="19">
        <v>1688</v>
      </c>
      <c r="H97">
        <v>0.23320862527910985</v>
      </c>
      <c r="M97" s="9"/>
      <c r="S97">
        <f t="shared" si="8"/>
        <v>0.34981293791866475</v>
      </c>
      <c r="X97" s="12"/>
    </row>
    <row r="98" spans="1:25" x14ac:dyDescent="0.25">
      <c r="A98" s="19">
        <v>1689</v>
      </c>
      <c r="H98">
        <v>8.0709698826927953E-2</v>
      </c>
      <c r="M98" s="9"/>
      <c r="S98">
        <f t="shared" si="8"/>
        <v>0.12106454824039192</v>
      </c>
      <c r="X98" s="12"/>
    </row>
    <row r="99" spans="1:25" x14ac:dyDescent="0.25">
      <c r="A99" s="19">
        <v>1690</v>
      </c>
      <c r="H99">
        <v>6.7045872307403637E-2</v>
      </c>
      <c r="M99" s="9"/>
      <c r="S99">
        <f t="shared" si="8"/>
        <v>0.10056880846110546</v>
      </c>
      <c r="X99" s="12"/>
    </row>
    <row r="100" spans="1:25" x14ac:dyDescent="0.25">
      <c r="A100" s="19">
        <v>1691</v>
      </c>
      <c r="H100">
        <v>6.4741917588319306E-2</v>
      </c>
      <c r="M100" s="9"/>
      <c r="S100">
        <f t="shared" si="8"/>
        <v>9.7112876382478952E-2</v>
      </c>
      <c r="X100" s="12"/>
    </row>
    <row r="101" spans="1:25" x14ac:dyDescent="0.25">
      <c r="A101" s="19">
        <v>1692</v>
      </c>
      <c r="H101">
        <v>8.12416646434546E-2</v>
      </c>
      <c r="M101" s="9"/>
      <c r="S101">
        <f t="shared" si="8"/>
        <v>0.12186249696518189</v>
      </c>
      <c r="X101" s="12"/>
    </row>
    <row r="102" spans="1:25" x14ac:dyDescent="0.25">
      <c r="A102" s="19">
        <v>1693</v>
      </c>
      <c r="B102">
        <v>3.4476154200000005E-2</v>
      </c>
      <c r="H102">
        <v>4.4684338846528289E-2</v>
      </c>
      <c r="M102">
        <f>B102*$M$3</f>
        <v>1.9651407894000004</v>
      </c>
      <c r="S102">
        <f t="shared" si="8"/>
        <v>6.7026508269792437E-2</v>
      </c>
      <c r="W102">
        <f t="shared" si="7"/>
        <v>2.0321672976697926</v>
      </c>
      <c r="X102" s="12">
        <f>$AB$3+$AC$3+$AD$3+$AE$3+$AF$3+$AH$3+$AI$3</f>
        <v>0.75927767036303917</v>
      </c>
      <c r="Y102">
        <f t="shared" ref="Y102:Y103" si="9">W102/(1-X102)</f>
        <v>8.4419559279546412</v>
      </c>
    </row>
    <row r="103" spans="1:25" x14ac:dyDescent="0.25">
      <c r="A103" s="19">
        <v>1694</v>
      </c>
      <c r="B103">
        <v>5.8442222340372364E-2</v>
      </c>
      <c r="M103">
        <f>B103*$M$3</f>
        <v>3.3312066734012249</v>
      </c>
      <c r="S103" s="9">
        <f>S102+($S$105-$S$102)/3</f>
        <v>8.7674010288632878E-2</v>
      </c>
      <c r="W103">
        <f t="shared" si="7"/>
        <v>3.4188806836898578</v>
      </c>
      <c r="X103" s="12">
        <f>$AB$3+$AC$3+$AD$3+$AE$3+$AF$3+$AH$3+$AI$3</f>
        <v>0.75927767036303917</v>
      </c>
      <c r="Y103">
        <f t="shared" si="9"/>
        <v>14.20259054839638</v>
      </c>
    </row>
    <row r="104" spans="1:25" x14ac:dyDescent="0.25">
      <c r="A104" s="19">
        <v>1695</v>
      </c>
      <c r="M104" s="9"/>
      <c r="S104" s="9">
        <f>S103+($S$105-$S$102)/3</f>
        <v>0.10832151230747332</v>
      </c>
      <c r="X104" s="12"/>
    </row>
    <row r="105" spans="1:25" x14ac:dyDescent="0.25">
      <c r="A105" s="19">
        <v>1696</v>
      </c>
      <c r="H105">
        <v>8.5979342884209164E-2</v>
      </c>
      <c r="M105" s="9"/>
      <c r="S105">
        <f t="shared" ref="S105:S110" si="10">H105*$S$3</f>
        <v>0.12896901432631375</v>
      </c>
      <c r="X105" s="12"/>
    </row>
    <row r="106" spans="1:25" x14ac:dyDescent="0.25">
      <c r="A106" s="19">
        <v>1697</v>
      </c>
      <c r="H106">
        <v>8.7558984345741886E-2</v>
      </c>
      <c r="M106" s="9"/>
      <c r="S106">
        <f t="shared" si="10"/>
        <v>0.13133847651861283</v>
      </c>
      <c r="X106" s="12"/>
    </row>
    <row r="107" spans="1:25" x14ac:dyDescent="0.25">
      <c r="A107" s="19">
        <v>1698</v>
      </c>
      <c r="H107">
        <v>9.4460589582286744E-2</v>
      </c>
      <c r="M107" s="9"/>
      <c r="S107">
        <f t="shared" si="10"/>
        <v>0.14169088437343011</v>
      </c>
      <c r="X107" s="12"/>
    </row>
    <row r="108" spans="1:25" x14ac:dyDescent="0.25">
      <c r="A108" s="19">
        <v>1699</v>
      </c>
      <c r="H108">
        <v>0.10612394983173326</v>
      </c>
      <c r="M108" s="9"/>
      <c r="S108">
        <f t="shared" si="10"/>
        <v>0.15918592474759991</v>
      </c>
      <c r="X108" s="12"/>
    </row>
    <row r="109" spans="1:25" x14ac:dyDescent="0.25">
      <c r="A109" s="19">
        <v>1700</v>
      </c>
      <c r="F109">
        <v>0.52799591710000005</v>
      </c>
      <c r="H109">
        <v>0.10611558383493064</v>
      </c>
      <c r="M109" s="9"/>
      <c r="Q109">
        <f>F109*$Q$3</f>
        <v>1.5839877513</v>
      </c>
      <c r="S109">
        <f t="shared" si="10"/>
        <v>0.15917337575239596</v>
      </c>
      <c r="X109" s="12"/>
    </row>
    <row r="110" spans="1:25" x14ac:dyDescent="0.25">
      <c r="A110" s="19">
        <v>1701</v>
      </c>
      <c r="H110">
        <v>0.12006226949060293</v>
      </c>
      <c r="M110" s="9"/>
      <c r="S110">
        <f t="shared" si="10"/>
        <v>0.18009340423590439</v>
      </c>
      <c r="X110" s="12"/>
    </row>
    <row r="111" spans="1:25" x14ac:dyDescent="0.25">
      <c r="A111" s="19">
        <v>1702</v>
      </c>
      <c r="M111" s="9"/>
      <c r="S111" s="9">
        <f>S110+($S$112-$S$110)/2</f>
        <v>0.19067314508425984</v>
      </c>
      <c r="X111" s="12"/>
    </row>
    <row r="112" spans="1:25" x14ac:dyDescent="0.25">
      <c r="A112" s="19">
        <v>1703</v>
      </c>
      <c r="H112">
        <v>0.13416859062174352</v>
      </c>
      <c r="M112" s="9"/>
      <c r="S112">
        <f>H112*$S$3</f>
        <v>0.20125288593261528</v>
      </c>
      <c r="X112" s="12"/>
    </row>
    <row r="113" spans="1:24" x14ac:dyDescent="0.25">
      <c r="A113" s="19">
        <v>1704</v>
      </c>
      <c r="M113" s="9"/>
      <c r="S113" s="9">
        <f>S112+($S$115-$S$112)/3</f>
        <v>0.19662405656709089</v>
      </c>
      <c r="X113" s="12"/>
    </row>
    <row r="114" spans="1:24" x14ac:dyDescent="0.25">
      <c r="A114" s="19">
        <v>1705</v>
      </c>
      <c r="M114" s="9"/>
      <c r="S114" s="9">
        <f>S113+($S$115-$S$112)/3</f>
        <v>0.1919952272015665</v>
      </c>
      <c r="X114" s="12"/>
    </row>
    <row r="115" spans="1:24" x14ac:dyDescent="0.25">
      <c r="A115" s="19">
        <v>1706</v>
      </c>
      <c r="H115">
        <v>0.12491093189069472</v>
      </c>
      <c r="M115" s="9"/>
      <c r="S115">
        <f>H115*$S$3</f>
        <v>0.18736639783604209</v>
      </c>
      <c r="X115" s="12"/>
    </row>
    <row r="116" spans="1:24" x14ac:dyDescent="0.25">
      <c r="A116" s="19">
        <v>1707</v>
      </c>
      <c r="M116" s="9"/>
      <c r="S116" s="9">
        <f>S115+($S$118-$S$115)/3</f>
        <v>0.20443517636073166</v>
      </c>
      <c r="X116" s="12"/>
    </row>
    <row r="117" spans="1:24" x14ac:dyDescent="0.25">
      <c r="A117" s="19">
        <v>1708</v>
      </c>
      <c r="M117" s="9"/>
      <c r="S117" s="9">
        <f>S116+($S$118-$S$115)/3</f>
        <v>0.22150395488542124</v>
      </c>
      <c r="X117" s="12"/>
    </row>
    <row r="118" spans="1:24" x14ac:dyDescent="0.25">
      <c r="A118" s="19">
        <v>1709</v>
      </c>
      <c r="H118">
        <v>0.15904848894007387</v>
      </c>
      <c r="M118" s="9"/>
      <c r="S118">
        <f t="shared" ref="S118:S123" si="11">H118*$S$3</f>
        <v>0.23857273341011082</v>
      </c>
      <c r="X118" s="12"/>
    </row>
    <row r="119" spans="1:24" x14ac:dyDescent="0.25">
      <c r="A119" s="19">
        <v>1710</v>
      </c>
      <c r="H119">
        <v>0.15120874026888628</v>
      </c>
      <c r="M119" s="9"/>
      <c r="S119">
        <f t="shared" si="11"/>
        <v>0.22681311040332941</v>
      </c>
      <c r="X119" s="12"/>
    </row>
    <row r="120" spans="1:24" x14ac:dyDescent="0.25">
      <c r="A120" s="19">
        <v>1711</v>
      </c>
      <c r="H120">
        <v>0.18247640571703602</v>
      </c>
      <c r="M120" s="9"/>
      <c r="S120">
        <f t="shared" si="11"/>
        <v>0.27371460857555402</v>
      </c>
      <c r="X120" s="12"/>
    </row>
    <row r="121" spans="1:24" x14ac:dyDescent="0.25">
      <c r="A121" s="19">
        <v>1712</v>
      </c>
      <c r="H121">
        <v>0.2221694145336752</v>
      </c>
      <c r="M121" s="9"/>
      <c r="S121">
        <f t="shared" si="11"/>
        <v>0.33325412180051278</v>
      </c>
      <c r="X121" s="12"/>
    </row>
    <row r="122" spans="1:24" x14ac:dyDescent="0.25">
      <c r="A122" s="19">
        <v>1713</v>
      </c>
      <c r="H122">
        <v>0.167528779248584</v>
      </c>
      <c r="M122" s="9"/>
      <c r="S122">
        <f t="shared" si="11"/>
        <v>0.251293168872876</v>
      </c>
      <c r="X122" s="12"/>
    </row>
    <row r="123" spans="1:24" x14ac:dyDescent="0.25">
      <c r="A123" s="19">
        <v>1714</v>
      </c>
      <c r="H123">
        <v>0.16674661264199817</v>
      </c>
      <c r="M123" s="9"/>
      <c r="S123">
        <f t="shared" si="11"/>
        <v>0.25011991896299723</v>
      </c>
      <c r="X123" s="12"/>
    </row>
    <row r="124" spans="1:24" x14ac:dyDescent="0.25">
      <c r="A124" s="19">
        <v>1715</v>
      </c>
      <c r="M124" s="9"/>
      <c r="S124" s="9">
        <f>S123+($S$128-$S$123)/5</f>
        <v>0.23644346618958079</v>
      </c>
      <c r="X124" s="12"/>
    </row>
    <row r="125" spans="1:24" x14ac:dyDescent="0.25">
      <c r="A125" s="19">
        <v>1716</v>
      </c>
      <c r="M125" s="9"/>
      <c r="S125" s="9">
        <f>S124+($S$128-$S$123)/5</f>
        <v>0.22276701341616434</v>
      </c>
      <c r="X125" s="12"/>
    </row>
    <row r="126" spans="1:24" x14ac:dyDescent="0.25">
      <c r="A126" s="19">
        <v>1717</v>
      </c>
      <c r="M126" s="9"/>
      <c r="S126" s="9">
        <f>S125+($S$128-$S$123)/5</f>
        <v>0.20909056064274789</v>
      </c>
      <c r="X126" s="12"/>
    </row>
    <row r="127" spans="1:24" x14ac:dyDescent="0.25">
      <c r="A127" s="19">
        <v>1718</v>
      </c>
      <c r="M127" s="9"/>
      <c r="S127" s="9">
        <f>S126+($S$128-$S$123)/5</f>
        <v>0.19541410786933144</v>
      </c>
      <c r="X127" s="12"/>
    </row>
    <row r="128" spans="1:24" x14ac:dyDescent="0.25">
      <c r="A128" s="19">
        <v>1719</v>
      </c>
      <c r="H128">
        <v>0.12115843673060996</v>
      </c>
      <c r="M128" s="9"/>
      <c r="S128">
        <f>H128*$S$3</f>
        <v>0.18173765509591494</v>
      </c>
      <c r="X128" s="12"/>
    </row>
    <row r="129" spans="1:24" x14ac:dyDescent="0.25">
      <c r="A129" s="19">
        <v>1720</v>
      </c>
      <c r="H129">
        <v>0.11939441611514953</v>
      </c>
      <c r="M129" s="9"/>
      <c r="S129">
        <f>H129*$S$3</f>
        <v>0.17909162417272428</v>
      </c>
      <c r="X129" s="12"/>
    </row>
    <row r="130" spans="1:24" x14ac:dyDescent="0.25">
      <c r="A130" s="19">
        <v>1721</v>
      </c>
      <c r="M130" s="9"/>
      <c r="S130" s="9">
        <f>S129+($S$131-$S$129)/2</f>
        <v>0.17962003730065385</v>
      </c>
      <c r="X130" s="12"/>
    </row>
    <row r="131" spans="1:24" x14ac:dyDescent="0.25">
      <c r="A131" s="19">
        <v>1722</v>
      </c>
      <c r="H131">
        <v>0.12009896695238892</v>
      </c>
      <c r="M131" s="9"/>
      <c r="S131">
        <f t="shared" ref="S131:S191" si="12">H131*$S$3</f>
        <v>0.18014845042858338</v>
      </c>
      <c r="X131" s="12"/>
    </row>
    <row r="132" spans="1:24" x14ac:dyDescent="0.25">
      <c r="A132" s="19">
        <v>1723</v>
      </c>
      <c r="H132">
        <v>0.12943769304309458</v>
      </c>
      <c r="M132" s="9"/>
      <c r="S132">
        <f t="shared" si="12"/>
        <v>0.19415653956464185</v>
      </c>
      <c r="X132" s="12"/>
    </row>
    <row r="133" spans="1:24" x14ac:dyDescent="0.25">
      <c r="A133" s="19">
        <v>1724</v>
      </c>
      <c r="H133">
        <v>0.10419116597802734</v>
      </c>
      <c r="M133" s="9"/>
      <c r="S133">
        <f t="shared" si="12"/>
        <v>0.15628674896704101</v>
      </c>
      <c r="X133" s="12"/>
    </row>
    <row r="134" spans="1:24" x14ac:dyDescent="0.25">
      <c r="A134" s="19">
        <v>1725</v>
      </c>
      <c r="H134">
        <v>0.10373845125386386</v>
      </c>
      <c r="M134" s="9"/>
      <c r="S134">
        <f t="shared" si="12"/>
        <v>0.1556076768807958</v>
      </c>
      <c r="X134" s="12"/>
    </row>
    <row r="135" spans="1:24" x14ac:dyDescent="0.25">
      <c r="A135" s="19">
        <v>1726</v>
      </c>
      <c r="H135">
        <v>9.1401404822262833E-2</v>
      </c>
      <c r="M135" s="9"/>
      <c r="S135">
        <f t="shared" si="12"/>
        <v>0.13710210723339425</v>
      </c>
      <c r="X135" s="12"/>
    </row>
    <row r="136" spans="1:24" x14ac:dyDescent="0.25">
      <c r="A136" s="19">
        <v>1727</v>
      </c>
      <c r="H136">
        <v>0.14534772237434518</v>
      </c>
      <c r="M136" s="9"/>
      <c r="S136">
        <f t="shared" si="12"/>
        <v>0.21802158356151777</v>
      </c>
      <c r="X136" s="12"/>
    </row>
    <row r="137" spans="1:24" x14ac:dyDescent="0.25">
      <c r="A137" s="19">
        <v>1728</v>
      </c>
      <c r="H137">
        <v>0.18792401628222524</v>
      </c>
      <c r="M137" s="9"/>
      <c r="S137">
        <f t="shared" si="12"/>
        <v>0.28188602442333788</v>
      </c>
      <c r="X137" s="12"/>
    </row>
    <row r="138" spans="1:24" x14ac:dyDescent="0.25">
      <c r="A138" s="19">
        <v>1729</v>
      </c>
      <c r="H138">
        <v>0.11303659843805829</v>
      </c>
      <c r="M138" s="9"/>
      <c r="S138">
        <f t="shared" si="12"/>
        <v>0.16955489765708742</v>
      </c>
      <c r="X138" s="12"/>
    </row>
    <row r="139" spans="1:24" x14ac:dyDescent="0.25">
      <c r="A139" s="19">
        <v>1730</v>
      </c>
      <c r="H139">
        <v>0.1347660979920341</v>
      </c>
      <c r="M139" s="9"/>
      <c r="S139">
        <f t="shared" si="12"/>
        <v>0.20214914698805114</v>
      </c>
      <c r="X139" s="12"/>
    </row>
    <row r="140" spans="1:24" x14ac:dyDescent="0.25">
      <c r="A140" s="19">
        <v>1731</v>
      </c>
      <c r="H140">
        <v>0.1489362065112248</v>
      </c>
      <c r="M140" s="9"/>
      <c r="S140">
        <f t="shared" si="12"/>
        <v>0.2234043097668372</v>
      </c>
      <c r="X140" s="12"/>
    </row>
    <row r="141" spans="1:24" x14ac:dyDescent="0.25">
      <c r="A141" s="19">
        <v>1732</v>
      </c>
      <c r="H141">
        <v>0.17912926767888601</v>
      </c>
      <c r="M141" s="9"/>
      <c r="S141">
        <f t="shared" si="12"/>
        <v>0.268693901518329</v>
      </c>
      <c r="X141" s="12"/>
    </row>
    <row r="142" spans="1:24" x14ac:dyDescent="0.25">
      <c r="A142" s="19">
        <v>1733</v>
      </c>
      <c r="H142">
        <v>0.14410100695525796</v>
      </c>
      <c r="M142" s="9"/>
      <c r="S142">
        <f t="shared" si="12"/>
        <v>0.21615151043288694</v>
      </c>
      <c r="X142" s="12"/>
    </row>
    <row r="143" spans="1:24" x14ac:dyDescent="0.25">
      <c r="A143" s="19">
        <v>1734</v>
      </c>
      <c r="H143">
        <v>0.12555696515873507</v>
      </c>
      <c r="M143" s="9"/>
      <c r="S143">
        <f t="shared" si="12"/>
        <v>0.18833544773810262</v>
      </c>
      <c r="X143" s="12"/>
    </row>
    <row r="144" spans="1:24" x14ac:dyDescent="0.25">
      <c r="A144" s="19">
        <v>1735</v>
      </c>
      <c r="H144">
        <v>0.14560918006107801</v>
      </c>
      <c r="M144" s="9"/>
      <c r="S144">
        <f t="shared" si="12"/>
        <v>0.218413770091617</v>
      </c>
      <c r="X144" s="12"/>
    </row>
    <row r="145" spans="1:24" x14ac:dyDescent="0.25">
      <c r="A145" s="19">
        <v>1736</v>
      </c>
      <c r="H145">
        <v>0.16834529354987621</v>
      </c>
      <c r="M145" s="9"/>
      <c r="S145">
        <f t="shared" si="12"/>
        <v>0.25251794032481434</v>
      </c>
      <c r="X145" s="12"/>
    </row>
    <row r="146" spans="1:24" x14ac:dyDescent="0.25">
      <c r="A146" s="19">
        <v>1737</v>
      </c>
      <c r="H146">
        <v>0.1501864297507064</v>
      </c>
      <c r="M146" s="9"/>
      <c r="S146">
        <f t="shared" si="12"/>
        <v>0.22527964462605959</v>
      </c>
      <c r="X146" s="12"/>
    </row>
    <row r="147" spans="1:24" x14ac:dyDescent="0.25">
      <c r="A147" s="19">
        <v>1738</v>
      </c>
      <c r="H147">
        <v>0.15910051047350818</v>
      </c>
      <c r="M147" s="9"/>
      <c r="S147">
        <f t="shared" si="12"/>
        <v>0.23865076571026228</v>
      </c>
      <c r="X147" s="12"/>
    </row>
    <row r="148" spans="1:24" x14ac:dyDescent="0.25">
      <c r="A148" s="19">
        <v>1739</v>
      </c>
      <c r="H148">
        <v>0.16103011574066187</v>
      </c>
      <c r="M148" s="9"/>
      <c r="S148">
        <f t="shared" si="12"/>
        <v>0.24154517361099281</v>
      </c>
      <c r="X148" s="12"/>
    </row>
    <row r="149" spans="1:24" x14ac:dyDescent="0.25">
      <c r="A149" s="19">
        <v>1740</v>
      </c>
      <c r="H149">
        <v>0.13657300783049287</v>
      </c>
      <c r="M149" s="9"/>
      <c r="S149">
        <f t="shared" si="12"/>
        <v>0.2048595117457393</v>
      </c>
      <c r="X149" s="12"/>
    </row>
    <row r="150" spans="1:24" x14ac:dyDescent="0.25">
      <c r="A150" s="19">
        <v>1741</v>
      </c>
      <c r="H150">
        <v>0.13784871698564888</v>
      </c>
      <c r="M150" s="9"/>
      <c r="S150">
        <f t="shared" si="12"/>
        <v>0.20677307547847332</v>
      </c>
      <c r="X150" s="12"/>
    </row>
    <row r="151" spans="1:24" x14ac:dyDescent="0.25">
      <c r="A151" s="19">
        <v>1742</v>
      </c>
      <c r="H151">
        <v>0.14378523451811248</v>
      </c>
      <c r="M151" s="9"/>
      <c r="S151">
        <f t="shared" si="12"/>
        <v>0.21567785177716872</v>
      </c>
      <c r="X151" s="12"/>
    </row>
    <row r="152" spans="1:24" x14ac:dyDescent="0.25">
      <c r="A152" s="19">
        <v>1743</v>
      </c>
      <c r="H152">
        <v>0.12911146265902049</v>
      </c>
      <c r="M152" s="9"/>
      <c r="S152">
        <f t="shared" si="12"/>
        <v>0.19366719398853072</v>
      </c>
      <c r="X152" s="12"/>
    </row>
    <row r="153" spans="1:24" x14ac:dyDescent="0.25">
      <c r="A153" s="19">
        <v>1744</v>
      </c>
      <c r="H153">
        <v>0.14871456114252404</v>
      </c>
      <c r="M153" s="9"/>
      <c r="S153">
        <f t="shared" si="12"/>
        <v>0.22307184171378608</v>
      </c>
      <c r="X153" s="12"/>
    </row>
    <row r="154" spans="1:24" x14ac:dyDescent="0.25">
      <c r="A154" s="19">
        <v>1745</v>
      </c>
      <c r="H154">
        <v>0.12924363944563905</v>
      </c>
      <c r="M154" s="9"/>
      <c r="S154">
        <f t="shared" si="12"/>
        <v>0.19386545916845857</v>
      </c>
      <c r="X154" s="12"/>
    </row>
    <row r="155" spans="1:24" x14ac:dyDescent="0.25">
      <c r="A155" s="19">
        <v>1746</v>
      </c>
      <c r="H155">
        <v>0.14025295349641106</v>
      </c>
      <c r="M155" s="9"/>
      <c r="S155">
        <f t="shared" si="12"/>
        <v>0.21037943024461658</v>
      </c>
      <c r="X155" s="12"/>
    </row>
    <row r="156" spans="1:24" x14ac:dyDescent="0.25">
      <c r="A156" s="19">
        <v>1747</v>
      </c>
      <c r="H156">
        <v>0.13056124037905414</v>
      </c>
      <c r="M156" s="9"/>
      <c r="S156">
        <f t="shared" si="12"/>
        <v>0.19584186056858122</v>
      </c>
      <c r="X156" s="12"/>
    </row>
    <row r="157" spans="1:24" x14ac:dyDescent="0.25">
      <c r="A157" s="19">
        <v>1748</v>
      </c>
      <c r="H157">
        <v>0.17953173936292108</v>
      </c>
      <c r="M157" s="9"/>
      <c r="S157">
        <f t="shared" si="12"/>
        <v>0.2692976090443816</v>
      </c>
      <c r="X157" s="12"/>
    </row>
    <row r="158" spans="1:24" x14ac:dyDescent="0.25">
      <c r="A158" s="19">
        <v>1749</v>
      </c>
      <c r="H158">
        <v>0.16316740433637739</v>
      </c>
      <c r="M158" s="9"/>
      <c r="S158">
        <f t="shared" si="12"/>
        <v>0.24475110650456608</v>
      </c>
      <c r="X158" s="12"/>
    </row>
    <row r="159" spans="1:24" x14ac:dyDescent="0.25">
      <c r="A159" s="19">
        <v>1750</v>
      </c>
      <c r="H159">
        <v>0.16311394738486532</v>
      </c>
      <c r="M159" s="9"/>
      <c r="S159">
        <f t="shared" si="12"/>
        <v>0.24467092107729799</v>
      </c>
      <c r="X159" s="12"/>
    </row>
    <row r="160" spans="1:24" x14ac:dyDescent="0.25">
      <c r="A160" s="19">
        <v>1751</v>
      </c>
      <c r="H160">
        <v>0.17212474364399882</v>
      </c>
      <c r="M160" s="9"/>
      <c r="S160">
        <f t="shared" si="12"/>
        <v>0.25818711546599826</v>
      </c>
      <c r="X160" s="12"/>
    </row>
    <row r="161" spans="1:35" x14ac:dyDescent="0.25">
      <c r="A161" s="19">
        <v>1752</v>
      </c>
      <c r="H161">
        <v>0.15916454057472834</v>
      </c>
      <c r="M161" s="9"/>
      <c r="S161">
        <f t="shared" si="12"/>
        <v>0.23874681086209251</v>
      </c>
      <c r="X161" s="12"/>
    </row>
    <row r="162" spans="1:35" x14ac:dyDescent="0.25">
      <c r="A162" s="19">
        <v>1753</v>
      </c>
      <c r="H162">
        <v>0.16017439644471546</v>
      </c>
      <c r="M162" s="9"/>
      <c r="S162">
        <f t="shared" si="12"/>
        <v>0.2402615946670732</v>
      </c>
      <c r="X162" s="12"/>
    </row>
    <row r="163" spans="1:35" x14ac:dyDescent="0.25">
      <c r="A163" s="19">
        <v>1754</v>
      </c>
      <c r="H163">
        <v>0.16236149463455557</v>
      </c>
      <c r="M163" s="9"/>
      <c r="S163">
        <f t="shared" si="12"/>
        <v>0.24354224195183335</v>
      </c>
      <c r="X163" s="12"/>
    </row>
    <row r="164" spans="1:35" x14ac:dyDescent="0.25">
      <c r="A164" s="19">
        <v>1755</v>
      </c>
      <c r="H164">
        <v>0.15755932896890343</v>
      </c>
      <c r="M164" s="9"/>
      <c r="S164">
        <f t="shared" si="12"/>
        <v>0.23633899345335513</v>
      </c>
      <c r="X164" s="12"/>
    </row>
    <row r="165" spans="1:35" x14ac:dyDescent="0.25">
      <c r="A165" s="19">
        <v>1756</v>
      </c>
      <c r="H165">
        <v>0.14094725861066457</v>
      </c>
      <c r="M165" s="9"/>
      <c r="S165">
        <f t="shared" si="12"/>
        <v>0.21142088791599684</v>
      </c>
      <c r="X165" s="12"/>
    </row>
    <row r="166" spans="1:35" x14ac:dyDescent="0.25">
      <c r="A166" s="19">
        <v>1757</v>
      </c>
      <c r="H166">
        <v>0.13107269133327765</v>
      </c>
      <c r="M166" s="9"/>
      <c r="S166">
        <f t="shared" si="12"/>
        <v>0.19660903699991647</v>
      </c>
      <c r="X166" s="12"/>
    </row>
    <row r="167" spans="1:35" x14ac:dyDescent="0.25">
      <c r="A167" s="19">
        <v>1758</v>
      </c>
      <c r="H167">
        <v>0.1434146155749719</v>
      </c>
      <c r="M167" s="9"/>
      <c r="S167">
        <f t="shared" si="12"/>
        <v>0.21512192336245783</v>
      </c>
      <c r="X167" s="12"/>
    </row>
    <row r="168" spans="1:35" x14ac:dyDescent="0.25">
      <c r="A168" s="19">
        <v>1759</v>
      </c>
      <c r="H168">
        <v>0.17903184495859301</v>
      </c>
      <c r="M168" s="9"/>
      <c r="S168">
        <f t="shared" si="12"/>
        <v>0.2685477674378895</v>
      </c>
      <c r="X168" s="12"/>
    </row>
    <row r="169" spans="1:35" x14ac:dyDescent="0.25">
      <c r="A169" s="19">
        <v>1760</v>
      </c>
      <c r="H169">
        <v>0.21817477233094359</v>
      </c>
      <c r="M169" s="9"/>
      <c r="S169">
        <f t="shared" si="12"/>
        <v>0.32726215849641538</v>
      </c>
      <c r="X169" s="12"/>
    </row>
    <row r="170" spans="1:35" x14ac:dyDescent="0.25">
      <c r="A170" s="19">
        <v>1761</v>
      </c>
      <c r="B170">
        <v>6.8540095956134334E-2</v>
      </c>
      <c r="C170">
        <v>3.6900369003690037E-2</v>
      </c>
      <c r="D170">
        <v>4.5289855072463775E-2</v>
      </c>
      <c r="E170">
        <v>3.5536602700781801E-2</v>
      </c>
      <c r="F170">
        <v>0.78125</v>
      </c>
      <c r="H170">
        <v>0.2075602750783748</v>
      </c>
      <c r="I170">
        <v>0.29239766081871343</v>
      </c>
      <c r="J170">
        <v>1.7812519315450634</v>
      </c>
      <c r="M170">
        <f t="shared" ref="M170:M233" si="13">B170*$M$3</f>
        <v>3.9067854694996571</v>
      </c>
      <c r="N170">
        <f>C170*$N$3</f>
        <v>2.2140221402214024</v>
      </c>
      <c r="O170">
        <f t="shared" ref="O170:O224" si="14">D170*$O$3</f>
        <v>2.7173913043478266</v>
      </c>
      <c r="P170">
        <f t="shared" ref="P170:P224" si="15">E170*$P$3</f>
        <v>0.71073205401563599</v>
      </c>
      <c r="Q170">
        <f>F170*$Q$3</f>
        <v>2.34375</v>
      </c>
      <c r="R170" s="11">
        <f>SUM(M170:Q170,S170:U170)*$AF$3</f>
        <v>0.46688939400854035</v>
      </c>
      <c r="S170">
        <f t="shared" si="12"/>
        <v>0.31134041261756218</v>
      </c>
      <c r="T170">
        <f>I170*$T$3</f>
        <v>0.8771929824561403</v>
      </c>
      <c r="U170">
        <f>J170*$U$3</f>
        <v>1.7812519315450634</v>
      </c>
      <c r="W170">
        <f t="shared" ref="W170:W195" si="16">SUM(M170:U170)</f>
        <v>15.329355688711829</v>
      </c>
      <c r="X170" s="10">
        <v>0</v>
      </c>
      <c r="Y170">
        <f t="shared" ref="Y170:Y219" si="17">W170/(1-X170)</f>
        <v>15.329355688711829</v>
      </c>
      <c r="AA170">
        <f>M170/SUM(M170:U170)</f>
        <v>0.2548564694324707</v>
      </c>
      <c r="AB170">
        <f>N170/SUM(M170:U170)</f>
        <v>0.1444302151493396</v>
      </c>
      <c r="AC170">
        <f>O170/SUM(M170:U170)</f>
        <v>0.17726715718057534</v>
      </c>
      <c r="AD170">
        <f>P170/SUM(M170:U170)</f>
        <v>4.6364117869546341E-2</v>
      </c>
      <c r="AE170">
        <f>Q170/SUM(M170:U170)</f>
        <v>0.1528929230682462</v>
      </c>
      <c r="AF170">
        <f>R170/SUM(M170:U170)</f>
        <v>3.0457209258465217E-2</v>
      </c>
      <c r="AG170">
        <f>S170/SUM(M170:U170)</f>
        <v>2.0310078188532466E-2</v>
      </c>
      <c r="AH170">
        <f>T170/SUM(M170:U170)</f>
        <v>5.7223082317940099E-2</v>
      </c>
      <c r="AI170">
        <f>U170/SUM(M170:U170)</f>
        <v>0.11619874753488399</v>
      </c>
    </row>
    <row r="171" spans="1:35" x14ac:dyDescent="0.25">
      <c r="A171" s="19">
        <v>1762</v>
      </c>
      <c r="B171">
        <v>5.9952038369304558E-2</v>
      </c>
      <c r="C171">
        <v>3.6900369003690037E-2</v>
      </c>
      <c r="D171">
        <v>4.7961630695443638E-2</v>
      </c>
      <c r="E171">
        <v>7.9936051159072749E-2</v>
      </c>
      <c r="H171">
        <v>0.19568184033531533</v>
      </c>
      <c r="J171">
        <v>1.3288299816786238</v>
      </c>
      <c r="M171">
        <f t="shared" si="13"/>
        <v>3.4172661870503598</v>
      </c>
      <c r="N171">
        <f t="shared" ref="N171:N234" si="18">C171*$N$3</f>
        <v>2.2140221402214024</v>
      </c>
      <c r="O171">
        <f t="shared" si="14"/>
        <v>2.8776978417266181</v>
      </c>
      <c r="P171">
        <f t="shared" si="15"/>
        <v>1.598721023181455</v>
      </c>
      <c r="Q171" s="9">
        <f>Q170+($Q$173-$Q$170)/3</f>
        <v>2.3258587786259541</v>
      </c>
      <c r="R171" s="9">
        <f>R170+($R$173-$R$170)/3</f>
        <v>0.47857291767426619</v>
      </c>
      <c r="S171">
        <f t="shared" si="12"/>
        <v>0.29352276050297299</v>
      </c>
      <c r="T171" s="9">
        <f>T170+($T$172-$T$170)/2</f>
        <v>0.75774542739828288</v>
      </c>
      <c r="U171">
        <f t="shared" ref="U171:U217" si="19">J171*$U$3</f>
        <v>1.3288299816786238</v>
      </c>
      <c r="W171">
        <f t="shared" si="16"/>
        <v>15.292237058059936</v>
      </c>
      <c r="X171" s="10">
        <v>0</v>
      </c>
      <c r="Y171">
        <f t="shared" si="17"/>
        <v>15.292237058059936</v>
      </c>
    </row>
    <row r="172" spans="1:35" x14ac:dyDescent="0.25">
      <c r="A172" s="19">
        <v>1763</v>
      </c>
      <c r="C172">
        <v>3.9968025579536375E-2</v>
      </c>
      <c r="D172">
        <v>4.7961630695443638E-2</v>
      </c>
      <c r="E172">
        <v>7.9936051159072749E-2</v>
      </c>
      <c r="H172">
        <v>0.1858775899023577</v>
      </c>
      <c r="I172">
        <v>0.21276595744680854</v>
      </c>
      <c r="M172" s="9">
        <f>M171+($M$173-$M$171)/2</f>
        <v>3.8858676237008862</v>
      </c>
      <c r="N172">
        <f t="shared" si="18"/>
        <v>2.3980815347721824</v>
      </c>
      <c r="O172">
        <f t="shared" si="14"/>
        <v>2.8776978417266181</v>
      </c>
      <c r="P172">
        <f>E172*$P$3</f>
        <v>1.598721023181455</v>
      </c>
      <c r="Q172" s="9">
        <f>Q171+($Q$173-$Q$170)/3</f>
        <v>2.3079675572519083</v>
      </c>
      <c r="R172" s="9">
        <f>R171+($R$173-$R$170)/3</f>
        <v>0.49025644133999202</v>
      </c>
      <c r="S172">
        <f t="shared" si="12"/>
        <v>0.27881638485353655</v>
      </c>
      <c r="T172">
        <f t="shared" ref="T172:T234" si="20">I172*$T$3</f>
        <v>0.63829787234042556</v>
      </c>
      <c r="U172" s="9">
        <f>U171+($U$173-$U$171)/2</f>
        <v>1.3288299816786238</v>
      </c>
      <c r="W172">
        <f t="shared" si="16"/>
        <v>15.804536260845628</v>
      </c>
      <c r="X172" s="10">
        <v>0</v>
      </c>
      <c r="Y172">
        <f t="shared" si="17"/>
        <v>15.804536260845628</v>
      </c>
    </row>
    <row r="173" spans="1:35" x14ac:dyDescent="0.25">
      <c r="A173" s="19">
        <v>1764</v>
      </c>
      <c r="B173">
        <v>7.6394194041252861E-2</v>
      </c>
      <c r="C173">
        <v>3.5997120230381568E-2</v>
      </c>
      <c r="D173">
        <v>5.1308363263211906E-2</v>
      </c>
      <c r="E173">
        <v>7.2568940493468792E-2</v>
      </c>
      <c r="F173">
        <v>0.76335877862595425</v>
      </c>
      <c r="H173">
        <v>0.18947886881930398</v>
      </c>
      <c r="I173">
        <v>0.3436426116838488</v>
      </c>
      <c r="J173">
        <v>1.3288299816786238</v>
      </c>
      <c r="M173">
        <f t="shared" si="13"/>
        <v>4.3544690603514127</v>
      </c>
      <c r="N173">
        <f t="shared" si="18"/>
        <v>2.159827213822894</v>
      </c>
      <c r="O173">
        <f t="shared" si="14"/>
        <v>3.0785017957927145</v>
      </c>
      <c r="P173">
        <f t="shared" si="15"/>
        <v>1.4513788098693758</v>
      </c>
      <c r="Q173">
        <f t="shared" ref="Q173:Q236" si="21">F173*$Q$3</f>
        <v>2.2900763358778629</v>
      </c>
      <c r="R173" s="11">
        <f t="shared" ref="R173:R194" si="22">SUM(M173:Q173,S173:U173)*$AF$3</f>
        <v>0.5019399650057178</v>
      </c>
      <c r="S173">
        <f t="shared" si="12"/>
        <v>0.28421830322895597</v>
      </c>
      <c r="T173">
        <f t="shared" si="20"/>
        <v>1.0309278350515463</v>
      </c>
      <c r="U173">
        <f t="shared" si="19"/>
        <v>1.3288299816786238</v>
      </c>
      <c r="W173">
        <f t="shared" si="16"/>
        <v>16.480169300679105</v>
      </c>
      <c r="X173" s="10">
        <v>0</v>
      </c>
      <c r="Y173">
        <f t="shared" si="17"/>
        <v>16.480169300679105</v>
      </c>
      <c r="AA173">
        <f t="shared" ref="AA173:AA189" si="23">M173/SUM(M173:U173)</f>
        <v>0.26422477711876274</v>
      </c>
      <c r="AB173">
        <f t="shared" ref="AB173:AB189" si="24">N173/SUM(M173:U173)</f>
        <v>0.1310561302142626</v>
      </c>
      <c r="AC173">
        <f t="shared" ref="AC173:AC189" si="25">O173/SUM(M173:U173)</f>
        <v>0.18680037441519837</v>
      </c>
      <c r="AD173">
        <f t="shared" ref="AD173:AD189" si="26">P173/SUM(M173:U173)</f>
        <v>8.8068197807262105E-2</v>
      </c>
      <c r="AE173">
        <f t="shared" ref="AE173:AE189" si="27">Q173/SUM(M173:U173)</f>
        <v>0.13895951516611513</v>
      </c>
      <c r="AF173">
        <f t="shared" ref="AF173:AF189" si="28">R173/SUM(M173:U173)</f>
        <v>3.0457209258465213E-2</v>
      </c>
      <c r="AG173">
        <f t="shared" ref="AG173:AG189" si="29">S173/SUM(M173:U173)</f>
        <v>1.7246079093207134E-2</v>
      </c>
      <c r="AH173">
        <f t="shared" ref="AH173:AH189" si="30">T173/SUM(M173:U173)</f>
        <v>6.2555658030106792E-2</v>
      </c>
      <c r="AI173">
        <f t="shared" ref="AI173:AI189" si="31">U173/SUM(M173:U173)</f>
        <v>8.063205889661984E-2</v>
      </c>
    </row>
    <row r="174" spans="1:35" x14ac:dyDescent="0.25">
      <c r="A174" s="19">
        <v>1765</v>
      </c>
      <c r="B174">
        <v>6.8540095956134334E-2</v>
      </c>
      <c r="C174">
        <v>3.8654812524159254E-2</v>
      </c>
      <c r="D174">
        <v>4.3440486533449174E-2</v>
      </c>
      <c r="E174">
        <v>9.2592592592592587E-2</v>
      </c>
      <c r="F174">
        <v>0.58479532163742687</v>
      </c>
      <c r="H174">
        <v>0.14655383526978857</v>
      </c>
      <c r="I174">
        <v>0.23364485981308411</v>
      </c>
      <c r="J174">
        <v>1.4764441820310987</v>
      </c>
      <c r="M174">
        <f t="shared" si="13"/>
        <v>3.9067854694996571</v>
      </c>
      <c r="N174">
        <f t="shared" si="18"/>
        <v>2.3192887514495553</v>
      </c>
      <c r="O174">
        <f t="shared" si="14"/>
        <v>2.6064291920069502</v>
      </c>
      <c r="P174">
        <f t="shared" si="15"/>
        <v>1.8518518518518516</v>
      </c>
      <c r="Q174">
        <f t="shared" si="21"/>
        <v>1.7543859649122806</v>
      </c>
      <c r="R174" s="11">
        <f t="shared" si="22"/>
        <v>0.46605643471970648</v>
      </c>
      <c r="S174">
        <f t="shared" si="12"/>
        <v>0.21983075290468285</v>
      </c>
      <c r="T174">
        <f t="shared" si="20"/>
        <v>0.7009345794392523</v>
      </c>
      <c r="U174">
        <f t="shared" si="19"/>
        <v>1.4764441820310987</v>
      </c>
      <c r="W174">
        <f t="shared" si="16"/>
        <v>15.302007178815034</v>
      </c>
      <c r="X174" s="10">
        <v>0</v>
      </c>
      <c r="Y174">
        <f t="shared" si="17"/>
        <v>15.302007178815034</v>
      </c>
      <c r="AA174">
        <f t="shared" si="23"/>
        <v>0.25531196161693298</v>
      </c>
      <c r="AB174">
        <f t="shared" si="24"/>
        <v>0.15156761621838147</v>
      </c>
      <c r="AC174">
        <f t="shared" si="25"/>
        <v>0.17033250354342003</v>
      </c>
      <c r="AD174">
        <f t="shared" si="26"/>
        <v>0.12102019233239286</v>
      </c>
      <c r="AE174">
        <f t="shared" si="27"/>
        <v>0.11465070852542482</v>
      </c>
      <c r="AF174">
        <f t="shared" si="28"/>
        <v>3.0457209258465217E-2</v>
      </c>
      <c r="AG174">
        <f t="shared" si="29"/>
        <v>1.4366138398433703E-2</v>
      </c>
      <c r="AH174">
        <f t="shared" si="30"/>
        <v>4.5806708312728144E-2</v>
      </c>
      <c r="AI174">
        <f t="shared" si="31"/>
        <v>9.6486961793820866E-2</v>
      </c>
    </row>
    <row r="175" spans="1:35" x14ac:dyDescent="0.25">
      <c r="A175" s="19">
        <v>1766</v>
      </c>
      <c r="B175">
        <v>7.6335877862595422E-2</v>
      </c>
      <c r="C175">
        <v>6.5876152832674575E-2</v>
      </c>
      <c r="D175">
        <v>6.9541029207232263E-2</v>
      </c>
      <c r="E175">
        <v>0.1066098081023454</v>
      </c>
      <c r="F175">
        <v>0.58479532163742687</v>
      </c>
      <c r="H175">
        <v>0.18524936601859676</v>
      </c>
      <c r="I175">
        <v>0.2192982456140351</v>
      </c>
      <c r="J175">
        <v>1.3288299816786238</v>
      </c>
      <c r="M175">
        <f t="shared" si="13"/>
        <v>4.3511450381679388</v>
      </c>
      <c r="N175">
        <f t="shared" si="18"/>
        <v>3.9525691699604746</v>
      </c>
      <c r="O175">
        <f t="shared" si="14"/>
        <v>4.1724617524339358</v>
      </c>
      <c r="P175">
        <f t="shared" si="15"/>
        <v>2.1321961620469079</v>
      </c>
      <c r="Q175">
        <f t="shared" si="21"/>
        <v>1.7543859649122806</v>
      </c>
      <c r="R175" s="11">
        <f t="shared" si="22"/>
        <v>0.5851596351235433</v>
      </c>
      <c r="S175">
        <f t="shared" si="12"/>
        <v>0.27787404902789514</v>
      </c>
      <c r="T175">
        <f t="shared" si="20"/>
        <v>0.65789473684210531</v>
      </c>
      <c r="U175">
        <f t="shared" si="19"/>
        <v>1.3288299816786238</v>
      </c>
      <c r="W175">
        <f t="shared" si="16"/>
        <v>19.212516490193703</v>
      </c>
      <c r="X175" s="10">
        <v>0</v>
      </c>
      <c r="Y175">
        <f t="shared" si="17"/>
        <v>19.212516490193703</v>
      </c>
      <c r="AA175">
        <f t="shared" si="23"/>
        <v>0.22647449855872942</v>
      </c>
      <c r="AB175">
        <f t="shared" si="24"/>
        <v>0.20572886284719197</v>
      </c>
      <c r="AC175">
        <f t="shared" si="25"/>
        <v>0.21717414033521376</v>
      </c>
      <c r="AD175">
        <f t="shared" si="26"/>
        <v>0.11097953582161953</v>
      </c>
      <c r="AE175">
        <f t="shared" si="27"/>
        <v>9.1314740877788708E-2</v>
      </c>
      <c r="AF175">
        <f t="shared" si="28"/>
        <v>3.0457209258465217E-2</v>
      </c>
      <c r="AG175">
        <f t="shared" si="29"/>
        <v>1.4463178166677195E-2</v>
      </c>
      <c r="AH175">
        <f t="shared" si="30"/>
        <v>3.4243027829170769E-2</v>
      </c>
      <c r="AI175">
        <f t="shared" si="31"/>
        <v>6.9164806305143545E-2</v>
      </c>
    </row>
    <row r="176" spans="1:35" x14ac:dyDescent="0.25">
      <c r="A176" s="19">
        <v>1767</v>
      </c>
      <c r="B176">
        <v>5.5370985603543754E-2</v>
      </c>
      <c r="C176">
        <v>4.5682960255824578E-2</v>
      </c>
      <c r="D176">
        <v>4.9825610363726951E-2</v>
      </c>
      <c r="E176">
        <v>7.6045627376425853E-2</v>
      </c>
      <c r="F176">
        <v>0.72992700729927007</v>
      </c>
      <c r="H176">
        <v>0.17005879692446854</v>
      </c>
      <c r="I176">
        <v>0.22675736961451246</v>
      </c>
      <c r="J176">
        <v>1.3288299816786238</v>
      </c>
      <c r="M176">
        <f t="shared" si="13"/>
        <v>3.1561461794019938</v>
      </c>
      <c r="N176">
        <f t="shared" si="18"/>
        <v>2.7409776153494745</v>
      </c>
      <c r="O176">
        <f t="shared" si="14"/>
        <v>2.9895366218236172</v>
      </c>
      <c r="P176">
        <f t="shared" si="15"/>
        <v>1.520912547528517</v>
      </c>
      <c r="Q176">
        <f t="shared" si="21"/>
        <v>2.1897810218978102</v>
      </c>
      <c r="R176" s="11">
        <f t="shared" si="22"/>
        <v>0.4668604295921</v>
      </c>
      <c r="S176">
        <f t="shared" si="12"/>
        <v>0.2550881953867028</v>
      </c>
      <c r="T176">
        <f t="shared" si="20"/>
        <v>0.68027210884353739</v>
      </c>
      <c r="U176">
        <f t="shared" si="19"/>
        <v>1.3288299816786238</v>
      </c>
      <c r="W176">
        <f t="shared" si="16"/>
        <v>15.328404701502377</v>
      </c>
      <c r="X176" s="10">
        <v>0</v>
      </c>
      <c r="Y176">
        <f t="shared" si="17"/>
        <v>15.328404701502377</v>
      </c>
      <c r="AA176">
        <f t="shared" si="23"/>
        <v>0.20590180392957994</v>
      </c>
      <c r="AB176">
        <f t="shared" si="24"/>
        <v>0.17881688725773426</v>
      </c>
      <c r="AC176">
        <f t="shared" si="25"/>
        <v>0.1950324694604785</v>
      </c>
      <c r="AD176">
        <f t="shared" si="26"/>
        <v>9.9221841877612252E-2</v>
      </c>
      <c r="AE176">
        <f t="shared" si="27"/>
        <v>0.1428577248931315</v>
      </c>
      <c r="AF176">
        <f t="shared" si="28"/>
        <v>3.045720925846522E-2</v>
      </c>
      <c r="AG176">
        <f t="shared" si="29"/>
        <v>1.664153578628446E-2</v>
      </c>
      <c r="AH176">
        <f t="shared" si="30"/>
        <v>4.4379837438455819E-2</v>
      </c>
      <c r="AI176">
        <f t="shared" si="31"/>
        <v>8.6690690098258014E-2</v>
      </c>
    </row>
    <row r="177" spans="1:35" x14ac:dyDescent="0.25">
      <c r="A177" s="19">
        <v>1768</v>
      </c>
      <c r="B177">
        <v>3.653635367190354E-2</v>
      </c>
      <c r="C177">
        <v>4.3610989969472311E-2</v>
      </c>
      <c r="D177">
        <v>0.34129692832764502</v>
      </c>
      <c r="E177">
        <v>3.9968025579536375E-2</v>
      </c>
      <c r="F177">
        <v>0.89285714285714279</v>
      </c>
      <c r="H177">
        <v>0.1619603534465017</v>
      </c>
      <c r="I177">
        <v>0.1557632398753894</v>
      </c>
      <c r="J177">
        <v>1.3288299816786238</v>
      </c>
      <c r="M177">
        <f t="shared" si="13"/>
        <v>2.0825721592985018</v>
      </c>
      <c r="N177">
        <f t="shared" si="18"/>
        <v>2.6166593981683386</v>
      </c>
      <c r="O177">
        <f t="shared" si="14"/>
        <v>20.477815699658702</v>
      </c>
      <c r="P177">
        <f t="shared" si="15"/>
        <v>0.79936051159072752</v>
      </c>
      <c r="Q177">
        <f t="shared" si="21"/>
        <v>2.6785714285714284</v>
      </c>
      <c r="R177" s="11">
        <f t="shared" si="22"/>
        <v>0.964222302302294</v>
      </c>
      <c r="S177">
        <f t="shared" si="12"/>
        <v>0.24294053016975253</v>
      </c>
      <c r="T177">
        <f t="shared" si="20"/>
        <v>0.46728971962616817</v>
      </c>
      <c r="U177">
        <f t="shared" si="19"/>
        <v>1.3288299816786238</v>
      </c>
      <c r="W177">
        <f t="shared" si="16"/>
        <v>31.658261731064538</v>
      </c>
      <c r="X177" s="10">
        <v>0</v>
      </c>
      <c r="Y177">
        <f t="shared" si="17"/>
        <v>31.658261731064538</v>
      </c>
      <c r="AA177">
        <f t="shared" si="23"/>
        <v>6.5782896641320851E-2</v>
      </c>
      <c r="AB177">
        <f t="shared" si="24"/>
        <v>8.2653287170241327E-2</v>
      </c>
      <c r="AC177">
        <f t="shared" si="25"/>
        <v>0.64683954771796359</v>
      </c>
      <c r="AD177">
        <f t="shared" si="26"/>
        <v>2.5249665265302874E-2</v>
      </c>
      <c r="AE177">
        <f t="shared" si="27"/>
        <v>8.4608922982751494E-2</v>
      </c>
      <c r="AF177">
        <f t="shared" si="28"/>
        <v>3.045720925846522E-2</v>
      </c>
      <c r="AG177">
        <f t="shared" si="29"/>
        <v>7.6738429997679925E-3</v>
      </c>
      <c r="AH177">
        <f t="shared" si="30"/>
        <v>1.4760435162099947E-2</v>
      </c>
      <c r="AI177">
        <f t="shared" si="31"/>
        <v>4.1974192802086634E-2</v>
      </c>
    </row>
    <row r="178" spans="1:35" x14ac:dyDescent="0.25">
      <c r="A178" s="19">
        <v>1769</v>
      </c>
      <c r="B178">
        <v>4.3215211754537596E-2</v>
      </c>
      <c r="C178">
        <v>5.1572975760701384E-2</v>
      </c>
      <c r="D178">
        <v>4.0338846308995563E-2</v>
      </c>
      <c r="E178">
        <v>5.4764512595837894E-2</v>
      </c>
      <c r="F178">
        <v>0.58479532163742687</v>
      </c>
      <c r="H178">
        <v>0.16266104321092245</v>
      </c>
      <c r="I178">
        <v>0.21008403361344538</v>
      </c>
      <c r="J178">
        <v>1.3288299816786238</v>
      </c>
      <c r="M178">
        <f t="shared" si="13"/>
        <v>2.463267070008643</v>
      </c>
      <c r="N178">
        <f t="shared" si="18"/>
        <v>3.0943785456420829</v>
      </c>
      <c r="O178">
        <f t="shared" si="14"/>
        <v>2.4203307785397339</v>
      </c>
      <c r="P178">
        <f t="shared" si="15"/>
        <v>1.095290251916758</v>
      </c>
      <c r="Q178">
        <f t="shared" si="21"/>
        <v>1.7543859649122806</v>
      </c>
      <c r="R178" s="11">
        <f t="shared" si="22"/>
        <v>0.40934712756406116</v>
      </c>
      <c r="S178">
        <f t="shared" si="12"/>
        <v>0.24399156481638368</v>
      </c>
      <c r="T178">
        <f t="shared" si="20"/>
        <v>0.63025210084033612</v>
      </c>
      <c r="U178">
        <f t="shared" si="19"/>
        <v>1.3288299816786238</v>
      </c>
      <c r="W178">
        <f t="shared" si="16"/>
        <v>13.440073385918902</v>
      </c>
      <c r="X178" s="10">
        <v>0</v>
      </c>
      <c r="Y178">
        <f t="shared" si="17"/>
        <v>13.440073385918902</v>
      </c>
      <c r="AA178">
        <f t="shared" si="23"/>
        <v>0.18327779910706407</v>
      </c>
      <c r="AB178">
        <f t="shared" si="24"/>
        <v>0.23023524178700155</v>
      </c>
      <c r="AC178">
        <f t="shared" si="25"/>
        <v>0.18008315200685604</v>
      </c>
      <c r="AD178">
        <f t="shared" si="26"/>
        <v>8.1494365429900711E-2</v>
      </c>
      <c r="AE178">
        <f t="shared" si="27"/>
        <v>0.13053395725877079</v>
      </c>
      <c r="AF178">
        <f t="shared" si="28"/>
        <v>3.0457209258465217E-2</v>
      </c>
      <c r="AG178">
        <f t="shared" si="29"/>
        <v>1.8154035161148184E-2</v>
      </c>
      <c r="AH178">
        <f t="shared" si="30"/>
        <v>4.6893501452205472E-2</v>
      </c>
      <c r="AI178">
        <f t="shared" si="31"/>
        <v>9.8870738538588063E-2</v>
      </c>
    </row>
    <row r="179" spans="1:35" x14ac:dyDescent="0.25">
      <c r="A179" s="19">
        <v>1770</v>
      </c>
      <c r="B179">
        <v>5.6465273856578201E-2</v>
      </c>
      <c r="C179">
        <v>5.10204081632653E-2</v>
      </c>
      <c r="D179">
        <v>5.3966540744738251E-2</v>
      </c>
      <c r="E179">
        <v>0.10152284263959389</v>
      </c>
      <c r="F179">
        <v>0.66225165562913912</v>
      </c>
      <c r="H179">
        <v>0.17791019893770885</v>
      </c>
      <c r="I179">
        <v>0.39215686274509809</v>
      </c>
      <c r="J179">
        <v>1.3288299816786238</v>
      </c>
      <c r="M179">
        <f t="shared" si="13"/>
        <v>3.2185206098249575</v>
      </c>
      <c r="N179">
        <f t="shared" si="18"/>
        <v>3.0612244897959182</v>
      </c>
      <c r="O179">
        <f t="shared" si="14"/>
        <v>3.2379924446842949</v>
      </c>
      <c r="P179">
        <f t="shared" si="15"/>
        <v>2.030456852791878</v>
      </c>
      <c r="Q179">
        <f t="shared" si="21"/>
        <v>1.9867549668874174</v>
      </c>
      <c r="R179" s="11">
        <f t="shared" si="22"/>
        <v>0.51227158385897564</v>
      </c>
      <c r="S179">
        <f t="shared" si="12"/>
        <v>0.26686529840656326</v>
      </c>
      <c r="T179">
        <f t="shared" si="20"/>
        <v>1.1764705882352944</v>
      </c>
      <c r="U179">
        <f t="shared" si="19"/>
        <v>1.3288299816786238</v>
      </c>
      <c r="W179">
        <f t="shared" si="16"/>
        <v>16.819386816163924</v>
      </c>
      <c r="X179" s="10">
        <v>0</v>
      </c>
      <c r="Y179">
        <f t="shared" si="17"/>
        <v>16.819386816163924</v>
      </c>
      <c r="AA179">
        <f t="shared" si="23"/>
        <v>0.19135778521556238</v>
      </c>
      <c r="AB179">
        <f t="shared" si="24"/>
        <v>0.18200571300577925</v>
      </c>
      <c r="AC179">
        <f t="shared" si="25"/>
        <v>0.19251548704334984</v>
      </c>
      <c r="AD179">
        <f t="shared" si="26"/>
        <v>0.12072121742515307</v>
      </c>
      <c r="AE179">
        <f t="shared" si="27"/>
        <v>0.11812291307659846</v>
      </c>
      <c r="AF179">
        <f t="shared" si="28"/>
        <v>3.0457209258465217E-2</v>
      </c>
      <c r="AG179">
        <f t="shared" si="29"/>
        <v>1.5866529578242288E-2</v>
      </c>
      <c r="AH179">
        <f t="shared" si="30"/>
        <v>6.9947293625750473E-2</v>
      </c>
      <c r="AI179">
        <f t="shared" si="31"/>
        <v>7.9005851771099006E-2</v>
      </c>
    </row>
    <row r="180" spans="1:35" x14ac:dyDescent="0.25">
      <c r="A180" s="19">
        <v>1771</v>
      </c>
      <c r="B180">
        <v>6.8540095956134334E-2</v>
      </c>
      <c r="C180">
        <v>4.8473097430925836E-2</v>
      </c>
      <c r="D180">
        <v>6.0716454159077123E-2</v>
      </c>
      <c r="E180">
        <v>7.9936051159072749E-2</v>
      </c>
      <c r="F180">
        <v>0.6097560975609756</v>
      </c>
      <c r="H180">
        <v>0.16838338935270519</v>
      </c>
      <c r="I180">
        <v>0.26178010471204188</v>
      </c>
      <c r="J180">
        <v>1.5187516468963169</v>
      </c>
      <c r="M180">
        <f t="shared" si="13"/>
        <v>3.9067854694996571</v>
      </c>
      <c r="N180">
        <f t="shared" si="18"/>
        <v>2.90838584585555</v>
      </c>
      <c r="O180">
        <f t="shared" si="14"/>
        <v>3.6429872495446274</v>
      </c>
      <c r="P180">
        <f t="shared" si="15"/>
        <v>1.598721023181455</v>
      </c>
      <c r="Q180">
        <f t="shared" si="21"/>
        <v>1.8292682926829267</v>
      </c>
      <c r="R180" s="11">
        <f t="shared" si="22"/>
        <v>0.51653445291575095</v>
      </c>
      <c r="S180">
        <f t="shared" si="12"/>
        <v>0.25257508402905782</v>
      </c>
      <c r="T180">
        <f t="shared" si="20"/>
        <v>0.78534031413612571</v>
      </c>
      <c r="U180">
        <f t="shared" si="19"/>
        <v>1.5187516468963169</v>
      </c>
      <c r="W180">
        <f t="shared" si="16"/>
        <v>16.959349378741468</v>
      </c>
      <c r="X180" s="10">
        <v>0</v>
      </c>
      <c r="Y180">
        <f t="shared" si="17"/>
        <v>16.959349378741468</v>
      </c>
      <c r="AA180">
        <f t="shared" si="23"/>
        <v>0.23036175399492681</v>
      </c>
      <c r="AB180">
        <f t="shared" si="24"/>
        <v>0.17149159327428029</v>
      </c>
      <c r="AC180">
        <f t="shared" si="25"/>
        <v>0.2148070169549729</v>
      </c>
      <c r="AD180">
        <f t="shared" si="26"/>
        <v>9.4267827584556443E-2</v>
      </c>
      <c r="AE180">
        <f t="shared" si="27"/>
        <v>0.10786193808684154</v>
      </c>
      <c r="AF180">
        <f t="shared" si="28"/>
        <v>3.0457209258465217E-2</v>
      </c>
      <c r="AG180">
        <f t="shared" si="29"/>
        <v>1.4892970148115499E-2</v>
      </c>
      <c r="AH180">
        <f t="shared" si="30"/>
        <v>4.630721949278014E-2</v>
      </c>
      <c r="AI180">
        <f t="shared" si="31"/>
        <v>8.9552471205061143E-2</v>
      </c>
    </row>
    <row r="181" spans="1:35" x14ac:dyDescent="0.25">
      <c r="A181" s="19">
        <v>1772</v>
      </c>
      <c r="B181">
        <v>5.341880341880343E-2</v>
      </c>
      <c r="C181">
        <v>3.5612535612535613E-2</v>
      </c>
      <c r="D181">
        <v>4.0387722132471729E-2</v>
      </c>
      <c r="E181">
        <v>7.621951219512195E-2</v>
      </c>
      <c r="F181">
        <v>0.5780346820809249</v>
      </c>
      <c r="H181">
        <v>0.17703426280832138</v>
      </c>
      <c r="I181">
        <v>0.23364485981308411</v>
      </c>
      <c r="J181">
        <v>1.7085956027583571</v>
      </c>
      <c r="M181">
        <f t="shared" si="13"/>
        <v>3.0448717948717956</v>
      </c>
      <c r="N181">
        <f t="shared" si="18"/>
        <v>2.1367521367521367</v>
      </c>
      <c r="O181">
        <f t="shared" si="14"/>
        <v>2.4232633279483036</v>
      </c>
      <c r="P181">
        <f t="shared" si="15"/>
        <v>1.524390243902439</v>
      </c>
      <c r="Q181">
        <f t="shared" si="21"/>
        <v>1.7341040462427748</v>
      </c>
      <c r="R181" s="11">
        <f t="shared" si="22"/>
        <v>0.42529716935454603</v>
      </c>
      <c r="S181">
        <f t="shared" si="12"/>
        <v>0.26555139421248208</v>
      </c>
      <c r="T181">
        <f t="shared" si="20"/>
        <v>0.7009345794392523</v>
      </c>
      <c r="U181">
        <f t="shared" si="19"/>
        <v>1.7085956027583571</v>
      </c>
      <c r="W181">
        <f t="shared" si="16"/>
        <v>13.963760295482089</v>
      </c>
      <c r="X181" s="10">
        <v>0</v>
      </c>
      <c r="Y181">
        <f t="shared" si="17"/>
        <v>13.963760295482089</v>
      </c>
      <c r="AA181">
        <f t="shared" si="23"/>
        <v>0.21805528958105574</v>
      </c>
      <c r="AB181">
        <f t="shared" si="24"/>
        <v>0.15302125584635487</v>
      </c>
      <c r="AC181">
        <f t="shared" si="25"/>
        <v>0.17353945331848322</v>
      </c>
      <c r="AD181">
        <f t="shared" si="26"/>
        <v>0.10916760325624097</v>
      </c>
      <c r="AE181">
        <f t="shared" si="27"/>
        <v>0.12418603653657935</v>
      </c>
      <c r="AF181">
        <f t="shared" si="28"/>
        <v>3.0457209258465213E-2</v>
      </c>
      <c r="AG181">
        <f t="shared" si="29"/>
        <v>1.9017183666379608E-2</v>
      </c>
      <c r="AH181">
        <f t="shared" si="30"/>
        <v>5.0196692338383697E-2</v>
      </c>
      <c r="AI181">
        <f t="shared" si="31"/>
        <v>0.12235927619805716</v>
      </c>
    </row>
    <row r="182" spans="1:35" x14ac:dyDescent="0.25">
      <c r="A182" s="19">
        <v>1773</v>
      </c>
      <c r="B182">
        <v>8.3056478405315617E-2</v>
      </c>
      <c r="C182">
        <v>3.7993920972644375E-2</v>
      </c>
      <c r="D182">
        <v>5.4824561403508776E-2</v>
      </c>
      <c r="E182">
        <v>8.9847259658580411E-2</v>
      </c>
      <c r="F182">
        <v>0.54945054945054939</v>
      </c>
      <c r="H182">
        <v>0.19667424553986507</v>
      </c>
      <c r="I182">
        <v>0.20661157024793389</v>
      </c>
      <c r="J182">
        <v>1.5187516468963169</v>
      </c>
      <c r="M182">
        <f t="shared" si="13"/>
        <v>4.7342192691029901</v>
      </c>
      <c r="N182">
        <f t="shared" si="18"/>
        <v>2.2796352583586623</v>
      </c>
      <c r="O182">
        <f t="shared" si="14"/>
        <v>3.2894736842105265</v>
      </c>
      <c r="P182">
        <f t="shared" si="15"/>
        <v>1.7969451931716083</v>
      </c>
      <c r="Q182">
        <f t="shared" si="21"/>
        <v>1.6483516483516483</v>
      </c>
      <c r="R182" s="11">
        <f t="shared" si="22"/>
        <v>0.50834821336206792</v>
      </c>
      <c r="S182">
        <f t="shared" si="12"/>
        <v>0.29501136830979757</v>
      </c>
      <c r="T182">
        <f t="shared" si="20"/>
        <v>0.6198347107438017</v>
      </c>
      <c r="U182">
        <f t="shared" si="19"/>
        <v>1.5187516468963169</v>
      </c>
      <c r="W182">
        <f t="shared" si="16"/>
        <v>16.690570992507418</v>
      </c>
      <c r="X182" s="10">
        <v>0</v>
      </c>
      <c r="Y182">
        <f t="shared" si="17"/>
        <v>16.690570992507418</v>
      </c>
      <c r="AA182">
        <f t="shared" si="23"/>
        <v>0.28364633368314562</v>
      </c>
      <c r="AB182">
        <f t="shared" si="24"/>
        <v>0.13658222114641949</v>
      </c>
      <c r="AC182">
        <f t="shared" si="25"/>
        <v>0.197085748934965</v>
      </c>
      <c r="AD182">
        <f t="shared" si="26"/>
        <v>0.10766229591415877</v>
      </c>
      <c r="AE182">
        <f t="shared" si="27"/>
        <v>9.8759452213564872E-2</v>
      </c>
      <c r="AF182">
        <f t="shared" si="28"/>
        <v>3.0457209258465217E-2</v>
      </c>
      <c r="AG182">
        <f t="shared" si="29"/>
        <v>1.7675331086170237E-2</v>
      </c>
      <c r="AH182">
        <f t="shared" si="30"/>
        <v>3.7136818807580185E-2</v>
      </c>
      <c r="AI182">
        <f t="shared" si="31"/>
        <v>9.0994588955530725E-2</v>
      </c>
    </row>
    <row r="183" spans="1:35" x14ac:dyDescent="0.25">
      <c r="A183" s="19">
        <v>1774</v>
      </c>
      <c r="B183">
        <v>5.9952038369304558E-2</v>
      </c>
      <c r="C183">
        <v>5.4054054054054064E-2</v>
      </c>
      <c r="D183">
        <v>5.9952038369304558E-2</v>
      </c>
      <c r="E183">
        <v>9.1324200913242018E-2</v>
      </c>
      <c r="F183">
        <v>0.6211180124223602</v>
      </c>
      <c r="H183">
        <v>0.19283368833139877</v>
      </c>
      <c r="I183">
        <v>0.20964360587002098</v>
      </c>
      <c r="J183">
        <v>1.3288299816786238</v>
      </c>
      <c r="M183">
        <f t="shared" si="13"/>
        <v>3.4172661870503598</v>
      </c>
      <c r="N183">
        <f t="shared" si="18"/>
        <v>3.2432432432432439</v>
      </c>
      <c r="O183">
        <f t="shared" si="14"/>
        <v>3.5971223021582737</v>
      </c>
      <c r="P183">
        <f t="shared" si="15"/>
        <v>1.8264840182648403</v>
      </c>
      <c r="Q183">
        <f t="shared" si="21"/>
        <v>1.8633540372670807</v>
      </c>
      <c r="R183" s="11">
        <f t="shared" si="22"/>
        <v>0.50873329677367096</v>
      </c>
      <c r="S183">
        <f t="shared" si="12"/>
        <v>0.28925053249709815</v>
      </c>
      <c r="T183">
        <f t="shared" si="20"/>
        <v>0.62893081761006298</v>
      </c>
      <c r="U183">
        <f t="shared" si="19"/>
        <v>1.3288299816786238</v>
      </c>
      <c r="W183">
        <f t="shared" si="16"/>
        <v>16.703214416543258</v>
      </c>
      <c r="X183" s="10">
        <v>0</v>
      </c>
      <c r="Y183">
        <f t="shared" si="17"/>
        <v>16.703214416543258</v>
      </c>
      <c r="AA183">
        <f t="shared" si="23"/>
        <v>0.20458733880981728</v>
      </c>
      <c r="AB183">
        <f t="shared" si="24"/>
        <v>0.19416880861153643</v>
      </c>
      <c r="AC183">
        <f t="shared" si="25"/>
        <v>0.21535509348401818</v>
      </c>
      <c r="AD183">
        <f t="shared" si="26"/>
        <v>0.10934925294713618</v>
      </c>
      <c r="AE183">
        <f t="shared" si="27"/>
        <v>0.11155661364327402</v>
      </c>
      <c r="AF183">
        <f t="shared" si="28"/>
        <v>3.0457209258465213E-2</v>
      </c>
      <c r="AG183">
        <f t="shared" si="29"/>
        <v>1.7317057979607663E-2</v>
      </c>
      <c r="AH183">
        <f t="shared" si="30"/>
        <v>3.7653280495947836E-2</v>
      </c>
      <c r="AI183">
        <f t="shared" si="31"/>
        <v>7.9555344770197003E-2</v>
      </c>
    </row>
    <row r="184" spans="1:35" x14ac:dyDescent="0.25">
      <c r="A184" s="19">
        <v>1775</v>
      </c>
      <c r="B184">
        <v>5.9952038369304558E-2</v>
      </c>
      <c r="C184">
        <v>3.7257824143070044E-2</v>
      </c>
      <c r="D184">
        <v>4.6794571829667758E-2</v>
      </c>
      <c r="E184">
        <v>7.9936051159072749E-2</v>
      </c>
      <c r="F184">
        <v>0.6097560975609756</v>
      </c>
      <c r="H184">
        <v>0.17867488819640839</v>
      </c>
      <c r="I184">
        <v>0.21052631578947367</v>
      </c>
      <c r="J184">
        <v>1.5187516468963169</v>
      </c>
      <c r="M184">
        <f t="shared" si="13"/>
        <v>3.4172661870503598</v>
      </c>
      <c r="N184">
        <f t="shared" si="18"/>
        <v>2.2354694485842028</v>
      </c>
      <c r="O184">
        <f t="shared" si="14"/>
        <v>2.8076743097800656</v>
      </c>
      <c r="P184">
        <f t="shared" si="15"/>
        <v>1.598721023181455</v>
      </c>
      <c r="Q184">
        <f t="shared" si="21"/>
        <v>1.8292682926829267</v>
      </c>
      <c r="R184" s="11">
        <f t="shared" si="22"/>
        <v>0.44943188148367957</v>
      </c>
      <c r="S184">
        <f t="shared" si="12"/>
        <v>0.26801233229461258</v>
      </c>
      <c r="T184">
        <f t="shared" si="20"/>
        <v>0.63157894736842102</v>
      </c>
      <c r="U184">
        <f t="shared" si="19"/>
        <v>1.5187516468963169</v>
      </c>
      <c r="W184">
        <f t="shared" si="16"/>
        <v>14.756174069322039</v>
      </c>
      <c r="X184" s="10">
        <v>0</v>
      </c>
      <c r="Y184">
        <f t="shared" si="17"/>
        <v>14.756174069322039</v>
      </c>
      <c r="AA184">
        <f t="shared" si="23"/>
        <v>0.23158212765698036</v>
      </c>
      <c r="AB184">
        <f t="shared" si="24"/>
        <v>0.15149383831353175</v>
      </c>
      <c r="AC184">
        <f t="shared" si="25"/>
        <v>0.19027115677750078</v>
      </c>
      <c r="AD184">
        <f t="shared" si="26"/>
        <v>0.1083425158629148</v>
      </c>
      <c r="AE184">
        <f t="shared" si="27"/>
        <v>0.12396629940046315</v>
      </c>
      <c r="AF184">
        <f t="shared" si="28"/>
        <v>3.0457209258465217E-2</v>
      </c>
      <c r="AG184">
        <f t="shared" si="29"/>
        <v>1.8162725042110198E-2</v>
      </c>
      <c r="AH184">
        <f t="shared" si="30"/>
        <v>4.2800996003528331E-2</v>
      </c>
      <c r="AI184">
        <f t="shared" si="31"/>
        <v>0.10292313168450545</v>
      </c>
    </row>
    <row r="185" spans="1:35" x14ac:dyDescent="0.25">
      <c r="A185" s="19">
        <v>1776</v>
      </c>
      <c r="B185">
        <v>5.8038305281485777E-2</v>
      </c>
      <c r="C185">
        <v>4.0322580645161289E-2</v>
      </c>
      <c r="D185">
        <v>4.084967320261438E-2</v>
      </c>
      <c r="E185">
        <v>7.2992700729927015E-2</v>
      </c>
      <c r="F185">
        <v>0.58479532163742687</v>
      </c>
      <c r="H185">
        <v>0.15555827320533203</v>
      </c>
      <c r="I185">
        <v>0.23696682464454979</v>
      </c>
      <c r="J185">
        <v>1.3288299816786238</v>
      </c>
      <c r="M185">
        <f t="shared" si="13"/>
        <v>3.3081834010446891</v>
      </c>
      <c r="N185">
        <f t="shared" si="18"/>
        <v>2.4193548387096775</v>
      </c>
      <c r="O185">
        <f t="shared" si="14"/>
        <v>2.4509803921568629</v>
      </c>
      <c r="P185">
        <f t="shared" si="15"/>
        <v>1.4598540145985404</v>
      </c>
      <c r="Q185">
        <f t="shared" si="21"/>
        <v>1.7543859649122806</v>
      </c>
      <c r="R185" s="11">
        <f t="shared" si="22"/>
        <v>0.42929816060694093</v>
      </c>
      <c r="S185">
        <f t="shared" si="12"/>
        <v>0.23333740980799805</v>
      </c>
      <c r="T185">
        <f t="shared" si="20"/>
        <v>0.71090047393364941</v>
      </c>
      <c r="U185">
        <f t="shared" si="19"/>
        <v>1.3288299816786238</v>
      </c>
      <c r="W185">
        <f t="shared" si="16"/>
        <v>14.095124637449263</v>
      </c>
      <c r="X185" s="10">
        <v>0</v>
      </c>
      <c r="Y185">
        <f t="shared" si="17"/>
        <v>14.095124637449263</v>
      </c>
      <c r="AA185">
        <f t="shared" si="23"/>
        <v>0.23470408996988887</v>
      </c>
      <c r="AB185">
        <f t="shared" si="24"/>
        <v>0.17164479924368362</v>
      </c>
      <c r="AC185">
        <f t="shared" si="25"/>
        <v>0.17388852210961411</v>
      </c>
      <c r="AD185">
        <f t="shared" si="26"/>
        <v>0.10357155769448549</v>
      </c>
      <c r="AE185">
        <f t="shared" si="27"/>
        <v>0.12446757372056588</v>
      </c>
      <c r="AF185">
        <f t="shared" si="28"/>
        <v>3.045720925846522E-2</v>
      </c>
      <c r="AG185">
        <f t="shared" si="29"/>
        <v>1.6554476516514448E-2</v>
      </c>
      <c r="AH185">
        <f t="shared" si="30"/>
        <v>5.0435912573973389E-2</v>
      </c>
      <c r="AI185">
        <f t="shared" si="31"/>
        <v>9.4275858912808916E-2</v>
      </c>
    </row>
    <row r="186" spans="1:35" x14ac:dyDescent="0.25">
      <c r="A186" s="19">
        <v>1777</v>
      </c>
      <c r="B186">
        <v>5.1840331778123382E-2</v>
      </c>
      <c r="C186">
        <v>4.6082949308755762E-2</v>
      </c>
      <c r="D186">
        <v>4.9212598425196846E-2</v>
      </c>
      <c r="E186">
        <v>7.5244544770504143E-2</v>
      </c>
      <c r="F186">
        <v>0.50505050505050508</v>
      </c>
      <c r="H186">
        <v>0.13478021978021978</v>
      </c>
      <c r="I186">
        <v>0.23866348448687352</v>
      </c>
      <c r="J186">
        <v>1.2392943864252255</v>
      </c>
      <c r="M186">
        <f t="shared" si="13"/>
        <v>2.9548989113530326</v>
      </c>
      <c r="N186">
        <f t="shared" si="18"/>
        <v>2.7649769585253456</v>
      </c>
      <c r="O186">
        <f t="shared" si="14"/>
        <v>2.9527559055118107</v>
      </c>
      <c r="P186">
        <f t="shared" si="15"/>
        <v>1.5048908954100828</v>
      </c>
      <c r="Q186">
        <f t="shared" si="21"/>
        <v>1.5151515151515151</v>
      </c>
      <c r="R186" s="11">
        <f>SUM(M186:Q186,S186:U186)*$AF$3</f>
        <v>0.43508784972232656</v>
      </c>
      <c r="S186">
        <f t="shared" si="12"/>
        <v>0.20217032967032966</v>
      </c>
      <c r="T186">
        <f t="shared" si="20"/>
        <v>0.71599045346062051</v>
      </c>
      <c r="U186">
        <f t="shared" si="19"/>
        <v>1.2392943864252255</v>
      </c>
      <c r="W186">
        <f t="shared" si="16"/>
        <v>14.285217205230289</v>
      </c>
      <c r="X186" s="10">
        <v>0</v>
      </c>
      <c r="Y186">
        <f t="shared" si="17"/>
        <v>14.285217205230289</v>
      </c>
      <c r="AA186">
        <f t="shared" si="23"/>
        <v>0.20685012127580019</v>
      </c>
      <c r="AB186">
        <f t="shared" si="24"/>
        <v>0.19355512196993382</v>
      </c>
      <c r="AC186">
        <f t="shared" si="25"/>
        <v>0.20670010564702576</v>
      </c>
      <c r="AD186">
        <f t="shared" si="26"/>
        <v>0.10534602826053584</v>
      </c>
      <c r="AE186">
        <f t="shared" si="27"/>
        <v>0.10606429663503948</v>
      </c>
      <c r="AF186">
        <f t="shared" si="28"/>
        <v>3.0457209258465217E-2</v>
      </c>
      <c r="AG186">
        <f t="shared" si="29"/>
        <v>1.4152415519191996E-2</v>
      </c>
      <c r="AH186">
        <f t="shared" si="30"/>
        <v>5.0121075736844434E-2</v>
      </c>
      <c r="AI186">
        <f t="shared" si="31"/>
        <v>8.6753625697163286E-2</v>
      </c>
    </row>
    <row r="187" spans="1:35" x14ac:dyDescent="0.25">
      <c r="A187" s="19">
        <v>1778</v>
      </c>
      <c r="B187">
        <v>4.4444444444444446E-2</v>
      </c>
      <c r="C187">
        <v>4.2680324370465213E-2</v>
      </c>
      <c r="D187">
        <v>4.4523597506678537E-2</v>
      </c>
      <c r="E187">
        <v>6.8681318681318673E-2</v>
      </c>
      <c r="F187">
        <v>0.52356020942408377</v>
      </c>
      <c r="H187">
        <v>0.16687310468543115</v>
      </c>
      <c r="I187">
        <v>0.22988505747126439</v>
      </c>
      <c r="J187">
        <v>2.4612067060203771</v>
      </c>
      <c r="M187">
        <f t="shared" si="13"/>
        <v>2.5333333333333332</v>
      </c>
      <c r="N187">
        <f t="shared" si="18"/>
        <v>2.5608194622279128</v>
      </c>
      <c r="O187">
        <f t="shared" si="14"/>
        <v>2.6714158504007122</v>
      </c>
      <c r="P187">
        <f t="shared" si="15"/>
        <v>1.3736263736263734</v>
      </c>
      <c r="Q187">
        <f t="shared" si="21"/>
        <v>1.5706806282722514</v>
      </c>
      <c r="R187" s="11">
        <f t="shared" si="22"/>
        <v>0.44328432022049385</v>
      </c>
      <c r="S187">
        <f t="shared" si="12"/>
        <v>0.25030965702814673</v>
      </c>
      <c r="T187">
        <f t="shared" si="20"/>
        <v>0.68965517241379315</v>
      </c>
      <c r="U187">
        <f t="shared" si="19"/>
        <v>2.4612067060203771</v>
      </c>
      <c r="W187">
        <f t="shared" si="16"/>
        <v>14.554331503543395</v>
      </c>
      <c r="X187" s="10">
        <v>0</v>
      </c>
      <c r="Y187">
        <f t="shared" si="17"/>
        <v>14.554331503543395</v>
      </c>
      <c r="AA187">
        <f t="shared" si="23"/>
        <v>0.1740604391700552</v>
      </c>
      <c r="AB187">
        <f t="shared" si="24"/>
        <v>0.17594895798576912</v>
      </c>
      <c r="AC187">
        <f t="shared" si="25"/>
        <v>0.18354782215523466</v>
      </c>
      <c r="AD187">
        <f t="shared" si="26"/>
        <v>9.4379214414069837E-2</v>
      </c>
      <c r="AE187">
        <f t="shared" si="27"/>
        <v>0.10791843156038144</v>
      </c>
      <c r="AF187">
        <f t="shared" si="28"/>
        <v>3.0457209258465217E-2</v>
      </c>
      <c r="AG187">
        <f t="shared" si="29"/>
        <v>1.7198292959536229E-2</v>
      </c>
      <c r="AH187">
        <f t="shared" si="30"/>
        <v>4.7384874547201965E-2</v>
      </c>
      <c r="AI187">
        <f t="shared" si="31"/>
        <v>0.16910475794928623</v>
      </c>
    </row>
    <row r="188" spans="1:35" x14ac:dyDescent="0.25">
      <c r="A188" s="19">
        <v>1779</v>
      </c>
      <c r="B188">
        <v>4.3610989969472311E-2</v>
      </c>
      <c r="C188">
        <v>5.1046452271567136E-2</v>
      </c>
      <c r="D188">
        <v>5.0352467270896276E-2</v>
      </c>
      <c r="E188">
        <v>7.2411296162201294E-2</v>
      </c>
      <c r="F188">
        <v>0.5714285714285714</v>
      </c>
      <c r="H188">
        <v>0.14385871426940203</v>
      </c>
      <c r="I188">
        <v>0.19646365422396858</v>
      </c>
      <c r="J188">
        <v>1.1865247241377477</v>
      </c>
      <c r="M188">
        <f t="shared" si="13"/>
        <v>2.4858264282599216</v>
      </c>
      <c r="N188">
        <f t="shared" si="18"/>
        <v>3.0627871362940282</v>
      </c>
      <c r="O188">
        <f t="shared" si="14"/>
        <v>3.0211480362537766</v>
      </c>
      <c r="P188">
        <f t="shared" si="15"/>
        <v>1.448225923244026</v>
      </c>
      <c r="Q188">
        <f t="shared" si="21"/>
        <v>1.7142857142857142</v>
      </c>
      <c r="R188" s="11">
        <f t="shared" si="22"/>
        <v>0.43112490055506419</v>
      </c>
      <c r="S188">
        <f t="shared" si="12"/>
        <v>0.21578807140410305</v>
      </c>
      <c r="T188">
        <f t="shared" si="20"/>
        <v>0.58939096267190572</v>
      </c>
      <c r="U188">
        <f t="shared" si="19"/>
        <v>1.1865247241377477</v>
      </c>
      <c r="W188">
        <f t="shared" si="16"/>
        <v>14.155101897106288</v>
      </c>
      <c r="X188" s="10">
        <v>0</v>
      </c>
      <c r="Y188">
        <f t="shared" si="17"/>
        <v>14.155101897106288</v>
      </c>
      <c r="AA188">
        <f t="shared" si="23"/>
        <v>0.17561346052677279</v>
      </c>
      <c r="AB188">
        <f t="shared" si="24"/>
        <v>0.21637337255199487</v>
      </c>
      <c r="AC188">
        <f t="shared" si="25"/>
        <v>0.21343174059887104</v>
      </c>
      <c r="AD188">
        <f t="shared" si="26"/>
        <v>0.1023112326404436</v>
      </c>
      <c r="AE188">
        <f t="shared" si="27"/>
        <v>0.12110726766553082</v>
      </c>
      <c r="AF188">
        <f t="shared" si="28"/>
        <v>3.0457209258465217E-2</v>
      </c>
      <c r="AG188">
        <f t="shared" si="29"/>
        <v>1.5244543838163141E-2</v>
      </c>
      <c r="AH188">
        <f t="shared" si="30"/>
        <v>4.1638058627638301E-2</v>
      </c>
      <c r="AI188">
        <f t="shared" si="31"/>
        <v>8.3823114292120193E-2</v>
      </c>
    </row>
    <row r="189" spans="1:35" x14ac:dyDescent="0.25">
      <c r="A189" s="19">
        <v>1780</v>
      </c>
      <c r="B189">
        <v>4.6425255338904375E-2</v>
      </c>
      <c r="C189">
        <v>4.242681374628765E-2</v>
      </c>
      <c r="D189">
        <v>4.5433893684688774E-2</v>
      </c>
      <c r="E189">
        <v>4.5599635202918376E-2</v>
      </c>
      <c r="F189">
        <v>0.58479532163742687</v>
      </c>
      <c r="H189">
        <v>0.1904356705241661</v>
      </c>
      <c r="I189">
        <v>0.19493177387914234</v>
      </c>
      <c r="J189">
        <v>1.1390637351722377</v>
      </c>
      <c r="M189">
        <f t="shared" si="13"/>
        <v>2.6462395543175492</v>
      </c>
      <c r="N189">
        <f t="shared" si="18"/>
        <v>2.545608824777259</v>
      </c>
      <c r="O189">
        <f t="shared" si="14"/>
        <v>2.7260336210813265</v>
      </c>
      <c r="P189">
        <f t="shared" si="15"/>
        <v>0.91199270405836752</v>
      </c>
      <c r="Q189">
        <f t="shared" si="21"/>
        <v>1.7543859649122806</v>
      </c>
      <c r="R189" s="11">
        <f t="shared" si="22"/>
        <v>0.39562068877793272</v>
      </c>
      <c r="S189">
        <f t="shared" si="12"/>
        <v>0.28565350578624915</v>
      </c>
      <c r="T189">
        <f t="shared" si="20"/>
        <v>0.58479532163742709</v>
      </c>
      <c r="U189">
        <f t="shared" si="19"/>
        <v>1.1390637351722377</v>
      </c>
      <c r="W189">
        <f t="shared" si="16"/>
        <v>12.98939392052063</v>
      </c>
      <c r="X189" s="10">
        <v>0</v>
      </c>
      <c r="Y189">
        <f t="shared" si="17"/>
        <v>12.98939392052063</v>
      </c>
      <c r="AA189">
        <f t="shared" si="23"/>
        <v>0.20372309674410774</v>
      </c>
      <c r="AB189">
        <f t="shared" si="24"/>
        <v>0.19597595086832412</v>
      </c>
      <c r="AC189">
        <f t="shared" si="25"/>
        <v>0.2098661136740754</v>
      </c>
      <c r="AD189">
        <f t="shared" si="26"/>
        <v>7.0210566377358258E-2</v>
      </c>
      <c r="AE189">
        <f t="shared" si="27"/>
        <v>0.13506295795223391</v>
      </c>
      <c r="AF189">
        <f t="shared" si="28"/>
        <v>3.0457209258465217E-2</v>
      </c>
      <c r="AG189">
        <f t="shared" si="29"/>
        <v>2.1991288241322335E-2</v>
      </c>
      <c r="AH189">
        <f t="shared" si="30"/>
        <v>4.5020985984077985E-2</v>
      </c>
      <c r="AI189">
        <f t="shared" si="31"/>
        <v>8.7691830900034989E-2</v>
      </c>
    </row>
    <row r="190" spans="1:35" x14ac:dyDescent="0.25">
      <c r="A190" s="19">
        <v>1781</v>
      </c>
      <c r="B190">
        <v>4.3610989969472311E-2</v>
      </c>
      <c r="C190">
        <v>3.4566194262011754E-2</v>
      </c>
      <c r="D190">
        <v>3.9968025579536375E-2</v>
      </c>
      <c r="E190">
        <v>4.5682960255824578E-2</v>
      </c>
      <c r="F190">
        <v>0.55865921787709494</v>
      </c>
      <c r="H190">
        <v>0.16880580033877018</v>
      </c>
      <c r="I190">
        <v>0.17857142857142858</v>
      </c>
      <c r="M190">
        <f t="shared" si="13"/>
        <v>2.4858264282599216</v>
      </c>
      <c r="N190">
        <f t="shared" si="18"/>
        <v>2.0739716557207051</v>
      </c>
      <c r="O190">
        <f t="shared" si="14"/>
        <v>2.3980815347721824</v>
      </c>
      <c r="P190">
        <f t="shared" si="15"/>
        <v>0.91365920511649157</v>
      </c>
      <c r="Q190">
        <f t="shared" si="21"/>
        <v>1.6759776536312847</v>
      </c>
      <c r="R190" s="9">
        <f>R189+($R$191-$R$189)/2</f>
        <v>0.377756323268161</v>
      </c>
      <c r="S190">
        <f t="shared" si="12"/>
        <v>0.25320870050815525</v>
      </c>
      <c r="T190">
        <f t="shared" si="20"/>
        <v>0.5357142857142857</v>
      </c>
      <c r="U190" s="9">
        <f>U189+($U$191-$U$189)/2</f>
        <v>1.116328506501544</v>
      </c>
      <c r="W190">
        <f t="shared" si="16"/>
        <v>11.830524293492733</v>
      </c>
      <c r="X190" s="10">
        <v>0</v>
      </c>
      <c r="Y190">
        <f t="shared" si="17"/>
        <v>11.830524293492733</v>
      </c>
    </row>
    <row r="191" spans="1:35" x14ac:dyDescent="0.25">
      <c r="A191" s="19">
        <v>1782</v>
      </c>
      <c r="B191">
        <v>3.8461538461538464E-2</v>
      </c>
      <c r="C191">
        <v>3.3134526176275679E-2</v>
      </c>
      <c r="D191">
        <v>3.6062026685899744E-2</v>
      </c>
      <c r="E191">
        <v>6.1387354205033766E-2</v>
      </c>
      <c r="F191">
        <v>0.63694267515923564</v>
      </c>
      <c r="H191">
        <v>0.16835869541280363</v>
      </c>
      <c r="I191">
        <v>0.20920502092050211</v>
      </c>
      <c r="J191">
        <v>1.0935932778308501</v>
      </c>
      <c r="M191">
        <f t="shared" si="13"/>
        <v>2.1923076923076925</v>
      </c>
      <c r="N191">
        <f t="shared" si="18"/>
        <v>1.9880715705765408</v>
      </c>
      <c r="O191">
        <f t="shared" si="14"/>
        <v>2.1637216011539846</v>
      </c>
      <c r="P191">
        <f t="shared" si="15"/>
        <v>1.2277470841006752</v>
      </c>
      <c r="Q191">
        <f t="shared" si="21"/>
        <v>1.910828025477707</v>
      </c>
      <c r="R191" s="11">
        <f t="shared" si="22"/>
        <v>0.35989195775838922</v>
      </c>
      <c r="S191">
        <f t="shared" si="12"/>
        <v>0.25253804311920547</v>
      </c>
      <c r="T191">
        <f t="shared" si="20"/>
        <v>0.62761506276150636</v>
      </c>
      <c r="U191">
        <f t="shared" si="19"/>
        <v>1.0935932778308501</v>
      </c>
      <c r="W191">
        <f t="shared" si="16"/>
        <v>11.816314315086553</v>
      </c>
      <c r="X191" s="10">
        <v>0</v>
      </c>
      <c r="Y191">
        <f t="shared" si="17"/>
        <v>11.816314315086553</v>
      </c>
      <c r="AA191">
        <f>M191/SUM(M191:U191)</f>
        <v>0.18553227629605706</v>
      </c>
      <c r="AB191">
        <f>N191/SUM(M191:U191)</f>
        <v>0.16824802705512482</v>
      </c>
      <c r="AC191">
        <f>O191/SUM(M191:U191)</f>
        <v>0.18311307091682891</v>
      </c>
      <c r="AD191">
        <f>P191/SUM(M191:U191)</f>
        <v>0.10390271038517836</v>
      </c>
      <c r="AE191">
        <f>Q191/SUM(M191:U191)</f>
        <v>0.16171100180011677</v>
      </c>
      <c r="AF191">
        <f>R191/SUM(M191:U191)</f>
        <v>3.0457209258465217E-2</v>
      </c>
      <c r="AG191">
        <f>S191/SUM(M191:U191)</f>
        <v>2.1371980838117682E-2</v>
      </c>
      <c r="AH191">
        <f>T191/SUM(M191:U191)</f>
        <v>5.3114283018029992E-2</v>
      </c>
      <c r="AI191">
        <f>U191/SUM(M191:U191)</f>
        <v>9.2549440432081104E-2</v>
      </c>
    </row>
    <row r="192" spans="1:35" x14ac:dyDescent="0.25">
      <c r="A192" s="19">
        <v>1783</v>
      </c>
      <c r="B192">
        <v>3.6205648081100647E-2</v>
      </c>
      <c r="C192">
        <v>3.4638032559750606E-2</v>
      </c>
      <c r="D192">
        <v>3.7257824143070044E-2</v>
      </c>
      <c r="E192">
        <v>4.5682960255824578E-2</v>
      </c>
      <c r="F192">
        <v>0.58479532163742687</v>
      </c>
      <c r="I192">
        <v>0.21276595744680854</v>
      </c>
      <c r="J192">
        <v>1.1628303555980579</v>
      </c>
      <c r="M192">
        <f t="shared" si="13"/>
        <v>2.0637219406227367</v>
      </c>
      <c r="N192">
        <f t="shared" si="18"/>
        <v>2.0782819535850363</v>
      </c>
      <c r="O192">
        <f t="shared" si="14"/>
        <v>2.2354694485842028</v>
      </c>
      <c r="P192">
        <f t="shared" si="15"/>
        <v>0.91365920511649157</v>
      </c>
      <c r="Q192">
        <f t="shared" si="21"/>
        <v>1.7543859649122806</v>
      </c>
      <c r="R192" s="9">
        <f>R191+($R$193-$R$191)/2</f>
        <v>0.35105464934326458</v>
      </c>
      <c r="S192" s="9">
        <f>S191+($S$193-$S$191)/2</f>
        <v>0.23990358372357665</v>
      </c>
      <c r="T192">
        <f t="shared" si="20"/>
        <v>0.63829787234042556</v>
      </c>
      <c r="U192">
        <f t="shared" si="19"/>
        <v>1.1628303555980579</v>
      </c>
      <c r="W192">
        <f t="shared" si="16"/>
        <v>11.437604973826073</v>
      </c>
      <c r="X192" s="10">
        <v>0</v>
      </c>
      <c r="Y192">
        <f t="shared" si="17"/>
        <v>11.437604973826073</v>
      </c>
    </row>
    <row r="193" spans="1:35" x14ac:dyDescent="0.25">
      <c r="A193" s="19">
        <v>1784</v>
      </c>
      <c r="B193">
        <v>3.90625E-2</v>
      </c>
      <c r="C193">
        <v>3.4258307639602602E-2</v>
      </c>
      <c r="D193">
        <v>3.6284470246734396E-2</v>
      </c>
      <c r="E193">
        <v>4.5682960255824578E-2</v>
      </c>
      <c r="F193">
        <v>0.52083333333333337</v>
      </c>
      <c r="H193">
        <v>0.15151274955196523</v>
      </c>
      <c r="I193">
        <v>0.21321961620469079</v>
      </c>
      <c r="J193">
        <v>1.0915708289310282</v>
      </c>
      <c r="M193">
        <f t="shared" si="13"/>
        <v>2.2265625</v>
      </c>
      <c r="N193">
        <f t="shared" si="18"/>
        <v>2.0554984583761562</v>
      </c>
      <c r="O193">
        <f t="shared" si="14"/>
        <v>2.1770682148040637</v>
      </c>
      <c r="P193">
        <f t="shared" si="15"/>
        <v>0.91365920511649157</v>
      </c>
      <c r="Q193">
        <f t="shared" si="21"/>
        <v>1.5625</v>
      </c>
      <c r="R193" s="11">
        <f t="shared" si="22"/>
        <v>0.34221734092813999</v>
      </c>
      <c r="S193">
        <f>H193*$S$3</f>
        <v>0.22726912432794782</v>
      </c>
      <c r="T193">
        <f t="shared" si="20"/>
        <v>0.63965884861407241</v>
      </c>
      <c r="U193">
        <f t="shared" si="19"/>
        <v>1.0915708289310282</v>
      </c>
      <c r="W193">
        <f t="shared" si="16"/>
        <v>11.2360045210979</v>
      </c>
      <c r="X193" s="10">
        <v>0</v>
      </c>
      <c r="Y193">
        <f t="shared" si="17"/>
        <v>11.2360045210979</v>
      </c>
      <c r="AA193">
        <f>M193/SUM(M193:U193)</f>
        <v>0.19816319011078828</v>
      </c>
      <c r="AB193">
        <f>N193/SUM(M193:U193)</f>
        <v>0.1829385574308498</v>
      </c>
      <c r="AC193">
        <f>O193/SUM(M193:U193)</f>
        <v>0.19375821812070049</v>
      </c>
      <c r="AD193">
        <f>P193/SUM(M193:U193)</f>
        <v>8.1315311274653662E-2</v>
      </c>
      <c r="AE193">
        <f>Q193/SUM(M193:U193)</f>
        <v>0.13906188779704443</v>
      </c>
      <c r="AF193">
        <f>R193/SUM(M193:U193)</f>
        <v>3.0457209258465217E-2</v>
      </c>
      <c r="AG193">
        <f>S193/SUM(M193:U193)</f>
        <v>2.0226863018896396E-2</v>
      </c>
      <c r="AH193">
        <f>T193/SUM(M193:U193)</f>
        <v>5.6929386901988323E-2</v>
      </c>
      <c r="AI193">
        <f>U193/SUM(M193:U193)</f>
        <v>9.7149376086613379E-2</v>
      </c>
    </row>
    <row r="194" spans="1:35" x14ac:dyDescent="0.25">
      <c r="A194" s="19">
        <v>1785</v>
      </c>
      <c r="B194">
        <v>5.3304904051172698E-2</v>
      </c>
      <c r="C194">
        <v>3.4328870580157912E-2</v>
      </c>
      <c r="D194">
        <v>3.1979533098816758E-2</v>
      </c>
      <c r="E194">
        <v>7.0621468926553674E-2</v>
      </c>
      <c r="F194">
        <v>0.52083333333333337</v>
      </c>
      <c r="H194">
        <v>0.17122880978535165</v>
      </c>
      <c r="I194">
        <v>0.23364485981308411</v>
      </c>
      <c r="J194">
        <v>1.0678722517239729</v>
      </c>
      <c r="M194">
        <f t="shared" si="13"/>
        <v>3.0383795309168438</v>
      </c>
      <c r="N194">
        <f t="shared" si="18"/>
        <v>2.0597322348094749</v>
      </c>
      <c r="O194">
        <f t="shared" si="14"/>
        <v>1.9187719859290056</v>
      </c>
      <c r="P194">
        <f t="shared" si="15"/>
        <v>1.4124293785310735</v>
      </c>
      <c r="Q194">
        <f t="shared" si="21"/>
        <v>1.5625</v>
      </c>
      <c r="R194" s="11">
        <f t="shared" si="22"/>
        <v>0.37751648942511612</v>
      </c>
      <c r="S194">
        <f>H194*$S$3</f>
        <v>0.25684321467802751</v>
      </c>
      <c r="T194">
        <f t="shared" si="20"/>
        <v>0.7009345794392523</v>
      </c>
      <c r="U194">
        <f t="shared" si="19"/>
        <v>1.0678722517239729</v>
      </c>
      <c r="W194">
        <f t="shared" si="16"/>
        <v>12.394979665452766</v>
      </c>
      <c r="X194" s="10">
        <v>0</v>
      </c>
      <c r="Y194">
        <f t="shared" si="17"/>
        <v>12.394979665452766</v>
      </c>
      <c r="AA194">
        <f>M194/SUM(M194:U194)</f>
        <v>0.24512985199849921</v>
      </c>
      <c r="AB194">
        <f>N194/SUM(M194:U194)</f>
        <v>0.16617471673231959</v>
      </c>
      <c r="AC194">
        <f>O194/SUM(M194:U194)</f>
        <v>0.15480235044491428</v>
      </c>
      <c r="AD194">
        <f>P194/SUM(M194:U194)</f>
        <v>0.11395173018861746</v>
      </c>
      <c r="AE194">
        <f>Q194/SUM(M194:U194)</f>
        <v>0.12605910152115807</v>
      </c>
      <c r="AF194">
        <f>R194/SUM(M194:U194)</f>
        <v>3.045720925846522E-2</v>
      </c>
      <c r="AG194">
        <f>S194/SUM(M194:U194)</f>
        <v>2.072155191943556E-2</v>
      </c>
      <c r="AH194">
        <f>T194/SUM(M194:U194)</f>
        <v>5.6549877317902682E-2</v>
      </c>
      <c r="AI194">
        <f>U194/SUM(M194:U194)</f>
        <v>8.6153610618687967E-2</v>
      </c>
    </row>
    <row r="195" spans="1:35" x14ac:dyDescent="0.25">
      <c r="A195" s="19">
        <v>1786</v>
      </c>
      <c r="B195">
        <v>3.8372985418265546E-2</v>
      </c>
      <c r="C195">
        <v>3.3366700033366704E-2</v>
      </c>
      <c r="D195">
        <v>3.5373187124159884E-2</v>
      </c>
      <c r="E195">
        <v>5.1150895140664954E-2</v>
      </c>
      <c r="F195">
        <v>0.46296296296296291</v>
      </c>
      <c r="I195">
        <v>0.18484288354898337</v>
      </c>
      <c r="J195">
        <v>1.0915708289310282</v>
      </c>
      <c r="M195">
        <f t="shared" si="13"/>
        <v>2.1872601688411359</v>
      </c>
      <c r="N195">
        <f t="shared" si="18"/>
        <v>2.0020020020020022</v>
      </c>
      <c r="O195">
        <f t="shared" si="14"/>
        <v>2.1223912274495929</v>
      </c>
      <c r="P195">
        <f t="shared" si="15"/>
        <v>1.0230179028132991</v>
      </c>
      <c r="Q195">
        <f t="shared" si="21"/>
        <v>1.3888888888888888</v>
      </c>
      <c r="R195" s="9">
        <f>R194+($R$197-$R$194)/3</f>
        <v>0.43364426307578402</v>
      </c>
      <c r="S195" s="9">
        <f>S194+($S$197-$S$194)/3</f>
        <v>0.26468927089287159</v>
      </c>
      <c r="T195">
        <f t="shared" si="20"/>
        <v>0.55452865064695012</v>
      </c>
      <c r="U195">
        <f t="shared" si="19"/>
        <v>1.0915708289310282</v>
      </c>
      <c r="W195">
        <f t="shared" si="16"/>
        <v>11.067993203541553</v>
      </c>
      <c r="X195" s="10">
        <v>0</v>
      </c>
      <c r="Y195">
        <f t="shared" si="17"/>
        <v>11.067993203541553</v>
      </c>
    </row>
    <row r="196" spans="1:35" x14ac:dyDescent="0.25">
      <c r="A196" s="19">
        <v>1787</v>
      </c>
      <c r="B196">
        <v>4.2498937526561836E-2</v>
      </c>
      <c r="C196">
        <v>3.7993920972644375E-2</v>
      </c>
      <c r="D196">
        <v>3.6927621861152143E-2</v>
      </c>
      <c r="E196">
        <v>5.1150895140664954E-2</v>
      </c>
      <c r="F196">
        <v>0.39840637450199201</v>
      </c>
      <c r="I196">
        <v>0.18867924528301891</v>
      </c>
      <c r="J196">
        <v>1.0441722885946856</v>
      </c>
      <c r="M196">
        <f t="shared" si="13"/>
        <v>2.4224394390140245</v>
      </c>
      <c r="N196">
        <f t="shared" si="18"/>
        <v>2.2796352583586623</v>
      </c>
      <c r="O196">
        <f t="shared" si="14"/>
        <v>2.2156573116691285</v>
      </c>
      <c r="P196">
        <f t="shared" si="15"/>
        <v>1.0230179028132991</v>
      </c>
      <c r="Q196">
        <f t="shared" si="21"/>
        <v>1.1952191235059759</v>
      </c>
      <c r="R196" s="9">
        <f>R195+($R$197-$R$194)/3</f>
        <v>0.48977203672645192</v>
      </c>
      <c r="S196" s="9">
        <f>S195+($S$197-$S$194)/3</f>
        <v>0.27253532710771566</v>
      </c>
      <c r="T196">
        <f t="shared" si="20"/>
        <v>0.5660377358490567</v>
      </c>
      <c r="U196">
        <f t="shared" si="19"/>
        <v>1.0441722885946856</v>
      </c>
      <c r="W196">
        <f t="shared" ref="W196:W259" si="32">SUM(M196:U196)</f>
        <v>11.508486423638999</v>
      </c>
      <c r="X196" s="10">
        <v>0</v>
      </c>
      <c r="Y196">
        <f t="shared" si="17"/>
        <v>11.508486423638999</v>
      </c>
    </row>
    <row r="197" spans="1:35" x14ac:dyDescent="0.25">
      <c r="A197" s="19">
        <v>1788</v>
      </c>
      <c r="B197">
        <v>8.6730268863833476E-2</v>
      </c>
      <c r="C197">
        <v>5.5772448410485218E-2</v>
      </c>
      <c r="D197">
        <v>6.5876152832674575E-2</v>
      </c>
      <c r="E197">
        <v>7.3800738007380073E-2</v>
      </c>
      <c r="F197">
        <v>0.46296296296296291</v>
      </c>
      <c r="H197">
        <v>0.18692092221503986</v>
      </c>
      <c r="I197">
        <v>0.29940119760479045</v>
      </c>
      <c r="J197">
        <v>1.0915708289310282</v>
      </c>
      <c r="M197">
        <f t="shared" si="13"/>
        <v>4.9436253252385081</v>
      </c>
      <c r="N197">
        <f t="shared" si="18"/>
        <v>3.346346904629113</v>
      </c>
      <c r="O197">
        <f t="shared" si="14"/>
        <v>3.9525691699604746</v>
      </c>
      <c r="P197">
        <f t="shared" si="15"/>
        <v>1.4760147601476015</v>
      </c>
      <c r="Q197">
        <f t="shared" si="21"/>
        <v>1.3888888888888888</v>
      </c>
      <c r="R197" s="11">
        <f t="shared" ref="R197:R202" si="33">SUM(M197:Q197,S197:U197)*$AF$3</f>
        <v>0.54589981037711977</v>
      </c>
      <c r="S197">
        <f t="shared" ref="S197:S215" si="34">H197*$S$3</f>
        <v>0.2803813833225598</v>
      </c>
      <c r="T197">
        <f t="shared" si="20"/>
        <v>0.89820359281437134</v>
      </c>
      <c r="U197">
        <f t="shared" si="19"/>
        <v>1.0915708289310282</v>
      </c>
      <c r="W197">
        <f t="shared" si="32"/>
        <v>17.923500664309667</v>
      </c>
      <c r="X197" s="10">
        <v>0</v>
      </c>
      <c r="Y197">
        <f t="shared" si="17"/>
        <v>17.923500664309667</v>
      </c>
      <c r="AA197">
        <f t="shared" ref="AA197:AA202" si="35">M197/SUM(M197:U197)</f>
        <v>0.2758180680118224</v>
      </c>
      <c r="AB197">
        <f t="shared" ref="AB197:AB202" si="36">N197/SUM(M197:U197)</f>
        <v>0.18670163643269511</v>
      </c>
      <c r="AC197">
        <f t="shared" ref="AC197:AC202" si="37">O197/SUM(M197:U197)</f>
        <v>0.22052439665600948</v>
      </c>
      <c r="AD197">
        <f t="shared" ref="AD197:AD202" si="38">P197/SUM(M197:U197)</f>
        <v>8.2350807902539333E-2</v>
      </c>
      <c r="AE197">
        <f t="shared" ref="AE197:AE202" si="39">Q197/SUM(M197:U197)</f>
        <v>7.7489822713847772E-2</v>
      </c>
      <c r="AF197">
        <f t="shared" ref="AF197:AF202" si="40">R197/SUM(M197:U197)</f>
        <v>3.045720925846521E-2</v>
      </c>
      <c r="AG197">
        <f t="shared" ref="AG197:AG202" si="41">S197/SUM(M197:U197)</f>
        <v>1.564322665386856E-2</v>
      </c>
      <c r="AH197">
        <f t="shared" ref="AH197:AH202" si="42">T197/SUM(M197:U197)</f>
        <v>5.0113178761051258E-2</v>
      </c>
      <c r="AI197">
        <f t="shared" ref="AI197:AI202" si="43">U197/SUM(M197:U197)</f>
        <v>6.0901653609700727E-2</v>
      </c>
    </row>
    <row r="198" spans="1:35" x14ac:dyDescent="0.25">
      <c r="A198" s="19">
        <v>1789</v>
      </c>
      <c r="B198">
        <v>6.3011972274732209E-2</v>
      </c>
      <c r="C198">
        <v>4.1271151465125874E-2</v>
      </c>
      <c r="D198">
        <v>5.0761421319796947E-2</v>
      </c>
      <c r="E198">
        <v>6.6225165562913912E-2</v>
      </c>
      <c r="F198">
        <v>0.38910505836575882</v>
      </c>
      <c r="H198">
        <v>0.18425019018074873</v>
      </c>
      <c r="I198">
        <v>0.23364485981308411</v>
      </c>
      <c r="J198">
        <v>1.133792594164281</v>
      </c>
      <c r="M198">
        <f t="shared" si="13"/>
        <v>3.5916824196597359</v>
      </c>
      <c r="N198">
        <f t="shared" si="18"/>
        <v>2.4762690879075526</v>
      </c>
      <c r="O198">
        <f t="shared" si="14"/>
        <v>3.0456852791878166</v>
      </c>
      <c r="P198">
        <f t="shared" si="15"/>
        <v>1.3245033112582782</v>
      </c>
      <c r="Q198">
        <f t="shared" si="21"/>
        <v>1.1673151750972766</v>
      </c>
      <c r="R198" s="11">
        <f t="shared" si="33"/>
        <v>0.43089183183897911</v>
      </c>
      <c r="S198">
        <f t="shared" si="34"/>
        <v>0.27637528527112309</v>
      </c>
      <c r="T198">
        <f t="shared" si="20"/>
        <v>0.7009345794392523</v>
      </c>
      <c r="U198">
        <f t="shared" si="19"/>
        <v>1.133792594164281</v>
      </c>
      <c r="W198">
        <f t="shared" si="32"/>
        <v>14.147449563824296</v>
      </c>
      <c r="X198" s="10">
        <v>0</v>
      </c>
      <c r="Y198">
        <f t="shared" si="17"/>
        <v>14.147449563824296</v>
      </c>
      <c r="AA198">
        <f t="shared" si="35"/>
        <v>0.25387490539947494</v>
      </c>
      <c r="AB198">
        <f t="shared" si="36"/>
        <v>0.1750328973951242</v>
      </c>
      <c r="AC198">
        <f t="shared" si="37"/>
        <v>0.21528157887735322</v>
      </c>
      <c r="AD198">
        <f t="shared" si="38"/>
        <v>9.362134887160839E-2</v>
      </c>
      <c r="AE198">
        <f t="shared" si="39"/>
        <v>8.251064404443309E-2</v>
      </c>
      <c r="AF198">
        <f t="shared" si="40"/>
        <v>3.0457209258465224E-2</v>
      </c>
      <c r="AG198">
        <f t="shared" si="41"/>
        <v>1.9535343386402868E-2</v>
      </c>
      <c r="AH198">
        <f t="shared" si="42"/>
        <v>4.9544942802381531E-2</v>
      </c>
      <c r="AI198">
        <f t="shared" si="43"/>
        <v>8.014112996475653E-2</v>
      </c>
    </row>
    <row r="199" spans="1:35" x14ac:dyDescent="0.25">
      <c r="A199" s="19">
        <v>1790</v>
      </c>
      <c r="B199">
        <v>6.548788474132286E-2</v>
      </c>
      <c r="C199">
        <v>3.566333808844508E-2</v>
      </c>
      <c r="D199">
        <v>4.7058823529411764E-2</v>
      </c>
      <c r="E199">
        <v>8.7950747581354446E-2</v>
      </c>
      <c r="F199">
        <v>0.46728971962616822</v>
      </c>
      <c r="H199">
        <v>0.15345731486571648</v>
      </c>
      <c r="I199">
        <v>0.22075055187637968</v>
      </c>
      <c r="J199">
        <v>1.1390637351722377</v>
      </c>
      <c r="M199">
        <f t="shared" si="13"/>
        <v>3.7328094302554029</v>
      </c>
      <c r="N199">
        <f t="shared" si="18"/>
        <v>2.1398002853067046</v>
      </c>
      <c r="O199">
        <f t="shared" si="14"/>
        <v>2.8235294117647056</v>
      </c>
      <c r="P199">
        <f t="shared" si="15"/>
        <v>1.759014951627089</v>
      </c>
      <c r="Q199">
        <f t="shared" si="21"/>
        <v>1.4018691588785046</v>
      </c>
      <c r="R199" s="11">
        <f t="shared" si="33"/>
        <v>0.43629399764646981</v>
      </c>
      <c r="S199">
        <f t="shared" si="34"/>
        <v>0.23018597229857474</v>
      </c>
      <c r="T199">
        <f t="shared" si="20"/>
        <v>0.66225165562913901</v>
      </c>
      <c r="U199">
        <f t="shared" si="19"/>
        <v>1.1390637351722377</v>
      </c>
      <c r="W199">
        <f t="shared" si="32"/>
        <v>14.324818598578828</v>
      </c>
      <c r="X199" s="10">
        <v>0</v>
      </c>
      <c r="Y199">
        <f t="shared" si="17"/>
        <v>14.324818598578828</v>
      </c>
      <c r="AA199">
        <f t="shared" si="35"/>
        <v>0.26058336477822741</v>
      </c>
      <c r="AB199">
        <f t="shared" si="36"/>
        <v>0.14937712967052827</v>
      </c>
      <c r="AC199">
        <f t="shared" si="37"/>
        <v>0.19710751604525234</v>
      </c>
      <c r="AD199">
        <f t="shared" si="38"/>
        <v>0.12279491984642665</v>
      </c>
      <c r="AE199">
        <f t="shared" si="39"/>
        <v>9.7862960653308712E-2</v>
      </c>
      <c r="AF199">
        <f t="shared" si="40"/>
        <v>3.0457209258465217E-2</v>
      </c>
      <c r="AG199">
        <f t="shared" si="41"/>
        <v>1.6069032268332641E-2</v>
      </c>
      <c r="AH199">
        <f t="shared" si="42"/>
        <v>4.6231067505095064E-2</v>
      </c>
      <c r="AI199">
        <f t="shared" si="43"/>
        <v>7.95167999743637E-2</v>
      </c>
    </row>
    <row r="200" spans="1:35" x14ac:dyDescent="0.25">
      <c r="A200" s="19">
        <v>1791</v>
      </c>
      <c r="B200">
        <v>6.9156293222683254E-2</v>
      </c>
      <c r="C200">
        <v>6.1387354205033766E-2</v>
      </c>
      <c r="D200">
        <v>6.1387354205033766E-2</v>
      </c>
      <c r="E200">
        <v>7.9936051159072749E-2</v>
      </c>
      <c r="F200">
        <v>0.44052863436123341</v>
      </c>
      <c r="H200">
        <v>0.16236154619803597</v>
      </c>
      <c r="I200">
        <v>0.25</v>
      </c>
      <c r="J200">
        <v>1.1390637351722377</v>
      </c>
      <c r="M200">
        <f t="shared" si="13"/>
        <v>3.9419087136929454</v>
      </c>
      <c r="N200">
        <f t="shared" si="18"/>
        <v>3.6832412523020261</v>
      </c>
      <c r="O200">
        <f t="shared" si="14"/>
        <v>3.6832412523020261</v>
      </c>
      <c r="P200">
        <f t="shared" si="15"/>
        <v>1.598721023181455</v>
      </c>
      <c r="Q200">
        <f t="shared" si="21"/>
        <v>1.3215859030837003</v>
      </c>
      <c r="R200" s="11">
        <f t="shared" si="33"/>
        <v>0.51397387561427466</v>
      </c>
      <c r="S200">
        <f t="shared" si="34"/>
        <v>0.24354231929705394</v>
      </c>
      <c r="T200">
        <f t="shared" si="20"/>
        <v>0.75</v>
      </c>
      <c r="U200">
        <f t="shared" si="19"/>
        <v>1.1390637351722377</v>
      </c>
      <c r="W200">
        <f t="shared" si="32"/>
        <v>16.875278074645717</v>
      </c>
      <c r="X200" s="10">
        <v>0</v>
      </c>
      <c r="Y200">
        <f t="shared" si="17"/>
        <v>16.875278074645717</v>
      </c>
      <c r="AA200">
        <f t="shared" si="35"/>
        <v>0.23359074121661266</v>
      </c>
      <c r="AB200">
        <f t="shared" si="36"/>
        <v>0.21826255164564765</v>
      </c>
      <c r="AC200">
        <f t="shared" si="37"/>
        <v>0.21826255164564765</v>
      </c>
      <c r="AD200">
        <f t="shared" si="38"/>
        <v>9.4737462464897421E-2</v>
      </c>
      <c r="AE200">
        <f t="shared" si="39"/>
        <v>7.8314911152149766E-2</v>
      </c>
      <c r="AF200">
        <f t="shared" si="40"/>
        <v>3.045720925846522E-2</v>
      </c>
      <c r="AG200">
        <f t="shared" si="41"/>
        <v>1.4431899623803202E-2</v>
      </c>
      <c r="AH200">
        <f t="shared" si="42"/>
        <v>4.4443712078844996E-2</v>
      </c>
      <c r="AI200">
        <f t="shared" si="43"/>
        <v>6.7498960913931566E-2</v>
      </c>
    </row>
    <row r="201" spans="1:35" x14ac:dyDescent="0.25">
      <c r="A201" s="19">
        <v>1792</v>
      </c>
      <c r="B201">
        <v>5.9952038369304558E-2</v>
      </c>
      <c r="C201">
        <v>7.5585789871504161E-2</v>
      </c>
      <c r="D201">
        <v>7.5585789871504161E-2</v>
      </c>
      <c r="E201">
        <v>8.8809946714031973E-2</v>
      </c>
      <c r="F201">
        <v>0.45248868778280543</v>
      </c>
      <c r="H201">
        <v>0.205188679245283</v>
      </c>
      <c r="I201">
        <v>0.23752969121140144</v>
      </c>
      <c r="J201">
        <v>1.2813624019107472</v>
      </c>
      <c r="M201">
        <f t="shared" si="13"/>
        <v>3.4172661870503598</v>
      </c>
      <c r="N201">
        <f t="shared" si="18"/>
        <v>4.5351473922902494</v>
      </c>
      <c r="O201">
        <f t="shared" si="14"/>
        <v>4.5351473922902494</v>
      </c>
      <c r="P201">
        <f t="shared" si="15"/>
        <v>1.7761989342806395</v>
      </c>
      <c r="Q201">
        <f t="shared" si="21"/>
        <v>1.3574660633484164</v>
      </c>
      <c r="R201" s="11">
        <f>SUM(M201:Q201,S201:U201)*$AF$3</f>
        <v>0.56303173267450468</v>
      </c>
      <c r="S201">
        <f t="shared" si="34"/>
        <v>0.30778301886792447</v>
      </c>
      <c r="T201">
        <f t="shared" si="20"/>
        <v>0.71258907363420432</v>
      </c>
      <c r="U201">
        <f t="shared" si="19"/>
        <v>1.2813624019107472</v>
      </c>
      <c r="W201">
        <f t="shared" si="32"/>
        <v>18.485992196347297</v>
      </c>
      <c r="X201" s="10">
        <v>0</v>
      </c>
      <c r="Y201">
        <f t="shared" si="17"/>
        <v>18.485992196347297</v>
      </c>
      <c r="AA201">
        <f t="shared" si="35"/>
        <v>0.18485706099808846</v>
      </c>
      <c r="AB201">
        <f t="shared" si="36"/>
        <v>0.24532886004281462</v>
      </c>
      <c r="AC201">
        <f t="shared" si="37"/>
        <v>0.24532886004281462</v>
      </c>
      <c r="AD201">
        <f t="shared" si="38"/>
        <v>9.60835055762711E-2</v>
      </c>
      <c r="AE201">
        <f t="shared" si="39"/>
        <v>7.3432145211910355E-2</v>
      </c>
      <c r="AF201">
        <f t="shared" si="40"/>
        <v>3.045720925846522E-2</v>
      </c>
      <c r="AG201">
        <f t="shared" si="41"/>
        <v>1.6649526603648587E-2</v>
      </c>
      <c r="AH201">
        <f t="shared" si="42"/>
        <v>3.8547515657558644E-2</v>
      </c>
      <c r="AI201">
        <f t="shared" si="43"/>
        <v>6.9315316608428268E-2</v>
      </c>
    </row>
    <row r="202" spans="1:35" x14ac:dyDescent="0.25">
      <c r="A202" s="19">
        <v>1793</v>
      </c>
      <c r="B202">
        <v>0.11235955056179776</v>
      </c>
      <c r="C202">
        <v>7.9936051159072749E-2</v>
      </c>
      <c r="D202">
        <v>7.9936051159072749E-2</v>
      </c>
      <c r="E202">
        <v>0.21231422505307856</v>
      </c>
      <c r="F202">
        <v>0.72992700729927007</v>
      </c>
      <c r="H202">
        <v>0.18720064325349126</v>
      </c>
      <c r="I202">
        <v>0.46728971962616822</v>
      </c>
      <c r="J202">
        <v>1.6611649713398375</v>
      </c>
      <c r="M202">
        <f t="shared" si="13"/>
        <v>6.4044943820224729</v>
      </c>
      <c r="N202">
        <f t="shared" si="18"/>
        <v>4.7961630695443649</v>
      </c>
      <c r="O202">
        <f t="shared" si="14"/>
        <v>4.7961630695443649</v>
      </c>
      <c r="P202">
        <f t="shared" si="15"/>
        <v>4.2462845010615711</v>
      </c>
      <c r="Q202">
        <f t="shared" si="21"/>
        <v>2.1897810218978102</v>
      </c>
      <c r="R202" s="11">
        <f t="shared" si="33"/>
        <v>0.80974970597462903</v>
      </c>
      <c r="S202">
        <f t="shared" si="34"/>
        <v>0.28080096488023687</v>
      </c>
      <c r="T202">
        <f t="shared" si="20"/>
        <v>1.4018691588785046</v>
      </c>
      <c r="U202">
        <f t="shared" si="19"/>
        <v>1.6611649713398375</v>
      </c>
      <c r="W202">
        <f t="shared" si="32"/>
        <v>26.58647084514379</v>
      </c>
      <c r="X202" s="10">
        <v>0</v>
      </c>
      <c r="Y202">
        <f t="shared" si="17"/>
        <v>26.58647084514379</v>
      </c>
      <c r="AA202">
        <f t="shared" si="35"/>
        <v>0.24089298723874439</v>
      </c>
      <c r="AB202">
        <f t="shared" si="36"/>
        <v>0.18039863573771089</v>
      </c>
      <c r="AC202">
        <f t="shared" si="37"/>
        <v>0.18039863573771089</v>
      </c>
      <c r="AD202">
        <f t="shared" si="38"/>
        <v>0.15971598960217714</v>
      </c>
      <c r="AE202">
        <f t="shared" si="39"/>
        <v>8.2364486608713969E-2</v>
      </c>
      <c r="AF202">
        <f t="shared" si="40"/>
        <v>3.0457209258465217E-2</v>
      </c>
      <c r="AG202">
        <f t="shared" si="41"/>
        <v>1.0561799138960453E-2</v>
      </c>
      <c r="AH202">
        <f t="shared" si="42"/>
        <v>5.2728666660718758E-2</v>
      </c>
      <c r="AI202">
        <f t="shared" si="43"/>
        <v>6.2481590016798386E-2</v>
      </c>
    </row>
    <row r="203" spans="1:35" x14ac:dyDescent="0.25">
      <c r="A203" s="19">
        <v>1794</v>
      </c>
      <c r="B203">
        <v>0.11990407673860912</v>
      </c>
      <c r="C203">
        <v>5.3304904051172698E-2</v>
      </c>
      <c r="D203">
        <v>5.3304904051172698E-2</v>
      </c>
      <c r="E203">
        <v>0.18281535648994515</v>
      </c>
      <c r="F203">
        <v>0.66666666666666663</v>
      </c>
      <c r="H203">
        <v>0.15289284267086406</v>
      </c>
      <c r="I203">
        <v>0.42735042735042744</v>
      </c>
      <c r="M203">
        <f t="shared" si="13"/>
        <v>6.8345323741007196</v>
      </c>
      <c r="N203">
        <f t="shared" si="18"/>
        <v>3.1982942430703618</v>
      </c>
      <c r="O203">
        <f t="shared" si="14"/>
        <v>3.1982942430703618</v>
      </c>
      <c r="P203">
        <f t="shared" si="15"/>
        <v>3.6563071297989032</v>
      </c>
      <c r="Q203">
        <f t="shared" si="21"/>
        <v>2</v>
      </c>
      <c r="R203" s="9">
        <f>R202+($R$205-$R$202)/3</f>
        <v>0.75630372369315846</v>
      </c>
      <c r="S203">
        <f t="shared" si="34"/>
        <v>0.22933926400629609</v>
      </c>
      <c r="T203">
        <f t="shared" si="20"/>
        <v>1.2820512820512824</v>
      </c>
      <c r="U203" s="9">
        <f>U202+($U$205-$U$202)/3</f>
        <v>1.5820532038816575</v>
      </c>
      <c r="W203">
        <f t="shared" si="32"/>
        <v>22.737175463672738</v>
      </c>
      <c r="X203" s="10">
        <v>0</v>
      </c>
      <c r="Y203">
        <f t="shared" si="17"/>
        <v>22.737175463672738</v>
      </c>
    </row>
    <row r="204" spans="1:35" x14ac:dyDescent="0.25">
      <c r="A204" s="19">
        <v>1795</v>
      </c>
      <c r="B204">
        <v>7.3046018991964945E-2</v>
      </c>
      <c r="C204">
        <v>3.6630036630036632E-2</v>
      </c>
      <c r="D204">
        <v>3.6630036630036632E-2</v>
      </c>
      <c r="E204">
        <v>6.3291139240506319E-2</v>
      </c>
      <c r="F204">
        <v>0.5524861878453039</v>
      </c>
      <c r="H204">
        <v>0.16739424772925443</v>
      </c>
      <c r="I204">
        <v>0.24330900243309</v>
      </c>
      <c r="M204">
        <f t="shared" si="13"/>
        <v>4.163623082542002</v>
      </c>
      <c r="N204">
        <f t="shared" si="18"/>
        <v>2.197802197802198</v>
      </c>
      <c r="O204">
        <f t="shared" si="14"/>
        <v>2.197802197802198</v>
      </c>
      <c r="P204">
        <f t="shared" si="15"/>
        <v>1.2658227848101264</v>
      </c>
      <c r="Q204">
        <f t="shared" si="21"/>
        <v>1.6574585635359118</v>
      </c>
      <c r="R204" s="9">
        <f>R203+($R$205-$R$202)/3</f>
        <v>0.70285774141168789</v>
      </c>
      <c r="S204">
        <f t="shared" si="34"/>
        <v>0.25109137159388162</v>
      </c>
      <c r="T204">
        <f t="shared" si="20"/>
        <v>0.72992700729927007</v>
      </c>
      <c r="U204" s="9">
        <f>U203+($U$205-$U$202)/3</f>
        <v>1.5029414364234774</v>
      </c>
      <c r="W204">
        <f t="shared" si="32"/>
        <v>14.669326383220751</v>
      </c>
      <c r="X204" s="10">
        <v>0</v>
      </c>
      <c r="Y204">
        <f t="shared" si="17"/>
        <v>14.669326383220751</v>
      </c>
    </row>
    <row r="205" spans="1:35" x14ac:dyDescent="0.25">
      <c r="A205" s="19">
        <v>1796</v>
      </c>
      <c r="B205">
        <v>0.11627906976744186</v>
      </c>
      <c r="C205">
        <v>4.6882325363338022E-2</v>
      </c>
      <c r="D205">
        <v>4.6882325363338022E-2</v>
      </c>
      <c r="E205">
        <v>0.19685039370078738</v>
      </c>
      <c r="F205">
        <v>0.66666666666666663</v>
      </c>
      <c r="H205">
        <v>0.16774417943087769</v>
      </c>
      <c r="I205">
        <v>0.26881720430107525</v>
      </c>
      <c r="J205">
        <v>1.4238296689652974</v>
      </c>
      <c r="M205">
        <f t="shared" si="13"/>
        <v>6.6279069767441863</v>
      </c>
      <c r="N205">
        <f t="shared" si="18"/>
        <v>2.8129395218002813</v>
      </c>
      <c r="O205">
        <f t="shared" si="14"/>
        <v>2.8129395218002813</v>
      </c>
      <c r="P205">
        <f t="shared" si="15"/>
        <v>3.9370078740157477</v>
      </c>
      <c r="Q205">
        <f t="shared" si="21"/>
        <v>2</v>
      </c>
      <c r="R205" s="11">
        <f>SUM(M205:Q205,S205:U205)*$AF$3</f>
        <v>0.64941175913021743</v>
      </c>
      <c r="S205">
        <f t="shared" si="34"/>
        <v>0.25161626914631652</v>
      </c>
      <c r="T205">
        <f t="shared" si="20"/>
        <v>0.80645161290322576</v>
      </c>
      <c r="U205">
        <f t="shared" si="19"/>
        <v>1.4238296689652974</v>
      </c>
      <c r="W205">
        <f t="shared" si="32"/>
        <v>21.322103204505552</v>
      </c>
      <c r="X205" s="10">
        <v>0</v>
      </c>
      <c r="Y205">
        <f t="shared" si="17"/>
        <v>21.322103204505552</v>
      </c>
      <c r="AA205">
        <f>M205/SUM(M205:U205)</f>
        <v>0.31084677309617609</v>
      </c>
      <c r="AB205">
        <f>N205/SUM(M205:U205)</f>
        <v>0.13192598754544449</v>
      </c>
      <c r="AC205">
        <f>O205/SUM(M205:U205)</f>
        <v>0.13192598754544449</v>
      </c>
      <c r="AD205">
        <f>P205/SUM(M205:U205)</f>
        <v>0.18464444319844689</v>
      </c>
      <c r="AE205">
        <f>Q205/SUM(M205:U205)</f>
        <v>9.3799377144811028E-2</v>
      </c>
      <c r="AF205">
        <f>R205/SUM(M205:U205)</f>
        <v>3.045720925846522E-2</v>
      </c>
      <c r="AG205">
        <f>S205/SUM(M205:U205)</f>
        <v>1.180072466271281E-2</v>
      </c>
      <c r="AH205">
        <f>T205/SUM(M205:U205)</f>
        <v>3.7822329493875408E-2</v>
      </c>
      <c r="AI205">
        <f>U205/SUM(M205:U205)</f>
        <v>6.6777168054623678E-2</v>
      </c>
    </row>
    <row r="206" spans="1:35" x14ac:dyDescent="0.25">
      <c r="A206" s="19">
        <v>1797</v>
      </c>
      <c r="B206">
        <v>0.1066098081023454</v>
      </c>
      <c r="C206">
        <v>5.0403225806451617E-2</v>
      </c>
      <c r="D206">
        <v>5.0403225806451617E-2</v>
      </c>
      <c r="E206">
        <v>0.14727540500736377</v>
      </c>
      <c r="F206">
        <v>0.79365079365079372</v>
      </c>
      <c r="H206">
        <v>0.16578583778817607</v>
      </c>
      <c r="I206">
        <v>0.3546099290780142</v>
      </c>
      <c r="M206">
        <f t="shared" si="13"/>
        <v>6.0767590618336875</v>
      </c>
      <c r="N206">
        <f t="shared" si="18"/>
        <v>3.024193548387097</v>
      </c>
      <c r="O206">
        <f t="shared" si="14"/>
        <v>3.024193548387097</v>
      </c>
      <c r="P206">
        <f t="shared" si="15"/>
        <v>2.9455081001472756</v>
      </c>
      <c r="Q206">
        <f t="shared" si="21"/>
        <v>2.3809523809523814</v>
      </c>
      <c r="R206" s="9">
        <f>R205+($R$207-$R$205)/2</f>
        <v>0.68803014542351648</v>
      </c>
      <c r="S206">
        <f t="shared" si="34"/>
        <v>0.24867875668226411</v>
      </c>
      <c r="T206">
        <f t="shared" si="20"/>
        <v>1.0638297872340425</v>
      </c>
      <c r="U206" s="9">
        <f>U205+($U$207-$U$205)/2</f>
        <v>2.6103543931030448</v>
      </c>
      <c r="W206">
        <f t="shared" si="32"/>
        <v>22.062499722150402</v>
      </c>
      <c r="X206" s="10">
        <v>0</v>
      </c>
      <c r="Y206">
        <f t="shared" si="17"/>
        <v>22.062499722150402</v>
      </c>
    </row>
    <row r="207" spans="1:35" x14ac:dyDescent="0.25">
      <c r="A207" s="19">
        <v>1798</v>
      </c>
      <c r="B207">
        <v>7.9936051159072749E-2</v>
      </c>
      <c r="C207">
        <v>7.9936051159072749E-2</v>
      </c>
      <c r="D207">
        <v>7.9936051159072749E-2</v>
      </c>
      <c r="E207">
        <v>9.5969289827255264E-2</v>
      </c>
      <c r="F207">
        <v>0.66666666666666663</v>
      </c>
      <c r="H207">
        <v>0.17761314900389363</v>
      </c>
      <c r="I207">
        <v>0.33333333333333331</v>
      </c>
      <c r="J207">
        <v>3.7968791172407923</v>
      </c>
      <c r="M207">
        <f t="shared" si="13"/>
        <v>4.5563549160671464</v>
      </c>
      <c r="N207">
        <f t="shared" si="18"/>
        <v>4.7961630695443649</v>
      </c>
      <c r="O207">
        <f t="shared" si="14"/>
        <v>4.7961630695443649</v>
      </c>
      <c r="P207">
        <f t="shared" si="15"/>
        <v>1.9193857965451053</v>
      </c>
      <c r="Q207">
        <f t="shared" si="21"/>
        <v>2</v>
      </c>
      <c r="R207" s="11">
        <f>SUM(M207:Q207,S207:U207)*$AF$3</f>
        <v>0.72664853171681565</v>
      </c>
      <c r="S207">
        <f t="shared" si="34"/>
        <v>0.26641972350584042</v>
      </c>
      <c r="T207">
        <f t="shared" si="20"/>
        <v>1</v>
      </c>
      <c r="U207">
        <f t="shared" si="19"/>
        <v>3.7968791172407923</v>
      </c>
      <c r="W207">
        <f t="shared" si="32"/>
        <v>23.858014224164428</v>
      </c>
      <c r="X207" s="10">
        <v>0</v>
      </c>
      <c r="Y207">
        <f t="shared" si="17"/>
        <v>23.858014224164428</v>
      </c>
      <c r="AA207">
        <f>M207/SUM(M207:U207)</f>
        <v>0.19097796125262903</v>
      </c>
      <c r="AB207">
        <f>N207/SUM(M207:U207)</f>
        <v>0.20102943289750425</v>
      </c>
      <c r="AC207">
        <f>O207/SUM(M207:U207)</f>
        <v>0.20102943289750425</v>
      </c>
      <c r="AD207">
        <f>P207/SUM(M207:U207)</f>
        <v>8.0450358462820781E-2</v>
      </c>
      <c r="AE207">
        <f>Q207/SUM(M207:U207)</f>
        <v>8.3829273518259265E-2</v>
      </c>
      <c r="AF207">
        <f>R207/SUM(M207:U207)</f>
        <v>3.0457209258465217E-2</v>
      </c>
      <c r="AG207">
        <f>S207/SUM(M207:U207)</f>
        <v>1.1166885936215051E-2</v>
      </c>
      <c r="AH207">
        <f>T207/SUM(M207:U207)</f>
        <v>4.1914636759129632E-2</v>
      </c>
      <c r="AI207">
        <f>U207/SUM(M207:U207)</f>
        <v>0.15914480901747258</v>
      </c>
    </row>
    <row r="208" spans="1:35" x14ac:dyDescent="0.25">
      <c r="A208" s="19">
        <v>1799</v>
      </c>
      <c r="B208">
        <v>8.7183958151700089E-2</v>
      </c>
      <c r="C208">
        <v>5.9952038369304558E-2</v>
      </c>
      <c r="D208">
        <v>5.9952038369304558E-2</v>
      </c>
      <c r="E208">
        <v>0.1066098081023454</v>
      </c>
      <c r="F208">
        <v>1.0309278350515465</v>
      </c>
      <c r="H208">
        <v>0.16467886114423164</v>
      </c>
      <c r="I208">
        <v>0.29239766081871343</v>
      </c>
      <c r="M208">
        <f t="shared" si="13"/>
        <v>4.9694856146469046</v>
      </c>
      <c r="N208">
        <f t="shared" si="18"/>
        <v>3.5971223021582737</v>
      </c>
      <c r="O208">
        <f t="shared" si="14"/>
        <v>3.5971223021582737</v>
      </c>
      <c r="P208">
        <f t="shared" si="15"/>
        <v>2.1321961620469079</v>
      </c>
      <c r="Q208">
        <f t="shared" si="21"/>
        <v>3.0927835051546397</v>
      </c>
      <c r="R208" s="9">
        <f>R207+($R$210-$R$207)/3</f>
        <v>0.63775995031531629</v>
      </c>
      <c r="S208">
        <f t="shared" si="34"/>
        <v>0.24701829171634745</v>
      </c>
      <c r="T208">
        <f t="shared" si="20"/>
        <v>0.8771929824561403</v>
      </c>
      <c r="U208" s="9">
        <f>U207+($U$210-$U$207)/3</f>
        <v>2.9109406565512739</v>
      </c>
      <c r="W208">
        <f t="shared" si="32"/>
        <v>22.06162176720408</v>
      </c>
      <c r="X208" s="10">
        <v>0</v>
      </c>
      <c r="Y208">
        <f t="shared" si="17"/>
        <v>22.06162176720408</v>
      </c>
    </row>
    <row r="209" spans="1:35" x14ac:dyDescent="0.25">
      <c r="A209" s="19">
        <v>1800</v>
      </c>
      <c r="B209">
        <v>0.1066098081023454</v>
      </c>
      <c r="C209">
        <v>7.3800738007380073E-2</v>
      </c>
      <c r="D209">
        <v>7.3800738007380073E-2</v>
      </c>
      <c r="E209">
        <v>0.11990407673860912</v>
      </c>
      <c r="F209">
        <v>0.46728971962616822</v>
      </c>
      <c r="H209">
        <v>0.17035935779346609</v>
      </c>
      <c r="I209">
        <v>0.22271714922048994</v>
      </c>
      <c r="M209">
        <f t="shared" si="13"/>
        <v>6.0767590618336875</v>
      </c>
      <c r="N209">
        <f t="shared" si="18"/>
        <v>4.4280442804428048</v>
      </c>
      <c r="O209">
        <f t="shared" si="14"/>
        <v>4.4280442804428048</v>
      </c>
      <c r="P209">
        <f t="shared" si="15"/>
        <v>2.3980815347721824</v>
      </c>
      <c r="Q209">
        <f t="shared" si="21"/>
        <v>1.4018691588785046</v>
      </c>
      <c r="R209" s="9">
        <f>R208+($R$210-$R$207)/3</f>
        <v>0.54887136891381694</v>
      </c>
      <c r="S209">
        <f t="shared" si="34"/>
        <v>0.25553903669019912</v>
      </c>
      <c r="T209">
        <f t="shared" si="20"/>
        <v>0.66815144766146983</v>
      </c>
      <c r="U209" s="9">
        <f>U208+($U$210-$U$207)/3</f>
        <v>2.0250021958617554</v>
      </c>
      <c r="W209">
        <f t="shared" si="32"/>
        <v>22.230362365497225</v>
      </c>
      <c r="X209" s="10">
        <v>0</v>
      </c>
      <c r="Y209">
        <f t="shared" si="17"/>
        <v>22.230362365497225</v>
      </c>
    </row>
    <row r="210" spans="1:35" x14ac:dyDescent="0.25">
      <c r="A210" s="19">
        <v>1801</v>
      </c>
      <c r="B210">
        <v>7.5244544770504143E-2</v>
      </c>
      <c r="C210">
        <v>3.9154267815191858E-2</v>
      </c>
      <c r="D210">
        <v>3.9154267815191858E-2</v>
      </c>
      <c r="E210">
        <v>8.525149190110827E-2</v>
      </c>
      <c r="F210">
        <v>0.59523809523809523</v>
      </c>
      <c r="H210">
        <v>0.16942757805407452</v>
      </c>
      <c r="I210">
        <v>0.25706940874035988</v>
      </c>
      <c r="J210">
        <v>1.1390637351722377</v>
      </c>
      <c r="M210">
        <f t="shared" si="13"/>
        <v>4.288939051918736</v>
      </c>
      <c r="N210">
        <f t="shared" si="18"/>
        <v>2.3492560689115116</v>
      </c>
      <c r="O210">
        <f t="shared" si="14"/>
        <v>2.3492560689115116</v>
      </c>
      <c r="P210">
        <f t="shared" si="15"/>
        <v>1.7050298380221653</v>
      </c>
      <c r="Q210">
        <f t="shared" si="21"/>
        <v>1.7857142857142856</v>
      </c>
      <c r="R210" s="11">
        <f>SUM(M210:Q210,S210:U210)*$AF$3</f>
        <v>0.45998278751231747</v>
      </c>
      <c r="S210">
        <f t="shared" si="34"/>
        <v>0.25414136708111179</v>
      </c>
      <c r="T210">
        <f t="shared" si="20"/>
        <v>0.77120822622107965</v>
      </c>
      <c r="U210">
        <f t="shared" si="19"/>
        <v>1.1390637351722377</v>
      </c>
      <c r="W210">
        <f t="shared" si="32"/>
        <v>15.102591429464955</v>
      </c>
      <c r="X210" s="10">
        <v>0</v>
      </c>
      <c r="Y210">
        <f t="shared" si="17"/>
        <v>15.102591429464955</v>
      </c>
      <c r="AA210">
        <f>M210/SUM(M210:U210)</f>
        <v>0.28398696157210962</v>
      </c>
      <c r="AB210">
        <f>N210/SUM(M210:U210)</f>
        <v>0.15555317641237015</v>
      </c>
      <c r="AC210">
        <f>O210/SUM(M210:U210)</f>
        <v>0.15555317641237015</v>
      </c>
      <c r="AD210">
        <f>P210/SUM(M210:U210)</f>
        <v>0.11289650825723027</v>
      </c>
      <c r="AE210">
        <f>Q210/SUM(M210:U210)</f>
        <v>0.11823893230868848</v>
      </c>
      <c r="AF210">
        <f>R210/SUM(M210:U210)</f>
        <v>3.0457209258465217E-2</v>
      </c>
      <c r="AG210">
        <f>S210/SUM(M210:U210)</f>
        <v>1.6827666183519031E-2</v>
      </c>
      <c r="AH210">
        <f>T210/SUM(M210:U210)</f>
        <v>5.1064628863392456E-2</v>
      </c>
      <c r="AI210">
        <f>U210/SUM(M210:U210)</f>
        <v>7.5421740731854772E-2</v>
      </c>
    </row>
    <row r="211" spans="1:35" x14ac:dyDescent="0.25">
      <c r="A211" s="19">
        <v>1802</v>
      </c>
      <c r="B211">
        <v>5.8513750731421885E-2</v>
      </c>
      <c r="C211">
        <v>3.9968025579536375E-2</v>
      </c>
      <c r="D211">
        <v>3.9968025579536375E-2</v>
      </c>
      <c r="E211">
        <v>6.1012812690665039E-2</v>
      </c>
      <c r="F211">
        <v>0.44444444444444442</v>
      </c>
      <c r="H211">
        <v>0.58771172965069751</v>
      </c>
      <c r="I211">
        <v>0.2590673575129534</v>
      </c>
      <c r="J211">
        <v>1.1628303555980579</v>
      </c>
      <c r="M211">
        <f t="shared" si="13"/>
        <v>3.3352837916910474</v>
      </c>
      <c r="N211">
        <f t="shared" si="18"/>
        <v>2.3980815347721824</v>
      </c>
      <c r="O211">
        <f t="shared" si="14"/>
        <v>2.3980815347721824</v>
      </c>
      <c r="P211">
        <f t="shared" si="15"/>
        <v>1.2202562538133008</v>
      </c>
      <c r="Q211">
        <f t="shared" si="21"/>
        <v>1.3333333333333333</v>
      </c>
      <c r="R211" s="11">
        <f>SUM(M211:Q211,S211:U211)*$AF$3</f>
        <v>0.42429736707183585</v>
      </c>
      <c r="S211">
        <f t="shared" si="34"/>
        <v>0.88156759447604627</v>
      </c>
      <c r="T211">
        <f t="shared" si="20"/>
        <v>0.7772020725388602</v>
      </c>
      <c r="U211">
        <f t="shared" si="19"/>
        <v>1.1628303555980579</v>
      </c>
      <c r="W211">
        <f t="shared" si="32"/>
        <v>13.930933838066846</v>
      </c>
      <c r="X211" s="10">
        <v>0</v>
      </c>
      <c r="Y211">
        <f t="shared" si="17"/>
        <v>13.930933838066846</v>
      </c>
      <c r="AA211">
        <f>M211/SUM(M211:U211)</f>
        <v>0.23941566519950358</v>
      </c>
      <c r="AB211">
        <f>N211/SUM(M211:U211)</f>
        <v>0.17214075973997714</v>
      </c>
      <c r="AC211">
        <f>O211/SUM(M211:U211)</f>
        <v>0.17214075973997714</v>
      </c>
      <c r="AD211">
        <f>P211/SUM(M211:U211)</f>
        <v>8.7593284699902949E-2</v>
      </c>
      <c r="AE211">
        <f>Q211/SUM(M211:U211)</f>
        <v>9.571026241542728E-2</v>
      </c>
      <c r="AF211">
        <f>R211/SUM(M211:U211)</f>
        <v>3.0457209258465213E-2</v>
      </c>
      <c r="AG211">
        <f>S211/SUM(M211:U211)</f>
        <v>6.3281299353179526E-2</v>
      </c>
      <c r="AH211">
        <f>T211/SUM(M211:U211)</f>
        <v>5.5789660734381193E-2</v>
      </c>
      <c r="AI211">
        <f>U211/SUM(M211:U211)</f>
        <v>8.3471098859186063E-2</v>
      </c>
    </row>
    <row r="212" spans="1:35" x14ac:dyDescent="0.25">
      <c r="A212" s="19">
        <v>1803</v>
      </c>
      <c r="B212">
        <v>7.8308535630383716E-2</v>
      </c>
      <c r="C212">
        <v>6.5573770491803282E-2</v>
      </c>
      <c r="D212">
        <v>6.5573770491803282E-2</v>
      </c>
      <c r="E212">
        <v>8.8573959255978746E-2</v>
      </c>
      <c r="F212">
        <v>0.82644628099173556</v>
      </c>
      <c r="H212">
        <v>0.25342004933841666</v>
      </c>
      <c r="I212">
        <v>0.29239766081871343</v>
      </c>
      <c r="M212">
        <f t="shared" si="13"/>
        <v>4.4635865309318721</v>
      </c>
      <c r="N212">
        <f t="shared" si="18"/>
        <v>3.9344262295081971</v>
      </c>
      <c r="O212">
        <f t="shared" si="14"/>
        <v>3.9344262295081971</v>
      </c>
      <c r="P212">
        <f t="shared" si="15"/>
        <v>1.771479185119575</v>
      </c>
      <c r="Q212">
        <f t="shared" si="21"/>
        <v>2.4793388429752068</v>
      </c>
      <c r="S212">
        <f t="shared" si="34"/>
        <v>0.380130074007625</v>
      </c>
      <c r="T212">
        <f t="shared" si="20"/>
        <v>0.8771929824561403</v>
      </c>
      <c r="W212">
        <f t="shared" si="32"/>
        <v>17.840580074506814</v>
      </c>
      <c r="X212" s="10">
        <f>$AF$3+$AI$3</f>
        <v>0.11975561475593913</v>
      </c>
      <c r="Y212">
        <f t="shared" si="17"/>
        <v>20.267757879035202</v>
      </c>
    </row>
    <row r="213" spans="1:35" x14ac:dyDescent="0.25">
      <c r="A213" s="19">
        <v>1804</v>
      </c>
      <c r="B213">
        <v>9.8425196850393692E-2</v>
      </c>
      <c r="C213">
        <v>4.2390843577787198E-2</v>
      </c>
      <c r="D213">
        <v>4.2390843577787198E-2</v>
      </c>
      <c r="E213">
        <v>0.14326647564469913</v>
      </c>
      <c r="F213">
        <v>0.68965517241379315</v>
      </c>
      <c r="H213">
        <v>0.25366902834008098</v>
      </c>
      <c r="I213">
        <v>0.4098360655737705</v>
      </c>
      <c r="M213">
        <f t="shared" si="13"/>
        <v>5.6102362204724407</v>
      </c>
      <c r="N213">
        <f t="shared" si="18"/>
        <v>2.5434506146672318</v>
      </c>
      <c r="O213">
        <f t="shared" si="14"/>
        <v>2.5434506146672318</v>
      </c>
      <c r="P213">
        <f t="shared" si="15"/>
        <v>2.8653295128939824</v>
      </c>
      <c r="Q213">
        <f t="shared" si="21"/>
        <v>2.0689655172413794</v>
      </c>
      <c r="S213">
        <f t="shared" si="34"/>
        <v>0.38050354251012147</v>
      </c>
      <c r="T213">
        <f t="shared" si="20"/>
        <v>1.2295081967213115</v>
      </c>
      <c r="W213">
        <f t="shared" si="32"/>
        <v>17.241444219173701</v>
      </c>
      <c r="X213" s="10">
        <f>$AF$3+$AI$3</f>
        <v>0.11975561475593913</v>
      </c>
      <c r="Y213">
        <f t="shared" si="17"/>
        <v>19.587110702663843</v>
      </c>
    </row>
    <row r="214" spans="1:35" x14ac:dyDescent="0.25">
      <c r="A214" s="19">
        <v>1805</v>
      </c>
      <c r="B214">
        <v>0.26666666666666666</v>
      </c>
      <c r="C214">
        <v>6.3291139240506319E-2</v>
      </c>
      <c r="D214">
        <v>6.3291139240506319E-2</v>
      </c>
      <c r="E214">
        <v>0.25974025974025972</v>
      </c>
      <c r="F214">
        <v>0.95238095238095233</v>
      </c>
      <c r="H214">
        <v>0.1878478967118804</v>
      </c>
      <c r="I214">
        <v>0.78740157480314954</v>
      </c>
      <c r="M214">
        <f t="shared" si="13"/>
        <v>15.2</v>
      </c>
      <c r="N214">
        <f t="shared" si="18"/>
        <v>3.7974683544303791</v>
      </c>
      <c r="O214">
        <f t="shared" si="14"/>
        <v>3.7974683544303791</v>
      </c>
      <c r="P214">
        <f t="shared" si="15"/>
        <v>5.1948051948051948</v>
      </c>
      <c r="Q214">
        <f t="shared" si="21"/>
        <v>2.8571428571428568</v>
      </c>
      <c r="S214">
        <f t="shared" si="34"/>
        <v>0.2817718450678206</v>
      </c>
      <c r="T214">
        <f t="shared" si="20"/>
        <v>2.3622047244094486</v>
      </c>
      <c r="W214">
        <f t="shared" si="32"/>
        <v>33.49086133028608</v>
      </c>
      <c r="X214" s="10">
        <f>$AF$3+$AI$3</f>
        <v>0.11975561475593913</v>
      </c>
      <c r="Y214">
        <f t="shared" si="17"/>
        <v>38.047230850555486</v>
      </c>
    </row>
    <row r="215" spans="1:35" x14ac:dyDescent="0.25">
      <c r="A215" s="19">
        <v>1806</v>
      </c>
      <c r="B215">
        <v>0.1075268817204301</v>
      </c>
      <c r="C215">
        <v>7.9491255961844198E-2</v>
      </c>
      <c r="D215">
        <v>7.9491255961844198E-2</v>
      </c>
      <c r="E215">
        <v>0.1736111111111111</v>
      </c>
      <c r="F215">
        <v>0.5780346820809249</v>
      </c>
      <c r="H215">
        <v>0.22923395132704899</v>
      </c>
      <c r="I215">
        <v>0.40485829959514164</v>
      </c>
      <c r="J215">
        <v>1.293359221211505</v>
      </c>
      <c r="M215">
        <f t="shared" si="13"/>
        <v>6.1290322580645151</v>
      </c>
      <c r="N215">
        <f t="shared" si="18"/>
        <v>4.7694753577106521</v>
      </c>
      <c r="O215">
        <f t="shared" si="14"/>
        <v>4.7694753577106521</v>
      </c>
      <c r="P215">
        <f t="shared" si="15"/>
        <v>3.4722222222222223</v>
      </c>
      <c r="Q215">
        <f t="shared" si="21"/>
        <v>1.7341040462427748</v>
      </c>
      <c r="R215" s="11">
        <f>SUM(M215:Q215,S215:U215)*$AF$3</f>
        <v>0.74533133095815385</v>
      </c>
      <c r="S215">
        <f t="shared" si="34"/>
        <v>0.34385092699057351</v>
      </c>
      <c r="T215">
        <f t="shared" si="20"/>
        <v>1.214574898785425</v>
      </c>
      <c r="U215">
        <f t="shared" si="19"/>
        <v>1.293359221211505</v>
      </c>
      <c r="W215">
        <f t="shared" si="32"/>
        <v>24.471425619896475</v>
      </c>
      <c r="X215" s="10">
        <v>0</v>
      </c>
      <c r="Y215">
        <f t="shared" si="17"/>
        <v>24.471425619896475</v>
      </c>
      <c r="AA215">
        <f>M215/SUM(M215:U215)</f>
        <v>0.25045668990699543</v>
      </c>
      <c r="AB215">
        <f>N215/SUM(M215:U215)</f>
        <v>0.19489977542758413</v>
      </c>
      <c r="AC215">
        <f>O215/SUM(M215:U215)</f>
        <v>0.19489977542758413</v>
      </c>
      <c r="AD215">
        <f>P215/SUM(M215:U215)</f>
        <v>0.14188884113883152</v>
      </c>
      <c r="AE215">
        <f>Q215/SUM(M215:U215)</f>
        <v>7.0862403898237239E-2</v>
      </c>
      <c r="AF215">
        <f>R215/SUM(M215:U215)</f>
        <v>3.0457209258465217E-2</v>
      </c>
      <c r="AG215">
        <f>S215/SUM(M215:U215)</f>
        <v>1.4051119551899164E-2</v>
      </c>
      <c r="AH215">
        <f>T215/SUM(M215:U215)</f>
        <v>4.9632371961113524E-2</v>
      </c>
      <c r="AI215">
        <f>U215/SUM(M215:U215)</f>
        <v>5.2851813429289553E-2</v>
      </c>
    </row>
    <row r="216" spans="1:35" x14ac:dyDescent="0.25">
      <c r="A216" s="19">
        <v>1807</v>
      </c>
      <c r="B216">
        <v>0.10976948408342481</v>
      </c>
      <c r="C216">
        <v>5.9241706161137449E-2</v>
      </c>
      <c r="D216">
        <v>5.9241706161137449E-2</v>
      </c>
      <c r="E216">
        <v>0.14224751066856328</v>
      </c>
      <c r="F216">
        <v>0.5617977528089888</v>
      </c>
      <c r="I216">
        <v>0.42194092827004215</v>
      </c>
      <c r="J216">
        <v>1.8813860592528997</v>
      </c>
      <c r="M216">
        <f t="shared" si="13"/>
        <v>6.2568605927552143</v>
      </c>
      <c r="N216">
        <f t="shared" si="18"/>
        <v>3.554502369668247</v>
      </c>
      <c r="O216">
        <f t="shared" si="14"/>
        <v>3.554502369668247</v>
      </c>
      <c r="P216">
        <f t="shared" si="15"/>
        <v>2.8449502133712654</v>
      </c>
      <c r="Q216">
        <f t="shared" si="21"/>
        <v>1.6853932584269664</v>
      </c>
      <c r="R216" s="9">
        <f>R215+($R$217-$R$215)/2</f>
        <v>0.60267348129475062</v>
      </c>
      <c r="S216" s="9">
        <f>S215+($S$217-$S$215)/2</f>
        <v>0.31139942433460149</v>
      </c>
      <c r="T216">
        <f t="shared" si="20"/>
        <v>1.2658227848101264</v>
      </c>
      <c r="U216">
        <f t="shared" si="19"/>
        <v>1.8813860592528997</v>
      </c>
      <c r="W216">
        <f t="shared" si="32"/>
        <v>21.957490553582321</v>
      </c>
      <c r="X216" s="10">
        <v>0</v>
      </c>
      <c r="Y216">
        <f t="shared" si="17"/>
        <v>21.957490553582321</v>
      </c>
    </row>
    <row r="217" spans="1:35" x14ac:dyDescent="0.25">
      <c r="A217" s="19">
        <v>1808</v>
      </c>
      <c r="B217">
        <v>5.913660555884092E-2</v>
      </c>
      <c r="C217">
        <v>4.0048057669203045E-2</v>
      </c>
      <c r="D217">
        <v>4.0048057669203045E-2</v>
      </c>
      <c r="E217">
        <v>6.6312997347480113E-2</v>
      </c>
      <c r="F217">
        <v>0.79365079365079372</v>
      </c>
      <c r="H217">
        <v>0.18596528111908633</v>
      </c>
      <c r="I217">
        <v>0.29411764705882354</v>
      </c>
      <c r="J217">
        <v>1.5985875392051594</v>
      </c>
      <c r="M217">
        <f t="shared" si="13"/>
        <v>3.3707865168539324</v>
      </c>
      <c r="N217">
        <f t="shared" si="18"/>
        <v>2.4028834601521827</v>
      </c>
      <c r="O217">
        <f t="shared" si="14"/>
        <v>2.4028834601521827</v>
      </c>
      <c r="P217">
        <f t="shared" si="15"/>
        <v>1.3262599469496021</v>
      </c>
      <c r="Q217">
        <f t="shared" si="21"/>
        <v>2.3809523809523814</v>
      </c>
      <c r="R217" s="11">
        <f>SUM(M217:Q217,S217:U217)*$AF$3</f>
        <v>0.46001563163134745</v>
      </c>
      <c r="S217">
        <f>H217*$S$3</f>
        <v>0.27894792167862947</v>
      </c>
      <c r="T217">
        <f t="shared" si="20"/>
        <v>0.88235294117647056</v>
      </c>
      <c r="U217">
        <f t="shared" si="19"/>
        <v>1.5985875392051594</v>
      </c>
      <c r="W217">
        <f t="shared" si="32"/>
        <v>15.103669798751886</v>
      </c>
      <c r="X217" s="10">
        <v>0</v>
      </c>
      <c r="Y217">
        <f t="shared" si="17"/>
        <v>15.103669798751886</v>
      </c>
      <c r="AA217">
        <f>M217/SUM(M217:U217)</f>
        <v>0.22317665585700783</v>
      </c>
      <c r="AB217">
        <f>N217/SUM(M217:U217)</f>
        <v>0.1590926901984277</v>
      </c>
      <c r="AC217">
        <f>O217/SUM(M217:U217)</f>
        <v>0.1590926901984277</v>
      </c>
      <c r="AD217">
        <f>P217/SUM(M217:U217)</f>
        <v>8.781044372800044E-2</v>
      </c>
      <c r="AE217">
        <f>Q217/SUM(M217:U217)</f>
        <v>0.15764065374026748</v>
      </c>
      <c r="AF217">
        <f>R217/SUM(M217:U217)</f>
        <v>3.045720925846522E-2</v>
      </c>
      <c r="AG217">
        <f>S217/SUM(M217:U217)</f>
        <v>1.846888374782139E-2</v>
      </c>
      <c r="AH217">
        <f>T217/SUM(M217:U217)</f>
        <v>5.841977168021676E-2</v>
      </c>
      <c r="AI217">
        <f>U217/SUM(M217:U217)</f>
        <v>0.10584100159136563</v>
      </c>
    </row>
    <row r="218" spans="1:35" x14ac:dyDescent="0.25">
      <c r="A218" s="19">
        <v>1809</v>
      </c>
      <c r="B218">
        <v>6.2266500622665012E-2</v>
      </c>
      <c r="C218">
        <v>4.1911148365465216E-2</v>
      </c>
      <c r="D218">
        <v>4.1911148365465216E-2</v>
      </c>
      <c r="E218">
        <v>6.5616797900262466E-2</v>
      </c>
      <c r="F218">
        <v>0.8</v>
      </c>
      <c r="I218">
        <v>0.26881720430107525</v>
      </c>
      <c r="J218">
        <v>1.2548634113803159</v>
      </c>
      <c r="M218">
        <f t="shared" si="13"/>
        <v>3.5491905354919058</v>
      </c>
      <c r="N218">
        <f t="shared" si="18"/>
        <v>2.5146689019279131</v>
      </c>
      <c r="O218">
        <f t="shared" si="14"/>
        <v>2.5146689019279131</v>
      </c>
      <c r="P218">
        <f t="shared" si="15"/>
        <v>1.3123359580052494</v>
      </c>
      <c r="Q218">
        <f t="shared" si="21"/>
        <v>2.4000000000000004</v>
      </c>
      <c r="T218">
        <f t="shared" si="20"/>
        <v>0.80645161290322576</v>
      </c>
      <c r="W218">
        <f t="shared" si="32"/>
        <v>13.097315910256206</v>
      </c>
      <c r="X218" s="12">
        <f>$AF$3+$AI$3+$AG$3</f>
        <v>0.13756578158188512</v>
      </c>
      <c r="Y218">
        <f t="shared" si="17"/>
        <v>15.18645205692259</v>
      </c>
    </row>
    <row r="219" spans="1:35" x14ac:dyDescent="0.25">
      <c r="A219" s="19">
        <v>1810</v>
      </c>
      <c r="B219">
        <v>6.1087354917532075E-2</v>
      </c>
      <c r="C219">
        <v>5.0838840874428054E-2</v>
      </c>
      <c r="D219">
        <v>5.0838840874428054E-2</v>
      </c>
      <c r="E219">
        <v>5.847953216374268E-2</v>
      </c>
      <c r="F219">
        <v>0.58139534883720934</v>
      </c>
      <c r="I219">
        <v>0.2197802197802198</v>
      </c>
      <c r="M219">
        <f t="shared" si="13"/>
        <v>3.4819792302993284</v>
      </c>
      <c r="N219">
        <f t="shared" si="18"/>
        <v>3.0503304524656834</v>
      </c>
      <c r="O219">
        <f t="shared" si="14"/>
        <v>3.0503304524656834</v>
      </c>
      <c r="P219">
        <f t="shared" si="15"/>
        <v>1.1695906432748535</v>
      </c>
      <c r="Q219">
        <f t="shared" si="21"/>
        <v>1.7441860465116279</v>
      </c>
      <c r="T219">
        <f t="shared" si="20"/>
        <v>0.65934065934065944</v>
      </c>
      <c r="W219">
        <f t="shared" si="32"/>
        <v>13.155757484357835</v>
      </c>
      <c r="X219" s="12">
        <f>$AF$3+$AI$3+$AG$3</f>
        <v>0.13756578158188512</v>
      </c>
      <c r="Y219">
        <f t="shared" si="17"/>
        <v>15.25421557192878</v>
      </c>
    </row>
    <row r="220" spans="1:35" x14ac:dyDescent="0.25">
      <c r="A220" s="19">
        <v>1811</v>
      </c>
      <c r="B220">
        <v>7.4906367041198504E-2</v>
      </c>
      <c r="C220">
        <v>5.0684237202230108E-2</v>
      </c>
      <c r="D220">
        <v>5.0684237202230108E-2</v>
      </c>
      <c r="E220">
        <v>8.525149190110827E-2</v>
      </c>
      <c r="F220">
        <v>0.66666666666666663</v>
      </c>
      <c r="I220">
        <v>0.390625</v>
      </c>
      <c r="M220">
        <f t="shared" si="13"/>
        <v>4.2696629213483144</v>
      </c>
      <c r="N220">
        <f t="shared" si="18"/>
        <v>3.0410542321338063</v>
      </c>
      <c r="O220">
        <f t="shared" si="14"/>
        <v>3.0410542321338063</v>
      </c>
      <c r="P220">
        <f t="shared" si="15"/>
        <v>1.7050298380221653</v>
      </c>
      <c r="Q220">
        <f t="shared" si="21"/>
        <v>2</v>
      </c>
      <c r="T220">
        <f t="shared" si="20"/>
        <v>1.171875</v>
      </c>
      <c r="W220">
        <f t="shared" si="32"/>
        <v>15.228676223638091</v>
      </c>
      <c r="X220" s="12">
        <f>$AF$3+$AI$3+$AG$3</f>
        <v>0.13756578158188512</v>
      </c>
      <c r="Y220">
        <f t="shared" ref="Y220:Y283" si="44">W220/(1-X220)</f>
        <v>17.657782933950227</v>
      </c>
    </row>
    <row r="221" spans="1:35" x14ac:dyDescent="0.25">
      <c r="A221" s="19">
        <v>1812</v>
      </c>
      <c r="B221">
        <v>8.2508250825082508E-2</v>
      </c>
      <c r="C221">
        <v>6.6401062416998669E-2</v>
      </c>
      <c r="D221">
        <v>6.6401062416998669E-2</v>
      </c>
      <c r="E221">
        <v>0.10141987829614606</v>
      </c>
      <c r="F221">
        <v>0.75757575757575757</v>
      </c>
      <c r="I221">
        <v>0.34843205574912889</v>
      </c>
      <c r="M221">
        <f t="shared" si="13"/>
        <v>4.7029702970297027</v>
      </c>
      <c r="N221">
        <f t="shared" si="18"/>
        <v>3.9840637450199203</v>
      </c>
      <c r="O221">
        <f t="shared" si="14"/>
        <v>3.9840637450199203</v>
      </c>
      <c r="P221">
        <f t="shared" si="15"/>
        <v>2.028397565922921</v>
      </c>
      <c r="Q221">
        <f t="shared" si="21"/>
        <v>2.2727272727272725</v>
      </c>
      <c r="T221">
        <f t="shared" si="20"/>
        <v>1.0452961672473866</v>
      </c>
      <c r="W221">
        <f t="shared" si="32"/>
        <v>18.017518792967124</v>
      </c>
      <c r="X221" s="12">
        <f>$AF$3+$AI$3+$AG$3</f>
        <v>0.13756578158188512</v>
      </c>
      <c r="Y221">
        <f t="shared" si="44"/>
        <v>20.891470222523211</v>
      </c>
    </row>
    <row r="222" spans="1:35" x14ac:dyDescent="0.25">
      <c r="A222" s="19">
        <v>1813</v>
      </c>
      <c r="B222">
        <v>7.5357950263752832E-2</v>
      </c>
      <c r="C222">
        <v>5.7570523891767415E-2</v>
      </c>
      <c r="D222">
        <v>5.7570523891767415E-2</v>
      </c>
      <c r="E222">
        <v>9.5238095238095233E-2</v>
      </c>
      <c r="F222">
        <v>0.60240963855421692</v>
      </c>
      <c r="I222">
        <v>0.31645569620253161</v>
      </c>
      <c r="J222">
        <v>1.5812623698202035</v>
      </c>
      <c r="M222">
        <f t="shared" si="13"/>
        <v>4.2954031650339113</v>
      </c>
      <c r="N222">
        <f t="shared" si="18"/>
        <v>3.4542314335060449</v>
      </c>
      <c r="O222">
        <f t="shared" si="14"/>
        <v>3.4542314335060449</v>
      </c>
      <c r="P222">
        <f t="shared" si="15"/>
        <v>1.9047619047619047</v>
      </c>
      <c r="Q222">
        <f t="shared" si="21"/>
        <v>1.8072289156626509</v>
      </c>
      <c r="T222">
        <f t="shared" si="20"/>
        <v>0.94936708860759489</v>
      </c>
      <c r="U222">
        <f>J222*$U$3</f>
        <v>1.5812623698202035</v>
      </c>
      <c r="W222">
        <f t="shared" si="32"/>
        <v>17.446486310898358</v>
      </c>
      <c r="X222" s="12">
        <f>$AF$3+$AG$3</f>
        <v>4.9224158605690599E-2</v>
      </c>
      <c r="Y222">
        <f t="shared" si="44"/>
        <v>18.349736658551556</v>
      </c>
    </row>
    <row r="223" spans="1:35" x14ac:dyDescent="0.25">
      <c r="A223" s="19">
        <v>1814</v>
      </c>
      <c r="B223">
        <v>7.0671378091872794E-2</v>
      </c>
      <c r="C223">
        <v>3.9541320680110716E-2</v>
      </c>
      <c r="D223">
        <v>3.9541320680110716E-2</v>
      </c>
      <c r="E223">
        <v>9.1996320147194124E-2</v>
      </c>
      <c r="F223">
        <v>0.71942446043165476</v>
      </c>
      <c r="I223">
        <v>0.33003300330033003</v>
      </c>
      <c r="M223">
        <f t="shared" si="13"/>
        <v>4.0282685512367493</v>
      </c>
      <c r="N223">
        <f t="shared" si="18"/>
        <v>2.3724792408066429</v>
      </c>
      <c r="O223">
        <f t="shared" si="14"/>
        <v>2.3724792408066429</v>
      </c>
      <c r="P223">
        <f t="shared" si="15"/>
        <v>1.8399264029438824</v>
      </c>
      <c r="Q223">
        <f t="shared" si="21"/>
        <v>2.1582733812949644</v>
      </c>
      <c r="T223">
        <f t="shared" si="20"/>
        <v>0.99009900990099009</v>
      </c>
      <c r="W223">
        <f t="shared" si="32"/>
        <v>13.761525826989871</v>
      </c>
      <c r="X223" s="12">
        <f>$AF$3+$AI$3+$AG$3</f>
        <v>0.13756578158188512</v>
      </c>
      <c r="Y223">
        <f t="shared" si="44"/>
        <v>15.956609249840984</v>
      </c>
    </row>
    <row r="224" spans="1:35" x14ac:dyDescent="0.25">
      <c r="A224" s="19">
        <v>1815</v>
      </c>
      <c r="B224">
        <v>6.6711140760507007E-2</v>
      </c>
      <c r="C224">
        <v>3.7202380952380952E-2</v>
      </c>
      <c r="D224">
        <v>3.7202380952380952E-2</v>
      </c>
      <c r="E224">
        <v>8.1168831168831168E-2</v>
      </c>
      <c r="F224">
        <v>0.70921985815602839</v>
      </c>
      <c r="I224">
        <v>0.24630541871921185</v>
      </c>
      <c r="M224">
        <f t="shared" si="13"/>
        <v>3.8025350233488995</v>
      </c>
      <c r="N224">
        <f t="shared" si="18"/>
        <v>2.2321428571428572</v>
      </c>
      <c r="O224">
        <f t="shared" si="14"/>
        <v>2.2321428571428572</v>
      </c>
      <c r="P224">
        <f t="shared" si="15"/>
        <v>1.6233766233766234</v>
      </c>
      <c r="Q224">
        <f t="shared" si="21"/>
        <v>2.1276595744680851</v>
      </c>
      <c r="T224">
        <f t="shared" si="20"/>
        <v>0.73891625615763556</v>
      </c>
      <c r="W224">
        <f t="shared" si="32"/>
        <v>12.756773191636958</v>
      </c>
      <c r="X224" s="12">
        <f>$AF$3+$AI$3+$AG$3</f>
        <v>0.13756578158188512</v>
      </c>
      <c r="Y224">
        <f t="shared" si="44"/>
        <v>14.791589803840987</v>
      </c>
    </row>
    <row r="225" spans="1:37" x14ac:dyDescent="0.25">
      <c r="A225" s="19">
        <v>1816</v>
      </c>
      <c r="B225">
        <v>5.4406964091403706E-2</v>
      </c>
      <c r="C225">
        <v>3.0111412225233364E-2</v>
      </c>
      <c r="D225">
        <v>3.0111412225233364E-2</v>
      </c>
      <c r="E225">
        <v>6.7842605156037988E-2</v>
      </c>
      <c r="F225">
        <v>0.58823529411764708</v>
      </c>
      <c r="I225">
        <v>0.20920502092050211</v>
      </c>
      <c r="M225">
        <f t="shared" si="13"/>
        <v>3.1011969532100112</v>
      </c>
      <c r="N225">
        <f t="shared" si="18"/>
        <v>1.8066847335140017</v>
      </c>
      <c r="O225">
        <f t="shared" ref="O225:O288" si="45">D225*$O$3</f>
        <v>1.8066847335140017</v>
      </c>
      <c r="P225">
        <f t="shared" ref="P225:P288" si="46">E225*$P$3</f>
        <v>1.3568521031207599</v>
      </c>
      <c r="Q225">
        <f t="shared" si="21"/>
        <v>1.7647058823529411</v>
      </c>
      <c r="T225">
        <f t="shared" si="20"/>
        <v>0.62761506276150636</v>
      </c>
      <c r="W225">
        <f t="shared" si="32"/>
        <v>10.463739468473221</v>
      </c>
      <c r="X225" s="12">
        <f>$AF$3+$AI$3+$AG$3</f>
        <v>0.13756578158188512</v>
      </c>
      <c r="Y225">
        <f t="shared" si="44"/>
        <v>12.132797197757196</v>
      </c>
    </row>
    <row r="226" spans="1:37" x14ac:dyDescent="0.25">
      <c r="A226" s="19">
        <v>1817</v>
      </c>
      <c r="B226">
        <v>5.1626226122870413E-2</v>
      </c>
      <c r="C226">
        <v>3.1104199066874033E-2</v>
      </c>
      <c r="D226">
        <v>3.1104199066874033E-2</v>
      </c>
      <c r="E226">
        <v>6.7796610169491525E-2</v>
      </c>
      <c r="F226">
        <v>0.54945054945054939</v>
      </c>
      <c r="I226">
        <v>0.27932960893854747</v>
      </c>
      <c r="M226">
        <f t="shared" si="13"/>
        <v>2.9426948890036133</v>
      </c>
      <c r="N226">
        <f t="shared" si="18"/>
        <v>1.8662519440124421</v>
      </c>
      <c r="O226">
        <f t="shared" si="45"/>
        <v>1.8662519440124421</v>
      </c>
      <c r="P226">
        <f t="shared" si="46"/>
        <v>1.3559322033898304</v>
      </c>
      <c r="Q226">
        <f t="shared" si="21"/>
        <v>1.6483516483516483</v>
      </c>
      <c r="T226">
        <f t="shared" si="20"/>
        <v>0.83798882681564235</v>
      </c>
      <c r="W226">
        <f t="shared" si="32"/>
        <v>10.517471455585618</v>
      </c>
      <c r="X226" s="12">
        <f>$AF$3+$AI$3+$AG$3</f>
        <v>0.13756578158188512</v>
      </c>
      <c r="Y226">
        <f t="shared" si="44"/>
        <v>12.195099905563655</v>
      </c>
    </row>
    <row r="227" spans="1:37" x14ac:dyDescent="0.25">
      <c r="A227" s="19">
        <v>1818</v>
      </c>
      <c r="B227">
        <v>5.9066745422327233E-2</v>
      </c>
      <c r="C227">
        <v>5.2576235541535218E-2</v>
      </c>
      <c r="D227">
        <v>5.2576235541535218E-2</v>
      </c>
      <c r="E227">
        <v>8.7796312554872691E-2</v>
      </c>
      <c r="F227">
        <v>0.76335877862595425</v>
      </c>
      <c r="I227">
        <v>0.2824858757062147</v>
      </c>
      <c r="M227">
        <f t="shared" si="13"/>
        <v>3.3668044890726523</v>
      </c>
      <c r="N227">
        <f t="shared" si="18"/>
        <v>3.154574132492113</v>
      </c>
      <c r="O227">
        <f t="shared" si="45"/>
        <v>3.154574132492113</v>
      </c>
      <c r="P227">
        <f t="shared" si="46"/>
        <v>1.7559262510974538</v>
      </c>
      <c r="Q227">
        <f t="shared" si="21"/>
        <v>2.2900763358778629</v>
      </c>
      <c r="T227">
        <f t="shared" si="20"/>
        <v>0.84745762711864403</v>
      </c>
      <c r="W227">
        <f t="shared" si="32"/>
        <v>14.569412968150839</v>
      </c>
      <c r="X227" s="12">
        <f>$AF$3+$AI$3+$AG$3</f>
        <v>0.13756578158188512</v>
      </c>
      <c r="Y227">
        <f t="shared" si="44"/>
        <v>16.893361437900964</v>
      </c>
    </row>
    <row r="228" spans="1:37" x14ac:dyDescent="0.25">
      <c r="A228" s="19">
        <v>1819</v>
      </c>
      <c r="B228">
        <v>7.7760497667185069E-2</v>
      </c>
      <c r="C228">
        <v>5.2029136316337155E-2</v>
      </c>
      <c r="D228">
        <v>5.2029136316337155E-2</v>
      </c>
      <c r="E228">
        <v>9.2336103416435819E-2</v>
      </c>
      <c r="F228">
        <v>0.71942446043165476</v>
      </c>
      <c r="I228">
        <v>0.29585798816568049</v>
      </c>
      <c r="J228">
        <v>1.305189122621722</v>
      </c>
      <c r="M228">
        <f t="shared" si="13"/>
        <v>4.4323483670295492</v>
      </c>
      <c r="N228">
        <f t="shared" si="18"/>
        <v>3.121748178980229</v>
      </c>
      <c r="O228">
        <f t="shared" si="45"/>
        <v>3.121748178980229</v>
      </c>
      <c r="P228">
        <f t="shared" si="46"/>
        <v>1.8467220683287164</v>
      </c>
      <c r="Q228">
        <f t="shared" si="21"/>
        <v>2.1582733812949644</v>
      </c>
      <c r="T228">
        <f t="shared" si="20"/>
        <v>0.88757396449704151</v>
      </c>
      <c r="U228">
        <f>J228*$U$3</f>
        <v>1.305189122621722</v>
      </c>
      <c r="W228">
        <f t="shared" si="32"/>
        <v>16.873603261732452</v>
      </c>
      <c r="X228" s="12">
        <f>$AF$3+$AG$3</f>
        <v>4.9224158605690599E-2</v>
      </c>
      <c r="Y228">
        <f t="shared" si="44"/>
        <v>17.747193951612584</v>
      </c>
    </row>
    <row r="229" spans="1:37" x14ac:dyDescent="0.25">
      <c r="A229" s="19">
        <v>1820</v>
      </c>
      <c r="B229">
        <v>8.5178875638841564E-2</v>
      </c>
      <c r="C229">
        <v>6.6711140760507007E-2</v>
      </c>
      <c r="D229">
        <v>6.6711140760507007E-2</v>
      </c>
      <c r="E229">
        <v>8.8339222614840993E-2</v>
      </c>
      <c r="F229">
        <v>0.54644808743169393</v>
      </c>
      <c r="I229">
        <v>0.32786885245901642</v>
      </c>
      <c r="M229">
        <f t="shared" si="13"/>
        <v>4.8551959114139693</v>
      </c>
      <c r="N229">
        <f t="shared" si="18"/>
        <v>4.0026684456304205</v>
      </c>
      <c r="O229">
        <f t="shared" si="45"/>
        <v>4.0026684456304205</v>
      </c>
      <c r="P229">
        <f t="shared" si="46"/>
        <v>1.7667844522968199</v>
      </c>
      <c r="Q229">
        <f t="shared" si="21"/>
        <v>1.6393442622950818</v>
      </c>
      <c r="T229">
        <f t="shared" si="20"/>
        <v>0.98360655737704927</v>
      </c>
      <c r="W229">
        <f t="shared" si="32"/>
        <v>17.25026807464376</v>
      </c>
      <c r="X229" s="12">
        <f>$AF$3+$AI$3+$AG$3</f>
        <v>0.13756578158188512</v>
      </c>
      <c r="Y229">
        <f t="shared" si="44"/>
        <v>20.001836321249368</v>
      </c>
    </row>
    <row r="230" spans="1:37" x14ac:dyDescent="0.25">
      <c r="A230" s="19">
        <v>1821</v>
      </c>
      <c r="B230">
        <v>6.6093853271645728E-2</v>
      </c>
      <c r="C230">
        <v>5.5679287305122484E-2</v>
      </c>
      <c r="D230">
        <v>5.5679287305122484E-2</v>
      </c>
      <c r="E230">
        <v>7.3475385745775168E-2</v>
      </c>
      <c r="F230">
        <v>0.53191489361702127</v>
      </c>
      <c r="I230">
        <v>0.34722222222222221</v>
      </c>
      <c r="M230">
        <f t="shared" si="13"/>
        <v>3.7673496364838064</v>
      </c>
      <c r="N230">
        <f t="shared" si="18"/>
        <v>3.3407572383073489</v>
      </c>
      <c r="O230">
        <f t="shared" si="45"/>
        <v>3.3407572383073489</v>
      </c>
      <c r="P230">
        <f t="shared" si="46"/>
        <v>1.4695077149155034</v>
      </c>
      <c r="Q230">
        <f t="shared" si="21"/>
        <v>1.5957446808510638</v>
      </c>
      <c r="T230">
        <f t="shared" si="20"/>
        <v>1.0416666666666665</v>
      </c>
      <c r="W230">
        <f t="shared" si="32"/>
        <v>14.555783175531738</v>
      </c>
      <c r="X230" s="12">
        <f>$AF$3+$AI$3+$AG$3</f>
        <v>0.13756578158188512</v>
      </c>
      <c r="Y230">
        <f t="shared" si="44"/>
        <v>16.87755757445489</v>
      </c>
    </row>
    <row r="231" spans="1:37" x14ac:dyDescent="0.25">
      <c r="A231" s="19">
        <v>1822</v>
      </c>
      <c r="B231">
        <v>4.0933278755628327E-2</v>
      </c>
      <c r="C231">
        <v>2.8968713789107758E-2</v>
      </c>
      <c r="D231">
        <v>2.8968713789107758E-2</v>
      </c>
      <c r="E231">
        <v>5.8207217694994179E-2</v>
      </c>
      <c r="F231">
        <v>0.625</v>
      </c>
      <c r="I231">
        <v>0.26525198938992045</v>
      </c>
      <c r="M231">
        <f t="shared" si="13"/>
        <v>2.3331968890708148</v>
      </c>
      <c r="N231">
        <f t="shared" si="18"/>
        <v>1.7381228273464655</v>
      </c>
      <c r="O231">
        <f t="shared" si="45"/>
        <v>1.7381228273464655</v>
      </c>
      <c r="P231">
        <f t="shared" si="46"/>
        <v>1.1641443538998835</v>
      </c>
      <c r="Q231">
        <f t="shared" si="21"/>
        <v>1.875</v>
      </c>
      <c r="T231">
        <f t="shared" si="20"/>
        <v>0.79575596816976135</v>
      </c>
      <c r="W231">
        <f t="shared" si="32"/>
        <v>9.6443428658333907</v>
      </c>
      <c r="X231" s="12">
        <f>$AF$3+$AI$3+$AG$3</f>
        <v>0.13756578158188512</v>
      </c>
      <c r="Y231">
        <f t="shared" si="44"/>
        <v>11.182699688705693</v>
      </c>
    </row>
    <row r="232" spans="1:37" x14ac:dyDescent="0.25">
      <c r="A232" s="19">
        <v>1823</v>
      </c>
      <c r="B232">
        <v>3.6166365280289332E-2</v>
      </c>
      <c r="C232">
        <v>1.5743073047858942E-2</v>
      </c>
      <c r="D232">
        <v>1.5743073047858942E-2</v>
      </c>
      <c r="E232">
        <v>4.29553264604811E-2</v>
      </c>
      <c r="F232">
        <v>0.55865921787709494</v>
      </c>
      <c r="I232">
        <v>0.16025641025641024</v>
      </c>
      <c r="M232">
        <f t="shared" si="13"/>
        <v>2.0614828209764919</v>
      </c>
      <c r="N232">
        <f t="shared" si="18"/>
        <v>0.94458438287153657</v>
      </c>
      <c r="O232">
        <f t="shared" si="45"/>
        <v>0.94458438287153657</v>
      </c>
      <c r="P232">
        <f t="shared" si="46"/>
        <v>0.85910652920962205</v>
      </c>
      <c r="Q232">
        <f t="shared" si="21"/>
        <v>1.6759776536312847</v>
      </c>
      <c r="T232">
        <f t="shared" si="20"/>
        <v>0.48076923076923073</v>
      </c>
      <c r="W232">
        <f t="shared" si="32"/>
        <v>6.9665050003297022</v>
      </c>
      <c r="X232" s="12">
        <f>$AF$3+$AI$3+$AG$3</f>
        <v>0.13756578158188512</v>
      </c>
      <c r="Y232">
        <f t="shared" si="44"/>
        <v>8.0777233226062535</v>
      </c>
    </row>
    <row r="233" spans="1:37" x14ac:dyDescent="0.25">
      <c r="A233" s="19">
        <v>1824</v>
      </c>
      <c r="B233">
        <v>6.8282193404121103E-2</v>
      </c>
      <c r="C233">
        <v>4.3409125769436063E-2</v>
      </c>
      <c r="D233">
        <v>4.1580041580041575E-2</v>
      </c>
      <c r="E233">
        <v>6.4935064935064929E-2</v>
      </c>
      <c r="F233">
        <v>0.49019607843137258</v>
      </c>
      <c r="G233">
        <v>0.24614410642089671</v>
      </c>
      <c r="I233">
        <v>0.24330900243309</v>
      </c>
      <c r="J233">
        <v>0.84200016735595329</v>
      </c>
      <c r="M233">
        <f t="shared" si="13"/>
        <v>3.8920850240349028</v>
      </c>
      <c r="N233">
        <f t="shared" si="18"/>
        <v>2.604547546166164</v>
      </c>
      <c r="O233">
        <f t="shared" si="45"/>
        <v>2.4948024948024945</v>
      </c>
      <c r="P233">
        <f t="shared" si="46"/>
        <v>1.2987012987012987</v>
      </c>
      <c r="Q233">
        <f t="shared" si="21"/>
        <v>1.4705882352941178</v>
      </c>
      <c r="R233">
        <f t="shared" ref="R233:R268" si="47">G233*$R$3</f>
        <v>0.49228821284179342</v>
      </c>
      <c r="S233" s="11"/>
      <c r="T233">
        <f t="shared" si="20"/>
        <v>0.72992700729927007</v>
      </c>
      <c r="U233">
        <f t="shared" ref="T233:U269" si="48">J233*$U$3</f>
        <v>0.84200016735595329</v>
      </c>
      <c r="W233">
        <f t="shared" si="32"/>
        <v>13.824939986495997</v>
      </c>
      <c r="X233" s="12">
        <f>$AG$3</f>
        <v>1.7810166825945994E-2</v>
      </c>
      <c r="Y233">
        <f t="shared" si="44"/>
        <v>14.075629292373339</v>
      </c>
      <c r="AA233" s="11">
        <v>0.59763210124199251</v>
      </c>
      <c r="AB233" s="11">
        <v>3.9034255150744886E-2</v>
      </c>
      <c r="AC233" s="11">
        <v>3.7389510234198148E-2</v>
      </c>
      <c r="AD233" s="11">
        <v>9.7317935187496263E-2</v>
      </c>
      <c r="AE233" s="11">
        <v>8.8158600111026053E-2</v>
      </c>
      <c r="AF233" s="11">
        <v>2.9511618992798111E-2</v>
      </c>
      <c r="AG233" s="11">
        <v>1.6722327629766314E-2</v>
      </c>
      <c r="AH233" s="11">
        <v>4.3757553339779348E-2</v>
      </c>
      <c r="AI233" s="11">
        <v>5.0476098112198331E-2</v>
      </c>
      <c r="AK233" t="s">
        <v>82</v>
      </c>
    </row>
    <row r="234" spans="1:37" x14ac:dyDescent="0.25">
      <c r="A234" s="19">
        <v>1825</v>
      </c>
      <c r="B234">
        <v>8.6457512900707315E-2</v>
      </c>
      <c r="C234">
        <v>6.719086806753885E-2</v>
      </c>
      <c r="D234">
        <v>9.6618357487922718E-2</v>
      </c>
      <c r="E234">
        <v>0.14265335235378032</v>
      </c>
      <c r="F234">
        <v>0.78740157480314954</v>
      </c>
      <c r="G234">
        <v>0.24614410642089671</v>
      </c>
      <c r="I234">
        <v>0.35842293906810035</v>
      </c>
      <c r="J234">
        <v>1.2555914311509873</v>
      </c>
      <c r="M234">
        <f t="shared" ref="M234:M297" si="49">B234*$M$3</f>
        <v>4.9280782353403172</v>
      </c>
      <c r="N234">
        <f t="shared" si="18"/>
        <v>4.0314520840523311</v>
      </c>
      <c r="O234">
        <f t="shared" si="45"/>
        <v>5.7971014492753632</v>
      </c>
      <c r="P234">
        <f t="shared" si="46"/>
        <v>2.8530670470756063</v>
      </c>
      <c r="Q234">
        <f t="shared" si="21"/>
        <v>2.3622047244094486</v>
      </c>
      <c r="R234">
        <f t="shared" si="47"/>
        <v>0.49228821284179342</v>
      </c>
      <c r="S234" s="11"/>
      <c r="T234">
        <f t="shared" si="20"/>
        <v>1.075268817204301</v>
      </c>
      <c r="U234">
        <f t="shared" si="48"/>
        <v>1.2555914311509873</v>
      </c>
      <c r="W234">
        <f t="shared" si="32"/>
        <v>22.795052001350143</v>
      </c>
      <c r="X234" s="12">
        <f>$AG$3</f>
        <v>1.7810166825945994E-2</v>
      </c>
      <c r="Y234">
        <f t="shared" si="44"/>
        <v>23.208397431365622</v>
      </c>
      <c r="AA234" s="11">
        <v>0.52353788349733055</v>
      </c>
      <c r="AB234" s="11">
        <v>4.1801708270059114E-2</v>
      </c>
      <c r="AC234" s="11">
        <v>6.0109543296608371E-2</v>
      </c>
      <c r="AD234" s="11">
        <v>0.14791578058009905</v>
      </c>
      <c r="AE234" s="11">
        <v>9.7973822538566374E-2</v>
      </c>
      <c r="AF234" s="11">
        <v>2.0417941554514374E-2</v>
      </c>
      <c r="AG234" s="11">
        <v>1.1569528201191942E-2</v>
      </c>
      <c r="AH234" s="11">
        <v>4.4597403091032009E-2</v>
      </c>
      <c r="AI234" s="11">
        <v>5.2076388970598297E-2</v>
      </c>
    </row>
    <row r="235" spans="1:37" x14ac:dyDescent="0.25">
      <c r="A235" s="19">
        <v>1826</v>
      </c>
      <c r="B235">
        <v>4.8394862435227746E-2</v>
      </c>
      <c r="C235">
        <v>3.0484443542941452E-2</v>
      </c>
      <c r="D235">
        <v>4.1203131437989288E-2</v>
      </c>
      <c r="E235">
        <v>7.1073205401563602E-2</v>
      </c>
      <c r="F235">
        <v>0.58139534883720934</v>
      </c>
      <c r="G235">
        <v>0.24614410642089671</v>
      </c>
      <c r="I235">
        <v>0.28818443804034583</v>
      </c>
      <c r="J235">
        <v>1.0761914951900806</v>
      </c>
      <c r="M235">
        <f t="shared" si="49"/>
        <v>2.7585071588079817</v>
      </c>
      <c r="N235">
        <f t="shared" ref="N235:N298" si="50">C235*$N$3</f>
        <v>1.8290666125764872</v>
      </c>
      <c r="O235">
        <f t="shared" si="45"/>
        <v>2.4721878862793574</v>
      </c>
      <c r="P235">
        <f t="shared" si="46"/>
        <v>1.421464108031272</v>
      </c>
      <c r="Q235">
        <f t="shared" si="21"/>
        <v>1.7441860465116279</v>
      </c>
      <c r="R235">
        <f t="shared" si="47"/>
        <v>0.49228821284179342</v>
      </c>
      <c r="S235" s="11"/>
      <c r="T235">
        <f>I235*$T$3</f>
        <v>0.86455331412103753</v>
      </c>
      <c r="U235">
        <f t="shared" si="48"/>
        <v>1.0761914951900806</v>
      </c>
      <c r="W235">
        <f t="shared" si="32"/>
        <v>12.658444834359639</v>
      </c>
      <c r="X235" s="12">
        <f>$AG$3</f>
        <v>1.7810166825945994E-2</v>
      </c>
      <c r="Y235">
        <f t="shared" si="44"/>
        <v>12.88798194281088</v>
      </c>
      <c r="AA235" s="11">
        <v>0.49155901284977627</v>
      </c>
      <c r="AB235" s="11">
        <v>3.181215419889135E-2</v>
      </c>
      <c r="AC235" s="11">
        <v>4.2997680732998145E-2</v>
      </c>
      <c r="AD235" s="11">
        <v>0.12361451212862648</v>
      </c>
      <c r="AE235" s="11">
        <v>0.12134345481277498</v>
      </c>
      <c r="AF235" s="11">
        <v>3.4248612772302484E-2</v>
      </c>
      <c r="AG235" s="11">
        <v>1.9406475930148208E-2</v>
      </c>
      <c r="AH235" s="11">
        <v>6.0147187976361087E-2</v>
      </c>
      <c r="AI235" s="11">
        <v>7.4870908598121094E-2</v>
      </c>
    </row>
    <row r="236" spans="1:37" x14ac:dyDescent="0.25">
      <c r="A236" s="19">
        <v>1827</v>
      </c>
      <c r="B236">
        <v>5.0050160579287017E-2</v>
      </c>
      <c r="C236">
        <v>2.4352359127083306E-2</v>
      </c>
      <c r="D236">
        <v>2.9603315571343991E-2</v>
      </c>
      <c r="E236">
        <v>6.2617407639323733E-2</v>
      </c>
      <c r="F236">
        <v>0.5</v>
      </c>
      <c r="G236">
        <v>0.24614410642089671</v>
      </c>
      <c r="I236">
        <v>0.22075055187637968</v>
      </c>
      <c r="J236">
        <v>0.98717702455249434</v>
      </c>
      <c r="M236">
        <f t="shared" si="49"/>
        <v>2.8528591530193599</v>
      </c>
      <c r="N236">
        <f t="shared" si="50"/>
        <v>1.4611415476249983</v>
      </c>
      <c r="O236">
        <f t="shared" si="45"/>
        <v>1.7761989342806395</v>
      </c>
      <c r="P236">
        <f t="shared" si="46"/>
        <v>1.2523481527864746</v>
      </c>
      <c r="Q236">
        <f t="shared" si="21"/>
        <v>1.5</v>
      </c>
      <c r="R236">
        <f t="shared" si="47"/>
        <v>0.49228821284179342</v>
      </c>
      <c r="S236" s="11"/>
      <c r="T236">
        <f>I236*$T$3</f>
        <v>0.66225165562913901</v>
      </c>
      <c r="U236">
        <f t="shared" si="48"/>
        <v>0.98717702455249434</v>
      </c>
      <c r="W236">
        <f t="shared" si="32"/>
        <v>10.984264680734901</v>
      </c>
      <c r="X236" s="12">
        <f>$AG$3</f>
        <v>1.7810166825945994E-2</v>
      </c>
      <c r="Y236">
        <f t="shared" si="44"/>
        <v>11.183443678334612</v>
      </c>
      <c r="AA236" s="11">
        <v>0.53719423207992312</v>
      </c>
      <c r="AB236" s="11">
        <v>2.6853772711371873E-2</v>
      </c>
      <c r="AC236" s="11">
        <v>3.2644094303445836E-2</v>
      </c>
      <c r="AD236" s="11">
        <v>0.11508218592886665</v>
      </c>
      <c r="AE236" s="11">
        <v>0.11027175055704003</v>
      </c>
      <c r="AF236" s="11">
        <v>3.6190322005774184E-2</v>
      </c>
      <c r="AG236" s="11">
        <v>2.0506717091833711E-2</v>
      </c>
      <c r="AH236" s="11">
        <v>4.8685099583682126E-2</v>
      </c>
      <c r="AI236" s="11">
        <v>7.2571825738062423E-2</v>
      </c>
    </row>
    <row r="237" spans="1:37" x14ac:dyDescent="0.25">
      <c r="A237" s="19">
        <v>1828</v>
      </c>
      <c r="B237">
        <v>5.1605569743391845E-2</v>
      </c>
      <c r="C237">
        <v>3.1940509965551242E-2</v>
      </c>
      <c r="D237">
        <v>3.5385704175513094E-2</v>
      </c>
      <c r="E237">
        <v>5.2164840897235248E-2</v>
      </c>
      <c r="F237">
        <v>0.36630036630036628</v>
      </c>
      <c r="G237">
        <v>0.24614410642089671</v>
      </c>
      <c r="I237">
        <v>0.2061855670103093</v>
      </c>
      <c r="J237">
        <v>1.0761914951900806</v>
      </c>
      <c r="M237">
        <f t="shared" si="49"/>
        <v>2.9415174753733351</v>
      </c>
      <c r="N237">
        <f t="shared" si="50"/>
        <v>1.9164305979330745</v>
      </c>
      <c r="O237">
        <f t="shared" si="45"/>
        <v>2.1231422505307855</v>
      </c>
      <c r="P237">
        <f t="shared" si="46"/>
        <v>1.0432968179447051</v>
      </c>
      <c r="Q237">
        <f t="shared" ref="Q237:Q269" si="51">F237*$Q$3</f>
        <v>1.0989010989010988</v>
      </c>
      <c r="R237">
        <f t="shared" si="47"/>
        <v>0.49228821284179342</v>
      </c>
      <c r="S237" s="11"/>
      <c r="T237">
        <f>I237*$T$3</f>
        <v>0.61855670103092786</v>
      </c>
      <c r="U237">
        <f t="shared" si="48"/>
        <v>1.0761914951900806</v>
      </c>
      <c r="W237">
        <f t="shared" si="32"/>
        <v>11.310324649745802</v>
      </c>
      <c r="X237" s="12">
        <f>$AG$3</f>
        <v>1.7810166825945994E-2</v>
      </c>
      <c r="Y237">
        <f t="shared" si="44"/>
        <v>11.515416132129213</v>
      </c>
      <c r="AA237" s="11">
        <v>0.56171158226396312</v>
      </c>
      <c r="AB237" s="11">
        <v>3.5718815698857175E-2</v>
      </c>
      <c r="AC237" s="11">
        <v>3.957154870672458E-2</v>
      </c>
      <c r="AD237" s="11">
        <v>9.7225870844378059E-2</v>
      </c>
      <c r="AE237" s="11">
        <v>8.1926151388427584E-2</v>
      </c>
      <c r="AF237" s="11">
        <v>3.6701463573333863E-2</v>
      </c>
      <c r="AG237" s="11">
        <v>2.0796347991446883E-2</v>
      </c>
      <c r="AH237" s="11">
        <v>4.6115132637197388E-2</v>
      </c>
      <c r="AI237" s="11">
        <v>8.0233086895671518E-2</v>
      </c>
    </row>
    <row r="238" spans="1:37" x14ac:dyDescent="0.25">
      <c r="A238" s="19">
        <v>1829</v>
      </c>
      <c r="B238">
        <v>4.7778839153477082E-2</v>
      </c>
      <c r="C238">
        <v>2.4380374005915396E-2</v>
      </c>
      <c r="D238">
        <v>2.8105677346824055E-2</v>
      </c>
      <c r="E238">
        <v>4.4404973357015987E-2</v>
      </c>
      <c r="F238">
        <v>0.51546391752577325</v>
      </c>
      <c r="G238">
        <v>0.24614410642089671</v>
      </c>
      <c r="J238">
        <v>1.0761914951900806</v>
      </c>
      <c r="M238">
        <f t="shared" si="49"/>
        <v>2.7233938317481936</v>
      </c>
      <c r="N238">
        <f t="shared" si="50"/>
        <v>1.4628224403549237</v>
      </c>
      <c r="O238">
        <f t="shared" si="45"/>
        <v>1.6863406408094432</v>
      </c>
      <c r="P238">
        <f t="shared" si="46"/>
        <v>0.88809946714031973</v>
      </c>
      <c r="Q238">
        <f t="shared" si="51"/>
        <v>1.5463917525773199</v>
      </c>
      <c r="R238">
        <f t="shared" si="47"/>
        <v>0.49228821284179342</v>
      </c>
      <c r="U238">
        <f t="shared" si="48"/>
        <v>1.0761914951900806</v>
      </c>
      <c r="W238">
        <f t="shared" si="32"/>
        <v>9.875527840662075</v>
      </c>
      <c r="X238" s="12">
        <f>$AG$3+$AH$3</f>
        <v>6.5305666491767028E-2</v>
      </c>
      <c r="Y238">
        <f t="shared" si="44"/>
        <v>10.565515898225021</v>
      </c>
    </row>
    <row r="239" spans="1:37" x14ac:dyDescent="0.25">
      <c r="A239" s="19">
        <v>1830</v>
      </c>
      <c r="B239">
        <v>4.602118481173665E-2</v>
      </c>
      <c r="C239">
        <v>3.0464290632904394E-2</v>
      </c>
      <c r="D239">
        <v>4.2643923240938165E-2</v>
      </c>
      <c r="E239">
        <v>5.1229508196721313E-2</v>
      </c>
      <c r="F239">
        <v>0.61349693251533743</v>
      </c>
      <c r="G239">
        <v>0.24508769394698729</v>
      </c>
      <c r="J239">
        <v>0.89461430113424145</v>
      </c>
      <c r="M239">
        <f t="shared" si="49"/>
        <v>2.6232075342689889</v>
      </c>
      <c r="N239">
        <f t="shared" si="50"/>
        <v>1.8278574379742636</v>
      </c>
      <c r="O239">
        <f t="shared" si="45"/>
        <v>2.5586353944562901</v>
      </c>
      <c r="P239">
        <f t="shared" si="46"/>
        <v>1.0245901639344264</v>
      </c>
      <c r="Q239">
        <f t="shared" si="51"/>
        <v>1.8404907975460123</v>
      </c>
      <c r="R239">
        <f t="shared" si="47"/>
        <v>0.49017538789397458</v>
      </c>
      <c r="U239">
        <f t="shared" si="48"/>
        <v>0.89461430113424145</v>
      </c>
      <c r="W239">
        <f t="shared" si="32"/>
        <v>11.259571017208199</v>
      </c>
      <c r="X239" s="12">
        <f t="shared" ref="X239:X263" si="52">$AG$3+$AH$3</f>
        <v>6.5305666491767028E-2</v>
      </c>
      <c r="Y239">
        <f t="shared" si="44"/>
        <v>12.046260059100939</v>
      </c>
    </row>
    <row r="240" spans="1:37" x14ac:dyDescent="0.25">
      <c r="A240" s="19">
        <v>1831</v>
      </c>
      <c r="B240">
        <v>4.4273310750956779E-2</v>
      </c>
      <c r="C240">
        <v>2.796335045777169E-2</v>
      </c>
      <c r="D240">
        <v>2.9967036260113877E-2</v>
      </c>
      <c r="E240">
        <v>4.9067713444553476E-2</v>
      </c>
      <c r="F240">
        <v>0.39370078740157477</v>
      </c>
      <c r="G240">
        <v>0.24508769394698729</v>
      </c>
      <c r="J240">
        <v>0.89461430113424145</v>
      </c>
      <c r="M240">
        <f t="shared" si="49"/>
        <v>2.5235787128045364</v>
      </c>
      <c r="N240">
        <f t="shared" si="50"/>
        <v>1.6778010274663013</v>
      </c>
      <c r="O240">
        <f t="shared" si="45"/>
        <v>1.7980221756068326</v>
      </c>
      <c r="P240">
        <f t="shared" si="46"/>
        <v>0.98135426889106947</v>
      </c>
      <c r="Q240">
        <f t="shared" si="51"/>
        <v>1.1811023622047243</v>
      </c>
      <c r="R240">
        <f t="shared" si="47"/>
        <v>0.49017538789397458</v>
      </c>
      <c r="U240">
        <f t="shared" si="48"/>
        <v>0.89461430113424145</v>
      </c>
      <c r="W240">
        <f t="shared" si="32"/>
        <v>9.5466482360016816</v>
      </c>
      <c r="X240" s="12">
        <f t="shared" si="52"/>
        <v>6.5305666491767028E-2</v>
      </c>
      <c r="Y240">
        <f t="shared" si="44"/>
        <v>10.213657977544155</v>
      </c>
    </row>
    <row r="241" spans="1:25" x14ac:dyDescent="0.25">
      <c r="A241" s="19">
        <v>1832</v>
      </c>
      <c r="B241">
        <v>4.8579798293782409E-2</v>
      </c>
      <c r="C241">
        <v>3.1101863500037002E-2</v>
      </c>
      <c r="D241">
        <v>3.9416633819471816E-2</v>
      </c>
      <c r="F241">
        <v>0.47619047619047616</v>
      </c>
      <c r="G241">
        <v>0.24508769394698729</v>
      </c>
      <c r="J241">
        <v>0.89461430113424145</v>
      </c>
      <c r="M241">
        <f t="shared" si="49"/>
        <v>2.7690485027455973</v>
      </c>
      <c r="N241">
        <f t="shared" si="50"/>
        <v>1.86611181000222</v>
      </c>
      <c r="O241">
        <f t="shared" si="45"/>
        <v>2.364998029168309</v>
      </c>
      <c r="P241" s="9">
        <f>P240+($P$244-$P$240)/4</f>
        <v>1.2525446272881369</v>
      </c>
      <c r="Q241">
        <f t="shared" si="51"/>
        <v>1.4285714285714284</v>
      </c>
      <c r="R241">
        <f t="shared" si="47"/>
        <v>0.49017538789397458</v>
      </c>
      <c r="U241">
        <f t="shared" si="48"/>
        <v>0.89461430113424145</v>
      </c>
      <c r="W241">
        <f t="shared" si="32"/>
        <v>11.066064086803909</v>
      </c>
      <c r="X241" s="12">
        <f t="shared" si="52"/>
        <v>6.5305666491767028E-2</v>
      </c>
      <c r="Y241">
        <f t="shared" si="44"/>
        <v>11.839233094811991</v>
      </c>
    </row>
    <row r="242" spans="1:25" x14ac:dyDescent="0.25">
      <c r="A242" s="19">
        <v>1833</v>
      </c>
      <c r="B242">
        <v>6.4857020071192206E-2</v>
      </c>
      <c r="C242">
        <v>4.1518079126328163E-2</v>
      </c>
      <c r="D242">
        <v>5.2548607461902257E-2</v>
      </c>
      <c r="F242">
        <v>0.56497175141242939</v>
      </c>
      <c r="G242">
        <v>0.24508769394698729</v>
      </c>
      <c r="J242">
        <v>0.89461430113424145</v>
      </c>
      <c r="M242">
        <f t="shared" si="49"/>
        <v>3.6968501440579558</v>
      </c>
      <c r="N242">
        <f t="shared" si="50"/>
        <v>2.4910847475796896</v>
      </c>
      <c r="O242">
        <f t="shared" si="45"/>
        <v>3.1529164477141354</v>
      </c>
      <c r="P242" s="9">
        <f>P241+($P$244-$P$240)/4</f>
        <v>1.5237349856852043</v>
      </c>
      <c r="Q242">
        <f t="shared" si="51"/>
        <v>1.6949152542372881</v>
      </c>
      <c r="R242">
        <f t="shared" si="47"/>
        <v>0.49017538789397458</v>
      </c>
      <c r="U242">
        <f t="shared" si="48"/>
        <v>0.89461430113424145</v>
      </c>
      <c r="W242">
        <f t="shared" si="32"/>
        <v>13.944291268302489</v>
      </c>
      <c r="X242" s="12">
        <f t="shared" si="52"/>
        <v>6.5305666491767028E-2</v>
      </c>
      <c r="Y242">
        <f t="shared" si="44"/>
        <v>14.918557616546913</v>
      </c>
    </row>
    <row r="243" spans="1:25" x14ac:dyDescent="0.25">
      <c r="A243" s="19">
        <v>1834</v>
      </c>
      <c r="B243">
        <v>5.3958289487415927E-2</v>
      </c>
      <c r="C243">
        <v>2.4909811945081191E-2</v>
      </c>
      <c r="D243">
        <v>3.1535793125197095E-2</v>
      </c>
      <c r="F243">
        <v>0.5</v>
      </c>
      <c r="G243">
        <v>0.24508769394698729</v>
      </c>
      <c r="J243">
        <v>0.89461430113424145</v>
      </c>
      <c r="M243">
        <f t="shared" si="49"/>
        <v>3.0756225007827078</v>
      </c>
      <c r="N243">
        <f t="shared" si="50"/>
        <v>1.4945887167048715</v>
      </c>
      <c r="O243">
        <f t="shared" si="45"/>
        <v>1.8921475875118257</v>
      </c>
      <c r="P243" s="9">
        <f>P242+($P$244-$P$240)/4</f>
        <v>1.7949253440822717</v>
      </c>
      <c r="Q243">
        <f t="shared" si="51"/>
        <v>1.5</v>
      </c>
      <c r="R243">
        <f t="shared" si="47"/>
        <v>0.49017538789397458</v>
      </c>
      <c r="U243">
        <f t="shared" si="48"/>
        <v>0.89461430113424145</v>
      </c>
      <c r="W243">
        <f t="shared" si="32"/>
        <v>11.142073838109894</v>
      </c>
      <c r="X243" s="12">
        <f t="shared" si="52"/>
        <v>6.5305666491767028E-2</v>
      </c>
      <c r="Y243">
        <f t="shared" si="44"/>
        <v>11.920553531430768</v>
      </c>
    </row>
    <row r="244" spans="1:25" x14ac:dyDescent="0.25">
      <c r="A244" s="19">
        <v>1835</v>
      </c>
      <c r="B244">
        <v>5.1070788635634537E-2</v>
      </c>
      <c r="C244">
        <v>3.5600762896511026E-2</v>
      </c>
      <c r="D244">
        <v>4.504504504504505E-2</v>
      </c>
      <c r="E244">
        <v>0.10330578512396695</v>
      </c>
      <c r="F244">
        <v>0.37593984962406013</v>
      </c>
      <c r="G244">
        <v>0.24508769394698729</v>
      </c>
      <c r="J244">
        <v>1.0761914951900806</v>
      </c>
      <c r="M244">
        <f t="shared" si="49"/>
        <v>2.9110349522311685</v>
      </c>
      <c r="N244">
        <f t="shared" si="50"/>
        <v>2.1360457737906615</v>
      </c>
      <c r="O244">
        <f t="shared" si="45"/>
        <v>2.7027027027027031</v>
      </c>
      <c r="P244">
        <f t="shared" si="46"/>
        <v>2.0661157024793391</v>
      </c>
      <c r="Q244">
        <f t="shared" si="51"/>
        <v>1.1278195488721803</v>
      </c>
      <c r="R244">
        <f t="shared" si="47"/>
        <v>0.49017538789397458</v>
      </c>
      <c r="U244">
        <f t="shared" si="48"/>
        <v>1.0761914951900806</v>
      </c>
      <c r="W244">
        <f t="shared" si="32"/>
        <v>12.510085563160109</v>
      </c>
      <c r="X244" s="12">
        <f t="shared" si="52"/>
        <v>6.5305666491767028E-2</v>
      </c>
      <c r="Y244">
        <f t="shared" si="44"/>
        <v>13.384146147762987</v>
      </c>
    </row>
    <row r="245" spans="1:25" x14ac:dyDescent="0.25">
      <c r="A245" s="19">
        <v>1836</v>
      </c>
      <c r="B245">
        <v>4.6356324559372615E-2</v>
      </c>
      <c r="C245">
        <v>3.5600762896511026E-2</v>
      </c>
      <c r="D245">
        <v>4.504504504504505E-2</v>
      </c>
      <c r="F245">
        <v>0.4098360655737705</v>
      </c>
      <c r="G245">
        <v>0.24508769394698729</v>
      </c>
      <c r="J245">
        <v>0.89461430113424145</v>
      </c>
      <c r="M245">
        <f t="shared" si="49"/>
        <v>2.6423104998842391</v>
      </c>
      <c r="N245">
        <f t="shared" si="50"/>
        <v>2.1360457737906615</v>
      </c>
      <c r="O245">
        <f t="shared" si="45"/>
        <v>2.7027027027027031</v>
      </c>
      <c r="P245" s="9">
        <f>P244+($P$248-$P$244)/4</f>
        <v>1.8382703796308668</v>
      </c>
      <c r="Q245">
        <f t="shared" si="51"/>
        <v>1.2295081967213115</v>
      </c>
      <c r="R245">
        <f t="shared" si="47"/>
        <v>0.49017538789397458</v>
      </c>
      <c r="U245">
        <f t="shared" si="48"/>
        <v>0.89461430113424145</v>
      </c>
      <c r="W245">
        <f t="shared" si="32"/>
        <v>11.933627241758</v>
      </c>
      <c r="X245" s="12">
        <f t="shared" si="52"/>
        <v>6.5305666491767028E-2</v>
      </c>
      <c r="Y245">
        <f t="shared" si="44"/>
        <v>12.767411563272184</v>
      </c>
    </row>
    <row r="246" spans="1:25" x14ac:dyDescent="0.25">
      <c r="A246" s="19">
        <v>1837</v>
      </c>
      <c r="B246">
        <v>4.4227231361944508E-2</v>
      </c>
      <c r="C246">
        <v>2.9576663099759662E-2</v>
      </c>
      <c r="D246">
        <v>3.5523978685612793E-2</v>
      </c>
      <c r="F246">
        <v>0.45045045045045035</v>
      </c>
      <c r="G246">
        <v>0.24508769394698729</v>
      </c>
      <c r="J246">
        <v>0.80639176432736193</v>
      </c>
      <c r="M246">
        <f t="shared" si="49"/>
        <v>2.5209521876308369</v>
      </c>
      <c r="N246">
        <f t="shared" si="50"/>
        <v>1.7745997859855798</v>
      </c>
      <c r="O246">
        <f t="shared" si="45"/>
        <v>2.1314387211367678</v>
      </c>
      <c r="P246" s="9">
        <f>P245+($P$248-$P$244)/4</f>
        <v>1.6104250567823946</v>
      </c>
      <c r="Q246">
        <f t="shared" si="51"/>
        <v>1.3513513513513511</v>
      </c>
      <c r="R246">
        <f t="shared" si="47"/>
        <v>0.49017538789397458</v>
      </c>
      <c r="U246">
        <f t="shared" si="48"/>
        <v>0.80639176432736193</v>
      </c>
      <c r="W246">
        <f t="shared" si="32"/>
        <v>10.685334255108268</v>
      </c>
      <c r="X246" s="12">
        <f t="shared" si="52"/>
        <v>6.5305666491767028E-2</v>
      </c>
      <c r="Y246">
        <f t="shared" si="44"/>
        <v>11.431902250870071</v>
      </c>
    </row>
    <row r="247" spans="1:25" x14ac:dyDescent="0.25">
      <c r="A247" s="19">
        <v>1838</v>
      </c>
      <c r="B247">
        <v>4.2324322717811169E-2</v>
      </c>
      <c r="C247">
        <v>2.3658255219965309E-2</v>
      </c>
      <c r="D247">
        <v>2.9976019184652279E-2</v>
      </c>
      <c r="F247">
        <v>0.45045045045045035</v>
      </c>
      <c r="G247">
        <v>0.24508769394698729</v>
      </c>
      <c r="J247">
        <v>0.80639176432736193</v>
      </c>
      <c r="M247">
        <f t="shared" si="49"/>
        <v>2.4124863949152369</v>
      </c>
      <c r="N247">
        <f t="shared" si="50"/>
        <v>1.4194953131979187</v>
      </c>
      <c r="O247">
        <f t="shared" si="45"/>
        <v>1.7985611510791368</v>
      </c>
      <c r="P247" s="9">
        <f>P246+($P$248-$P$244)/4</f>
        <v>1.3825797339339223</v>
      </c>
      <c r="Q247">
        <f t="shared" si="51"/>
        <v>1.3513513513513511</v>
      </c>
      <c r="R247">
        <f t="shared" si="47"/>
        <v>0.49017538789397458</v>
      </c>
      <c r="U247">
        <f t="shared" si="48"/>
        <v>0.80639176432736193</v>
      </c>
      <c r="W247">
        <f t="shared" si="32"/>
        <v>9.661041096698904</v>
      </c>
      <c r="X247" s="12">
        <f t="shared" si="52"/>
        <v>6.5305666491767028E-2</v>
      </c>
      <c r="Y247">
        <f t="shared" si="44"/>
        <v>10.336043292824572</v>
      </c>
    </row>
    <row r="248" spans="1:25" x14ac:dyDescent="0.25">
      <c r="A248" s="19">
        <v>1839</v>
      </c>
      <c r="B248">
        <v>6.1000368305780664E-2</v>
      </c>
      <c r="C248">
        <v>2.6174111829016317E-2</v>
      </c>
      <c r="D248">
        <v>3.2478077297823968E-2</v>
      </c>
      <c r="E248">
        <v>5.7736720554272515E-2</v>
      </c>
      <c r="F248">
        <v>0.32154340836012862</v>
      </c>
      <c r="G248">
        <v>0.24508769394698729</v>
      </c>
      <c r="J248">
        <v>0.89461430113424145</v>
      </c>
      <c r="M248">
        <f t="shared" si="49"/>
        <v>3.4770209934294978</v>
      </c>
      <c r="N248">
        <f t="shared" si="50"/>
        <v>1.5704467097409791</v>
      </c>
      <c r="O248">
        <f t="shared" si="45"/>
        <v>1.948684637869438</v>
      </c>
      <c r="P248">
        <f t="shared" si="46"/>
        <v>1.1547344110854503</v>
      </c>
      <c r="Q248">
        <f t="shared" si="51"/>
        <v>0.96463022508038587</v>
      </c>
      <c r="R248">
        <f t="shared" si="47"/>
        <v>0.49017538789397458</v>
      </c>
      <c r="U248">
        <f t="shared" si="48"/>
        <v>0.89461430113424145</v>
      </c>
      <c r="W248">
        <f t="shared" si="32"/>
        <v>10.500306666233968</v>
      </c>
      <c r="X248" s="12">
        <f t="shared" si="52"/>
        <v>6.5305666491767028E-2</v>
      </c>
      <c r="Y248">
        <f t="shared" si="44"/>
        <v>11.233947066762099</v>
      </c>
    </row>
    <row r="249" spans="1:25" x14ac:dyDescent="0.25">
      <c r="A249" s="19">
        <v>1840</v>
      </c>
      <c r="B249">
        <v>5.2796623845240205E-2</v>
      </c>
      <c r="C249">
        <v>2.4892193048765048E-2</v>
      </c>
      <c r="D249">
        <v>3.0404378230465188E-2</v>
      </c>
      <c r="E249">
        <v>5.2910052910052914E-2</v>
      </c>
      <c r="F249">
        <v>0.45045045045045035</v>
      </c>
      <c r="G249">
        <v>0.21124081142903092</v>
      </c>
      <c r="J249">
        <v>0.80414457400071304</v>
      </c>
      <c r="M249">
        <f t="shared" si="49"/>
        <v>3.0094075591786917</v>
      </c>
      <c r="N249">
        <f t="shared" si="50"/>
        <v>1.4935315829259028</v>
      </c>
      <c r="O249">
        <f t="shared" si="45"/>
        <v>1.8242626938279112</v>
      </c>
      <c r="P249">
        <f t="shared" si="46"/>
        <v>1.0582010582010584</v>
      </c>
      <c r="Q249">
        <f t="shared" si="51"/>
        <v>1.3513513513513511</v>
      </c>
      <c r="R249">
        <f t="shared" si="47"/>
        <v>0.42248162285806184</v>
      </c>
      <c r="U249">
        <f t="shared" si="48"/>
        <v>0.80414457400071304</v>
      </c>
      <c r="W249">
        <f t="shared" si="32"/>
        <v>9.9633804423436896</v>
      </c>
      <c r="X249" s="12">
        <f t="shared" si="52"/>
        <v>6.5305666491767028E-2</v>
      </c>
      <c r="Y249">
        <f t="shared" si="44"/>
        <v>10.659506627099853</v>
      </c>
    </row>
    <row r="250" spans="1:25" x14ac:dyDescent="0.25">
      <c r="A250" s="19">
        <v>1841</v>
      </c>
      <c r="B250">
        <v>5.0362152931940227E-2</v>
      </c>
      <c r="C250">
        <v>2.7216798881958243E-2</v>
      </c>
      <c r="D250">
        <v>3.4566194262011754E-2</v>
      </c>
      <c r="E250">
        <v>6.968641114982578E-2</v>
      </c>
      <c r="F250">
        <v>0.4098360655737705</v>
      </c>
      <c r="G250">
        <v>0.21124081142903092</v>
      </c>
      <c r="J250">
        <v>0.84200016735595329</v>
      </c>
      <c r="M250">
        <f t="shared" si="49"/>
        <v>2.8706427171205928</v>
      </c>
      <c r="N250">
        <f t="shared" si="50"/>
        <v>1.6330079329174945</v>
      </c>
      <c r="O250">
        <f t="shared" si="45"/>
        <v>2.0739716557207051</v>
      </c>
      <c r="P250">
        <f t="shared" si="46"/>
        <v>1.3937282229965156</v>
      </c>
      <c r="Q250">
        <f t="shared" si="51"/>
        <v>1.2295081967213115</v>
      </c>
      <c r="R250">
        <f t="shared" si="47"/>
        <v>0.42248162285806184</v>
      </c>
      <c r="U250">
        <f t="shared" si="48"/>
        <v>0.84200016735595329</v>
      </c>
      <c r="W250">
        <f t="shared" si="32"/>
        <v>10.465340515690635</v>
      </c>
      <c r="X250" s="12">
        <f t="shared" si="52"/>
        <v>6.5305666491767028E-2</v>
      </c>
      <c r="Y250">
        <f t="shared" si="44"/>
        <v>11.196537884647885</v>
      </c>
    </row>
    <row r="251" spans="1:25" x14ac:dyDescent="0.25">
      <c r="A251" s="19">
        <v>1842</v>
      </c>
      <c r="B251">
        <v>4.5656828364253124E-2</v>
      </c>
      <c r="C251">
        <v>2.4222988759433236E-2</v>
      </c>
      <c r="D251">
        <v>3.3489618218352314E-2</v>
      </c>
      <c r="E251">
        <v>5.830903790087464E-2</v>
      </c>
      <c r="F251">
        <v>0.37593984962406013</v>
      </c>
      <c r="G251">
        <v>0.21124081142903092</v>
      </c>
      <c r="J251">
        <v>0.80639176432736193</v>
      </c>
      <c r="M251">
        <f t="shared" si="49"/>
        <v>2.602439216762428</v>
      </c>
      <c r="N251">
        <f t="shared" si="50"/>
        <v>1.4533793255659941</v>
      </c>
      <c r="O251">
        <f t="shared" si="45"/>
        <v>2.009377093101139</v>
      </c>
      <c r="P251">
        <f t="shared" si="46"/>
        <v>1.1661807580174928</v>
      </c>
      <c r="Q251">
        <f t="shared" si="51"/>
        <v>1.1278195488721803</v>
      </c>
      <c r="R251">
        <f t="shared" si="47"/>
        <v>0.42248162285806184</v>
      </c>
      <c r="U251">
        <f t="shared" si="48"/>
        <v>0.80639176432736193</v>
      </c>
      <c r="W251">
        <f t="shared" si="32"/>
        <v>9.5880693295046591</v>
      </c>
      <c r="X251" s="12">
        <f t="shared" si="52"/>
        <v>6.5305666491767028E-2</v>
      </c>
      <c r="Y251">
        <f t="shared" si="44"/>
        <v>10.257973099630657</v>
      </c>
    </row>
    <row r="252" spans="1:25" x14ac:dyDescent="0.25">
      <c r="A252" s="19">
        <v>1843</v>
      </c>
      <c r="B252">
        <v>4.4030836617382448E-2</v>
      </c>
      <c r="C252">
        <v>2.3064102779363913E-2</v>
      </c>
      <c r="D252">
        <v>3.4566194262011754E-2</v>
      </c>
      <c r="E252">
        <v>5.10204081632653E-2</v>
      </c>
      <c r="F252">
        <v>0.4098360655737705</v>
      </c>
      <c r="G252">
        <v>0.21124081142903092</v>
      </c>
      <c r="J252">
        <v>0.84200016735595329</v>
      </c>
      <c r="M252">
        <f t="shared" si="49"/>
        <v>2.5097576871907994</v>
      </c>
      <c r="N252">
        <f t="shared" si="50"/>
        <v>1.3838461667618347</v>
      </c>
      <c r="O252">
        <f t="shared" si="45"/>
        <v>2.0739716557207051</v>
      </c>
      <c r="P252">
        <f t="shared" si="46"/>
        <v>1.0204081632653059</v>
      </c>
      <c r="Q252">
        <f t="shared" si="51"/>
        <v>1.2295081967213115</v>
      </c>
      <c r="R252">
        <f t="shared" si="47"/>
        <v>0.42248162285806184</v>
      </c>
      <c r="U252">
        <f t="shared" si="48"/>
        <v>0.84200016735595329</v>
      </c>
      <c r="W252">
        <f t="shared" si="32"/>
        <v>9.4819736598739723</v>
      </c>
      <c r="X252" s="12">
        <f t="shared" si="52"/>
        <v>6.5305666491767028E-2</v>
      </c>
      <c r="Y252">
        <f t="shared" si="44"/>
        <v>10.14446468749289</v>
      </c>
    </row>
    <row r="253" spans="1:25" x14ac:dyDescent="0.25">
      <c r="A253" s="19">
        <v>1844</v>
      </c>
      <c r="B253">
        <v>4.2164089674873527E-2</v>
      </c>
      <c r="C253">
        <v>2.4279610143687635E-2</v>
      </c>
      <c r="D253">
        <v>3.1989763275751759E-2</v>
      </c>
      <c r="E253">
        <v>4.6104195481788839E-2</v>
      </c>
      <c r="F253">
        <v>0.390625</v>
      </c>
      <c r="G253">
        <v>0.21124081142903092</v>
      </c>
      <c r="J253">
        <v>0.89461430113424145</v>
      </c>
      <c r="M253">
        <f t="shared" si="49"/>
        <v>2.4033531114677911</v>
      </c>
      <c r="N253">
        <f t="shared" si="50"/>
        <v>1.4567766086212581</v>
      </c>
      <c r="O253">
        <f t="shared" si="45"/>
        <v>1.9193857965451055</v>
      </c>
      <c r="P253">
        <f t="shared" si="46"/>
        <v>0.9220839096357768</v>
      </c>
      <c r="Q253">
        <f t="shared" si="51"/>
        <v>1.171875</v>
      </c>
      <c r="R253">
        <f t="shared" si="47"/>
        <v>0.42248162285806184</v>
      </c>
      <c r="U253">
        <f t="shared" si="48"/>
        <v>0.89461430113424145</v>
      </c>
      <c r="W253">
        <f t="shared" si="32"/>
        <v>9.1905703502622362</v>
      </c>
      <c r="X253" s="12">
        <f t="shared" si="52"/>
        <v>6.5305666491767028E-2</v>
      </c>
      <c r="Y253">
        <f t="shared" si="44"/>
        <v>9.8327014733970071</v>
      </c>
    </row>
    <row r="254" spans="1:25" x14ac:dyDescent="0.25">
      <c r="A254" s="19">
        <v>1845</v>
      </c>
      <c r="B254">
        <v>4.5904608627511528E-2</v>
      </c>
      <c r="C254">
        <v>3.7091544095227545E-2</v>
      </c>
      <c r="D254">
        <v>3.8270187523918871E-2</v>
      </c>
      <c r="E254">
        <v>5.7142857142857148E-2</v>
      </c>
      <c r="F254">
        <v>0.45045045045045035</v>
      </c>
      <c r="G254">
        <v>0.21124081142903092</v>
      </c>
      <c r="J254">
        <v>0.85199964444350851</v>
      </c>
      <c r="M254">
        <f t="shared" si="49"/>
        <v>2.616562691768157</v>
      </c>
      <c r="N254">
        <f t="shared" si="50"/>
        <v>2.2254926457136528</v>
      </c>
      <c r="O254">
        <f t="shared" si="45"/>
        <v>2.2962112514351323</v>
      </c>
      <c r="P254">
        <f t="shared" si="46"/>
        <v>1.142857142857143</v>
      </c>
      <c r="Q254">
        <f t="shared" si="51"/>
        <v>1.3513513513513511</v>
      </c>
      <c r="R254">
        <f t="shared" si="47"/>
        <v>0.42248162285806184</v>
      </c>
      <c r="U254">
        <f t="shared" si="48"/>
        <v>0.85199964444350851</v>
      </c>
      <c r="W254">
        <f t="shared" si="32"/>
        <v>10.906956350427006</v>
      </c>
      <c r="X254" s="12">
        <f t="shared" si="52"/>
        <v>6.5305666491767028E-2</v>
      </c>
      <c r="Y254">
        <f t="shared" si="44"/>
        <v>11.669008743734869</v>
      </c>
    </row>
    <row r="255" spans="1:25" x14ac:dyDescent="0.25">
      <c r="A255" s="19">
        <v>1846</v>
      </c>
      <c r="B255">
        <v>7.7657101314251978E-2</v>
      </c>
      <c r="C255">
        <v>4.4044494199481914E-2</v>
      </c>
      <c r="D255">
        <v>5.6401579244218847E-2</v>
      </c>
      <c r="E255">
        <v>0.10582010582010583</v>
      </c>
      <c r="F255">
        <v>0.45045045045045035</v>
      </c>
      <c r="G255">
        <v>0.21124081142903092</v>
      </c>
      <c r="J255">
        <v>0.89461430113424145</v>
      </c>
      <c r="M255">
        <f t="shared" si="49"/>
        <v>4.4264547749123624</v>
      </c>
      <c r="N255">
        <f t="shared" si="50"/>
        <v>2.642669651968915</v>
      </c>
      <c r="O255">
        <f t="shared" si="45"/>
        <v>3.3840947546531308</v>
      </c>
      <c r="P255">
        <f t="shared" si="46"/>
        <v>2.1164021164021167</v>
      </c>
      <c r="Q255">
        <f t="shared" si="51"/>
        <v>1.3513513513513511</v>
      </c>
      <c r="R255">
        <f t="shared" si="47"/>
        <v>0.42248162285806184</v>
      </c>
      <c r="U255">
        <f t="shared" si="48"/>
        <v>0.89461430113424145</v>
      </c>
      <c r="W255">
        <f t="shared" si="32"/>
        <v>15.238068573280179</v>
      </c>
      <c r="X255" s="12">
        <f t="shared" si="52"/>
        <v>6.5305666491767028E-2</v>
      </c>
      <c r="Y255">
        <f t="shared" si="44"/>
        <v>16.302729167177475</v>
      </c>
    </row>
    <row r="256" spans="1:25" x14ac:dyDescent="0.25">
      <c r="A256" s="19">
        <v>1847</v>
      </c>
      <c r="B256">
        <v>6.5186851634814219E-2</v>
      </c>
      <c r="C256">
        <v>3.0934333998953237E-2</v>
      </c>
      <c r="D256">
        <v>9.7465886939571172E-2</v>
      </c>
      <c r="E256">
        <v>0.1020408163265306</v>
      </c>
      <c r="F256">
        <v>0.37593984962406013</v>
      </c>
      <c r="G256">
        <v>0.21124081142903092</v>
      </c>
      <c r="J256">
        <v>0.7533402901295766</v>
      </c>
      <c r="M256">
        <f t="shared" si="49"/>
        <v>3.7156505431844105</v>
      </c>
      <c r="N256">
        <f t="shared" si="50"/>
        <v>1.8560600399371943</v>
      </c>
      <c r="O256">
        <f t="shared" si="45"/>
        <v>5.84795321637427</v>
      </c>
      <c r="P256">
        <f t="shared" si="46"/>
        <v>2.0408163265306118</v>
      </c>
      <c r="Q256">
        <f t="shared" si="51"/>
        <v>1.1278195488721803</v>
      </c>
      <c r="R256">
        <f t="shared" si="47"/>
        <v>0.42248162285806184</v>
      </c>
      <c r="U256">
        <f t="shared" si="48"/>
        <v>0.7533402901295766</v>
      </c>
      <c r="W256">
        <f t="shared" si="32"/>
        <v>15.764121587886306</v>
      </c>
      <c r="X256" s="12">
        <f t="shared" si="52"/>
        <v>6.5305666491767028E-2</v>
      </c>
      <c r="Y256">
        <f t="shared" si="44"/>
        <v>16.865536703018275</v>
      </c>
    </row>
    <row r="257" spans="1:25" x14ac:dyDescent="0.25">
      <c r="A257" s="19">
        <v>1848</v>
      </c>
      <c r="B257">
        <v>4.2476786259209205E-2</v>
      </c>
      <c r="C257">
        <v>1.87462680172025E-2</v>
      </c>
      <c r="D257">
        <v>2.7480076944215448E-2</v>
      </c>
      <c r="E257">
        <v>5.7142857142857148E-2</v>
      </c>
      <c r="F257">
        <v>0.30120481927710846</v>
      </c>
      <c r="G257">
        <v>0.21124081142903092</v>
      </c>
      <c r="J257">
        <v>0.7533402901295766</v>
      </c>
      <c r="M257">
        <f t="shared" si="49"/>
        <v>2.4211768167749246</v>
      </c>
      <c r="N257">
        <f t="shared" si="50"/>
        <v>1.1247760810321501</v>
      </c>
      <c r="O257">
        <f t="shared" si="45"/>
        <v>1.6488046166529269</v>
      </c>
      <c r="P257">
        <f t="shared" si="46"/>
        <v>1.142857142857143</v>
      </c>
      <c r="Q257">
        <f t="shared" si="51"/>
        <v>0.90361445783132543</v>
      </c>
      <c r="R257">
        <f t="shared" si="47"/>
        <v>0.42248162285806184</v>
      </c>
      <c r="U257">
        <f t="shared" si="48"/>
        <v>0.7533402901295766</v>
      </c>
      <c r="W257">
        <f t="shared" si="32"/>
        <v>8.4170510281361093</v>
      </c>
      <c r="X257" s="12">
        <f t="shared" si="52"/>
        <v>6.5305666491767028E-2</v>
      </c>
      <c r="Y257">
        <f t="shared" si="44"/>
        <v>9.0051375368287392</v>
      </c>
    </row>
    <row r="258" spans="1:25" x14ac:dyDescent="0.25">
      <c r="A258" s="19">
        <v>1849</v>
      </c>
      <c r="B258">
        <v>3.4058266488503686E-2</v>
      </c>
      <c r="C258">
        <v>1.4266861687250948E-2</v>
      </c>
      <c r="D258">
        <v>2.6136957658128592E-2</v>
      </c>
      <c r="E258">
        <v>3.7608123354644606E-2</v>
      </c>
      <c r="F258">
        <v>0.34722222222222221</v>
      </c>
      <c r="G258">
        <v>0.21124081142903092</v>
      </c>
      <c r="J258">
        <v>0.7533402901295766</v>
      </c>
      <c r="M258">
        <f t="shared" si="49"/>
        <v>1.94132118984471</v>
      </c>
      <c r="N258">
        <f t="shared" si="50"/>
        <v>0.85601170123505688</v>
      </c>
      <c r="O258">
        <f t="shared" si="45"/>
        <v>1.5682174594877156</v>
      </c>
      <c r="P258">
        <f t="shared" si="46"/>
        <v>0.75216246709289214</v>
      </c>
      <c r="Q258">
        <f t="shared" si="51"/>
        <v>1.0416666666666665</v>
      </c>
      <c r="R258">
        <f t="shared" si="47"/>
        <v>0.42248162285806184</v>
      </c>
      <c r="U258">
        <f t="shared" si="48"/>
        <v>0.7533402901295766</v>
      </c>
      <c r="W258">
        <f t="shared" si="32"/>
        <v>7.3352013973146786</v>
      </c>
      <c r="X258" s="12">
        <f t="shared" si="52"/>
        <v>6.5305666491767028E-2</v>
      </c>
      <c r="Y258">
        <f t="shared" si="44"/>
        <v>7.8477007234901235</v>
      </c>
    </row>
    <row r="259" spans="1:25" x14ac:dyDescent="0.25">
      <c r="A259" s="19">
        <v>1850</v>
      </c>
      <c r="B259">
        <v>3.7875528372922358E-2</v>
      </c>
      <c r="C259">
        <v>2.5569029833199561E-2</v>
      </c>
      <c r="D259">
        <v>2.8968713789107758E-2</v>
      </c>
      <c r="E259">
        <v>5.7142857142857148E-2</v>
      </c>
      <c r="F259">
        <v>0.34722222222222221</v>
      </c>
      <c r="G259">
        <v>0.23119608376375722</v>
      </c>
      <c r="J259">
        <v>0.89461430113424145</v>
      </c>
      <c r="M259">
        <f t="shared" si="49"/>
        <v>2.1589051172565745</v>
      </c>
      <c r="N259">
        <f t="shared" si="50"/>
        <v>1.5341417899919736</v>
      </c>
      <c r="O259">
        <f t="shared" si="45"/>
        <v>1.7381228273464655</v>
      </c>
      <c r="P259">
        <f t="shared" si="46"/>
        <v>1.142857142857143</v>
      </c>
      <c r="Q259">
        <f t="shared" si="51"/>
        <v>1.0416666666666665</v>
      </c>
      <c r="R259">
        <f t="shared" si="47"/>
        <v>0.46239216752751444</v>
      </c>
      <c r="U259">
        <f t="shared" si="48"/>
        <v>0.89461430113424145</v>
      </c>
      <c r="W259">
        <f t="shared" si="32"/>
        <v>8.9727000127805798</v>
      </c>
      <c r="X259" s="12">
        <f t="shared" si="52"/>
        <v>6.5305666491767028E-2</v>
      </c>
      <c r="Y259">
        <f t="shared" si="44"/>
        <v>9.5996088679631928</v>
      </c>
    </row>
    <row r="260" spans="1:25" x14ac:dyDescent="0.25">
      <c r="A260" s="19">
        <v>1851</v>
      </c>
      <c r="B260">
        <v>4.1233836184288296E-2</v>
      </c>
      <c r="C260">
        <v>2.919200889074788E-2</v>
      </c>
      <c r="D260">
        <v>4.2863266180882986E-2</v>
      </c>
      <c r="E260">
        <v>5.10204081632653E-2</v>
      </c>
      <c r="F260">
        <v>0.32154340836012862</v>
      </c>
      <c r="G260">
        <v>0.23119608376375722</v>
      </c>
      <c r="J260">
        <v>0.89461430113424145</v>
      </c>
      <c r="M260">
        <f t="shared" si="49"/>
        <v>2.3503286625044328</v>
      </c>
      <c r="N260">
        <f t="shared" si="50"/>
        <v>1.7515205334448729</v>
      </c>
      <c r="O260">
        <f t="shared" si="45"/>
        <v>2.5717959708529792</v>
      </c>
      <c r="P260">
        <f t="shared" si="46"/>
        <v>1.0204081632653059</v>
      </c>
      <c r="Q260">
        <f t="shared" si="51"/>
        <v>0.96463022508038587</v>
      </c>
      <c r="R260">
        <f t="shared" si="47"/>
        <v>0.46239216752751444</v>
      </c>
      <c r="U260">
        <f t="shared" si="48"/>
        <v>0.89461430113424145</v>
      </c>
      <c r="W260">
        <f t="shared" ref="W260:W314" si="53">SUM(M260:U260)</f>
        <v>10.015690023809734</v>
      </c>
      <c r="X260" s="12">
        <f t="shared" si="52"/>
        <v>6.5305666491767028E-2</v>
      </c>
      <c r="Y260">
        <f t="shared" si="44"/>
        <v>10.715470999184692</v>
      </c>
    </row>
    <row r="261" spans="1:25" x14ac:dyDescent="0.25">
      <c r="A261" s="19">
        <v>1852</v>
      </c>
      <c r="B261">
        <v>3.8697103755202265E-2</v>
      </c>
      <c r="C261">
        <v>2.5515678610636017E-2</v>
      </c>
      <c r="D261">
        <v>3.969829297340214E-2</v>
      </c>
      <c r="E261">
        <v>5.7142857142857148E-2</v>
      </c>
      <c r="F261">
        <v>0.32154340836012862</v>
      </c>
      <c r="G261">
        <v>0.23119608376375722</v>
      </c>
      <c r="I261">
        <v>0.16129032258064516</v>
      </c>
      <c r="J261">
        <v>0.84200016735595329</v>
      </c>
      <c r="M261">
        <f t="shared" si="49"/>
        <v>2.2057349140465292</v>
      </c>
      <c r="N261">
        <f t="shared" si="50"/>
        <v>1.530940716638161</v>
      </c>
      <c r="O261">
        <f t="shared" si="45"/>
        <v>2.3818975784041285</v>
      </c>
      <c r="P261">
        <f t="shared" si="46"/>
        <v>1.142857142857143</v>
      </c>
      <c r="Q261">
        <f t="shared" si="51"/>
        <v>0.96463022508038587</v>
      </c>
      <c r="R261">
        <f t="shared" si="47"/>
        <v>0.46239216752751444</v>
      </c>
      <c r="T261">
        <f t="shared" si="48"/>
        <v>0.16129032258064516</v>
      </c>
      <c r="U261">
        <f t="shared" si="48"/>
        <v>0.84200016735595329</v>
      </c>
      <c r="W261">
        <f t="shared" si="53"/>
        <v>9.6917432344904615</v>
      </c>
      <c r="X261" s="12">
        <f>$AG$3</f>
        <v>1.7810166825945994E-2</v>
      </c>
      <c r="Y261">
        <f t="shared" si="44"/>
        <v>9.8674847846576998</v>
      </c>
    </row>
    <row r="262" spans="1:25" x14ac:dyDescent="0.25">
      <c r="A262" s="19">
        <v>1853</v>
      </c>
      <c r="B262">
        <v>3.7875528372922358E-2</v>
      </c>
      <c r="C262">
        <v>2.2483047565695306E-2</v>
      </c>
      <c r="D262">
        <v>3.151591553734636E-2</v>
      </c>
      <c r="E262">
        <v>5.2910052910052914E-2</v>
      </c>
      <c r="F262">
        <v>0.32154340836012862</v>
      </c>
      <c r="G262">
        <v>0.23119608376375722</v>
      </c>
      <c r="J262">
        <v>0.84200016735595329</v>
      </c>
      <c r="M262">
        <f t="shared" si="49"/>
        <v>2.1589051172565745</v>
      </c>
      <c r="N262">
        <f t="shared" si="50"/>
        <v>1.3489828539417184</v>
      </c>
      <c r="O262">
        <f t="shared" si="45"/>
        <v>1.8909549322407817</v>
      </c>
      <c r="P262">
        <f t="shared" si="46"/>
        <v>1.0582010582010584</v>
      </c>
      <c r="Q262">
        <f t="shared" si="51"/>
        <v>0.96463022508038587</v>
      </c>
      <c r="R262">
        <f t="shared" si="47"/>
        <v>0.46239216752751444</v>
      </c>
      <c r="U262">
        <f t="shared" si="48"/>
        <v>0.84200016735595329</v>
      </c>
      <c r="W262">
        <f t="shared" si="53"/>
        <v>8.7260665216039879</v>
      </c>
      <c r="X262" s="12">
        <f t="shared" si="52"/>
        <v>6.5305666491767028E-2</v>
      </c>
      <c r="Y262">
        <f t="shared" si="44"/>
        <v>9.3357434711859497</v>
      </c>
    </row>
    <row r="263" spans="1:25" x14ac:dyDescent="0.25">
      <c r="A263" s="19">
        <v>1854</v>
      </c>
      <c r="B263">
        <v>3.9213936951585975E-2</v>
      </c>
      <c r="C263">
        <v>3.0562628883916823E-2</v>
      </c>
      <c r="D263">
        <v>3.6954915003695493E-2</v>
      </c>
      <c r="E263">
        <v>5.7142857142857148E-2</v>
      </c>
      <c r="F263">
        <v>0.37593984962406013</v>
      </c>
      <c r="G263">
        <v>0.23119608376375722</v>
      </c>
      <c r="J263">
        <v>0.84200016735595329</v>
      </c>
      <c r="M263">
        <f t="shared" si="49"/>
        <v>2.2351944062404003</v>
      </c>
      <c r="N263">
        <f t="shared" si="50"/>
        <v>1.8337577330350094</v>
      </c>
      <c r="O263">
        <f t="shared" si="45"/>
        <v>2.2172949002217295</v>
      </c>
      <c r="P263">
        <f t="shared" si="46"/>
        <v>1.142857142857143</v>
      </c>
      <c r="Q263">
        <f t="shared" si="51"/>
        <v>1.1278195488721803</v>
      </c>
      <c r="R263">
        <f t="shared" si="47"/>
        <v>0.46239216752751444</v>
      </c>
      <c r="U263">
        <f t="shared" si="48"/>
        <v>0.84200016735595329</v>
      </c>
      <c r="W263">
        <f t="shared" si="53"/>
        <v>9.8613160661099304</v>
      </c>
      <c r="X263" s="12">
        <f t="shared" si="52"/>
        <v>6.5305666491767028E-2</v>
      </c>
      <c r="Y263">
        <f t="shared" si="44"/>
        <v>10.55031116867584</v>
      </c>
    </row>
    <row r="264" spans="1:25" x14ac:dyDescent="0.25">
      <c r="A264" s="19">
        <v>1855</v>
      </c>
      <c r="B264">
        <v>4.3509130768016463E-2</v>
      </c>
      <c r="C264">
        <v>3.5396675067167323E-2</v>
      </c>
      <c r="D264">
        <v>4.2863266180882986E-2</v>
      </c>
      <c r="E264">
        <v>6.0790273556231005E-2</v>
      </c>
      <c r="F264">
        <v>0.37593984962406013</v>
      </c>
      <c r="G264">
        <v>0.23119608376375722</v>
      </c>
      <c r="I264">
        <v>0.18691588785046731</v>
      </c>
      <c r="J264">
        <v>0.76754501601628511</v>
      </c>
      <c r="M264">
        <f t="shared" si="49"/>
        <v>2.4800204537769384</v>
      </c>
      <c r="N264">
        <f t="shared" si="50"/>
        <v>2.1238005040300392</v>
      </c>
      <c r="O264">
        <f t="shared" si="45"/>
        <v>2.5717959708529792</v>
      </c>
      <c r="P264">
        <f t="shared" si="46"/>
        <v>1.21580547112462</v>
      </c>
      <c r="Q264">
        <f t="shared" si="51"/>
        <v>1.1278195488721803</v>
      </c>
      <c r="R264">
        <f t="shared" si="47"/>
        <v>0.46239216752751444</v>
      </c>
      <c r="T264">
        <f t="shared" si="48"/>
        <v>0.18691588785046731</v>
      </c>
      <c r="U264">
        <f t="shared" si="48"/>
        <v>0.76754501601628511</v>
      </c>
      <c r="W264">
        <f t="shared" si="53"/>
        <v>10.936095020051026</v>
      </c>
      <c r="X264" s="12">
        <f t="shared" ref="X264:X269" si="54">$AG$3</f>
        <v>1.7810166825945994E-2</v>
      </c>
      <c r="Y264">
        <f t="shared" si="44"/>
        <v>11.134400551377974</v>
      </c>
    </row>
    <row r="265" spans="1:25" x14ac:dyDescent="0.25">
      <c r="A265" s="19">
        <v>1856</v>
      </c>
      <c r="B265">
        <v>5.3609592745932182E-2</v>
      </c>
      <c r="C265">
        <v>3.3389062199171878E-2</v>
      </c>
      <c r="D265">
        <v>3.572704537334763E-2</v>
      </c>
      <c r="E265">
        <v>5.1948051948051958E-2</v>
      </c>
      <c r="F265">
        <v>0.34722222222222221</v>
      </c>
      <c r="G265">
        <v>0.23119608376375722</v>
      </c>
      <c r="I265">
        <v>0.17793594306049823</v>
      </c>
      <c r="J265">
        <v>0.90521621338191083</v>
      </c>
      <c r="M265">
        <f t="shared" si="49"/>
        <v>3.0557467865181343</v>
      </c>
      <c r="N265">
        <f t="shared" si="50"/>
        <v>2.0033437319503125</v>
      </c>
      <c r="O265">
        <f t="shared" si="45"/>
        <v>2.1436227224008579</v>
      </c>
      <c r="P265">
        <f t="shared" si="46"/>
        <v>1.0389610389610391</v>
      </c>
      <c r="Q265">
        <f t="shared" si="51"/>
        <v>1.0416666666666665</v>
      </c>
      <c r="R265">
        <f t="shared" si="47"/>
        <v>0.46239216752751444</v>
      </c>
      <c r="T265">
        <f t="shared" si="48"/>
        <v>0.17793594306049823</v>
      </c>
      <c r="U265">
        <f t="shared" si="48"/>
        <v>0.90521621338191083</v>
      </c>
      <c r="W265">
        <f t="shared" si="53"/>
        <v>10.828885270466934</v>
      </c>
      <c r="X265" s="12">
        <f t="shared" si="54"/>
        <v>1.7810166825945994E-2</v>
      </c>
      <c r="Y265">
        <f t="shared" si="44"/>
        <v>11.025246754461106</v>
      </c>
    </row>
    <row r="266" spans="1:25" x14ac:dyDescent="0.25">
      <c r="A266" s="19">
        <v>1857</v>
      </c>
      <c r="B266">
        <v>4.5135193864839697E-2</v>
      </c>
      <c r="C266">
        <v>3.2270348621674216E-2</v>
      </c>
      <c r="D266">
        <v>4.4662795891022775E-2</v>
      </c>
      <c r="E266">
        <v>6.2111801242236017E-2</v>
      </c>
      <c r="F266">
        <v>0.37593984962406013</v>
      </c>
      <c r="G266">
        <v>0.23119608376375722</v>
      </c>
      <c r="I266">
        <v>0.17793594306049823</v>
      </c>
      <c r="J266">
        <v>1.0315639165048864</v>
      </c>
      <c r="M266">
        <f t="shared" si="49"/>
        <v>2.5727060502958627</v>
      </c>
      <c r="N266">
        <f t="shared" si="50"/>
        <v>1.936220917300453</v>
      </c>
      <c r="O266">
        <f t="shared" si="45"/>
        <v>2.6797677534613666</v>
      </c>
      <c r="P266">
        <f t="shared" si="46"/>
        <v>1.2422360248447204</v>
      </c>
      <c r="Q266">
        <f t="shared" si="51"/>
        <v>1.1278195488721803</v>
      </c>
      <c r="R266">
        <f t="shared" si="47"/>
        <v>0.46239216752751444</v>
      </c>
      <c r="T266">
        <f t="shared" si="48"/>
        <v>0.17793594306049823</v>
      </c>
      <c r="U266">
        <f t="shared" si="48"/>
        <v>1.0315639165048864</v>
      </c>
      <c r="W266">
        <f t="shared" si="53"/>
        <v>11.230642321867483</v>
      </c>
      <c r="X266" s="12">
        <f t="shared" si="54"/>
        <v>1.7810166825945994E-2</v>
      </c>
      <c r="Y266">
        <f t="shared" si="44"/>
        <v>11.43428891497933</v>
      </c>
    </row>
    <row r="267" spans="1:25" x14ac:dyDescent="0.25">
      <c r="A267" s="19">
        <v>1858</v>
      </c>
      <c r="B267">
        <v>4.7516091497085126E-2</v>
      </c>
      <c r="C267">
        <v>3.6135597220659642E-2</v>
      </c>
      <c r="D267">
        <v>4.6598322460391417E-2</v>
      </c>
      <c r="E267">
        <v>7.1428571428571425E-2</v>
      </c>
      <c r="F267">
        <v>0.37593984962406013</v>
      </c>
      <c r="G267">
        <v>0.23119608376375722</v>
      </c>
      <c r="I267">
        <v>0.16666666666666666</v>
      </c>
      <c r="J267">
        <v>1.1528166353838345</v>
      </c>
      <c r="M267">
        <f t="shared" si="49"/>
        <v>2.7084172153338524</v>
      </c>
      <c r="N267">
        <f t="shared" si="50"/>
        <v>2.1681358332395786</v>
      </c>
      <c r="O267">
        <f t="shared" si="45"/>
        <v>2.795899347623485</v>
      </c>
      <c r="P267">
        <f t="shared" si="46"/>
        <v>1.4285714285714284</v>
      </c>
      <c r="Q267">
        <f t="shared" si="51"/>
        <v>1.1278195488721803</v>
      </c>
      <c r="R267">
        <f t="shared" si="47"/>
        <v>0.46239216752751444</v>
      </c>
      <c r="T267">
        <f t="shared" si="48"/>
        <v>0.16666666666666666</v>
      </c>
      <c r="U267">
        <f t="shared" si="48"/>
        <v>1.1528166353838345</v>
      </c>
      <c r="W267">
        <f t="shared" si="53"/>
        <v>12.010718843218539</v>
      </c>
      <c r="X267" s="12">
        <f t="shared" si="54"/>
        <v>1.7810166825945994E-2</v>
      </c>
      <c r="Y267">
        <f t="shared" si="44"/>
        <v>12.228510658071654</v>
      </c>
    </row>
    <row r="268" spans="1:25" x14ac:dyDescent="0.25">
      <c r="A268" s="19">
        <v>1859</v>
      </c>
      <c r="B268">
        <v>4.4030836617382448E-2</v>
      </c>
      <c r="C268">
        <v>3.0024647009147327E-2</v>
      </c>
      <c r="D268">
        <v>4.3744531933508315E-2</v>
      </c>
      <c r="E268">
        <v>5.9523809523809521E-2</v>
      </c>
      <c r="F268">
        <v>0.64516129032258063</v>
      </c>
      <c r="G268">
        <v>0.23119608376375722</v>
      </c>
      <c r="I268">
        <v>0.15313935681470137</v>
      </c>
      <c r="J268">
        <v>1.3436803167387741</v>
      </c>
      <c r="M268">
        <f t="shared" si="49"/>
        <v>2.5097576871907994</v>
      </c>
      <c r="N268">
        <f t="shared" si="50"/>
        <v>1.8014788205488397</v>
      </c>
      <c r="O268">
        <f t="shared" si="45"/>
        <v>2.6246719160104988</v>
      </c>
      <c r="P268">
        <f t="shared" si="46"/>
        <v>1.1904761904761905</v>
      </c>
      <c r="Q268">
        <f t="shared" si="51"/>
        <v>1.935483870967742</v>
      </c>
      <c r="R268">
        <f t="shared" si="47"/>
        <v>0.46239216752751444</v>
      </c>
      <c r="T268">
        <f t="shared" si="48"/>
        <v>0.15313935681470137</v>
      </c>
      <c r="U268">
        <f t="shared" si="48"/>
        <v>1.3436803167387741</v>
      </c>
      <c r="W268">
        <f t="shared" si="53"/>
        <v>12.021080326275062</v>
      </c>
      <c r="X268" s="12">
        <f t="shared" si="54"/>
        <v>1.7810166825945994E-2</v>
      </c>
      <c r="Y268">
        <f t="shared" si="44"/>
        <v>12.239060027151396</v>
      </c>
    </row>
    <row r="269" spans="1:25" x14ac:dyDescent="0.25">
      <c r="A269" s="19">
        <v>1860</v>
      </c>
      <c r="B269">
        <v>5.2328969805096923E-2</v>
      </c>
      <c r="C269">
        <v>3.1901228907280942E-2</v>
      </c>
      <c r="D269">
        <v>3.969829297340214E-2</v>
      </c>
      <c r="E269">
        <v>5.7142857142857148E-2</v>
      </c>
      <c r="F269">
        <v>0.53475935828876997</v>
      </c>
      <c r="G269">
        <v>0.32819214189452894</v>
      </c>
      <c r="I269">
        <v>0.17761989342806395</v>
      </c>
      <c r="J269">
        <v>1.2768266057977888</v>
      </c>
      <c r="M269">
        <f t="shared" si="49"/>
        <v>2.9827512788905244</v>
      </c>
      <c r="N269">
        <f t="shared" si="50"/>
        <v>1.9140737344368566</v>
      </c>
      <c r="O269">
        <f t="shared" si="45"/>
        <v>2.3818975784041285</v>
      </c>
      <c r="P269">
        <f t="shared" si="46"/>
        <v>1.142857142857143</v>
      </c>
      <c r="Q269">
        <f t="shared" si="51"/>
        <v>1.6042780748663099</v>
      </c>
      <c r="R269">
        <f>G269*$R$3</f>
        <v>0.65638428378905789</v>
      </c>
      <c r="T269">
        <f t="shared" si="48"/>
        <v>0.17761989342806395</v>
      </c>
      <c r="U269">
        <f t="shared" si="48"/>
        <v>1.2768266057977888</v>
      </c>
      <c r="W269">
        <f t="shared" si="53"/>
        <v>12.136688592469872</v>
      </c>
      <c r="X269" s="12">
        <f t="shared" si="54"/>
        <v>1.7810166825945994E-2</v>
      </c>
      <c r="Y269">
        <f t="shared" si="44"/>
        <v>12.356764631994647</v>
      </c>
    </row>
    <row r="270" spans="1:25" x14ac:dyDescent="0.25">
      <c r="A270" s="19">
        <v>1861</v>
      </c>
      <c r="B270">
        <v>6.4778975207319497E-2</v>
      </c>
      <c r="C270">
        <v>3.6001066307990166E-2</v>
      </c>
      <c r="D270">
        <v>3.5105798784619696E-2</v>
      </c>
      <c r="E270">
        <v>6.3469286480788423E-2</v>
      </c>
      <c r="G270">
        <v>0.32819214189452894</v>
      </c>
      <c r="M270">
        <f t="shared" si="49"/>
        <v>3.6924015868172115</v>
      </c>
      <c r="N270">
        <f t="shared" si="50"/>
        <v>2.16006397847941</v>
      </c>
      <c r="O270">
        <f t="shared" si="45"/>
        <v>2.1063479270771817</v>
      </c>
      <c r="P270">
        <f t="shared" si="46"/>
        <v>1.2693857296157685</v>
      </c>
      <c r="R270">
        <f>G270*$R$3</f>
        <v>0.65638428378905789</v>
      </c>
      <c r="W270">
        <f t="shared" si="53"/>
        <v>9.8845835057786289</v>
      </c>
      <c r="X270" s="12">
        <f>$AG$3+$AE$3+$AH$3+$AI$3</f>
        <v>0.26497396031013354</v>
      </c>
      <c r="Y270">
        <f t="shared" si="44"/>
        <v>13.44793649752774</v>
      </c>
    </row>
    <row r="271" spans="1:25" x14ac:dyDescent="0.25">
      <c r="A271" s="19">
        <v>1862</v>
      </c>
      <c r="B271">
        <v>7.6289288983826684E-2</v>
      </c>
      <c r="C271">
        <v>5.3741339903530222E-2</v>
      </c>
      <c r="D271">
        <v>5.421401837624814E-2</v>
      </c>
      <c r="E271">
        <v>5.1255474529961743E-2</v>
      </c>
      <c r="G271">
        <v>0.32819214189452894</v>
      </c>
      <c r="M271">
        <f t="shared" si="49"/>
        <v>4.3484894720781213</v>
      </c>
      <c r="N271">
        <f t="shared" si="50"/>
        <v>3.2244803942118132</v>
      </c>
      <c r="O271">
        <f t="shared" si="45"/>
        <v>3.2528411025748882</v>
      </c>
      <c r="P271">
        <f t="shared" si="46"/>
        <v>1.0251094905992348</v>
      </c>
      <c r="R271">
        <f>G271*$R$3</f>
        <v>0.65638428378905789</v>
      </c>
      <c r="W271">
        <f t="shared" si="53"/>
        <v>12.507304743253114</v>
      </c>
      <c r="X271" s="12">
        <f>$AG$3+$AE$3+$AH$3+$AI$3</f>
        <v>0.26497396031013354</v>
      </c>
      <c r="Y271">
        <f t="shared" si="44"/>
        <v>17.016138296992022</v>
      </c>
    </row>
    <row r="272" spans="1:25" x14ac:dyDescent="0.25">
      <c r="A272" s="19">
        <v>1863</v>
      </c>
      <c r="B272">
        <v>0.10906112937587718</v>
      </c>
      <c r="C272">
        <v>7.4440470353977772E-2</v>
      </c>
      <c r="D272">
        <v>7.2591651724128861E-2</v>
      </c>
      <c r="E272">
        <v>7.6864814280753813E-2</v>
      </c>
      <c r="G272">
        <v>0.32819214189452894</v>
      </c>
      <c r="M272">
        <f t="shared" si="49"/>
        <v>6.2164843744249998</v>
      </c>
      <c r="N272">
        <f t="shared" si="50"/>
        <v>4.4664282212386661</v>
      </c>
      <c r="O272">
        <f t="shared" si="45"/>
        <v>4.3554991034477313</v>
      </c>
      <c r="P272">
        <f t="shared" si="46"/>
        <v>1.5372962856150763</v>
      </c>
      <c r="R272">
        <f>G272*$R$3</f>
        <v>0.65638428378905789</v>
      </c>
      <c r="W272">
        <f t="shared" si="53"/>
        <v>17.232092268515533</v>
      </c>
      <c r="X272" s="12">
        <f>$AG$3+$AE$3+$AH$3+$AI$3</f>
        <v>0.26497396031013354</v>
      </c>
      <c r="Y272">
        <f t="shared" si="44"/>
        <v>23.444192910208137</v>
      </c>
    </row>
    <row r="273" spans="1:25" x14ac:dyDescent="0.25">
      <c r="A273" s="19">
        <v>1864</v>
      </c>
      <c r="B273">
        <v>0.13543599257884972</v>
      </c>
      <c r="C273">
        <v>7.1381790862060035E-2</v>
      </c>
      <c r="D273">
        <v>7.1381790862060035E-2</v>
      </c>
      <c r="E273">
        <v>9.0816527814325781E-2</v>
      </c>
      <c r="M273">
        <f t="shared" si="49"/>
        <v>7.7198515769944338</v>
      </c>
      <c r="N273">
        <f t="shared" si="50"/>
        <v>4.2829074517236023</v>
      </c>
      <c r="O273">
        <f t="shared" si="45"/>
        <v>4.2829074517236023</v>
      </c>
      <c r="P273">
        <f t="shared" si="46"/>
        <v>1.8163305562865157</v>
      </c>
      <c r="W273">
        <f t="shared" si="53"/>
        <v>18.101997036728154</v>
      </c>
      <c r="X273" s="12">
        <f>$AG$3+$AE$3+$AH$3+$AI$3+$AF$3</f>
        <v>0.29638795208987812</v>
      </c>
      <c r="Y273">
        <f t="shared" si="44"/>
        <v>25.727241440073335</v>
      </c>
    </row>
    <row r="274" spans="1:25" x14ac:dyDescent="0.25">
      <c r="A274" s="19">
        <v>1865</v>
      </c>
      <c r="B274">
        <v>0.12615955473098331</v>
      </c>
      <c r="C274">
        <v>4.0404787280411344E-2</v>
      </c>
      <c r="D274">
        <v>4.0404787280411344E-2</v>
      </c>
      <c r="E274">
        <v>8.6909647965170519E-2</v>
      </c>
      <c r="M274">
        <f t="shared" si="49"/>
        <v>7.1910946196660488</v>
      </c>
      <c r="N274">
        <f t="shared" si="50"/>
        <v>2.4242872368246808</v>
      </c>
      <c r="O274">
        <f t="shared" si="45"/>
        <v>2.4242872368246808</v>
      </c>
      <c r="P274">
        <f t="shared" si="46"/>
        <v>1.7381929593034104</v>
      </c>
      <c r="W274">
        <f t="shared" si="53"/>
        <v>13.77786205261882</v>
      </c>
      <c r="X274" s="12">
        <f t="shared" ref="X274:X314" si="55">$AG$3+$AE$3+$AH$3+$AI$3+$AF$3</f>
        <v>0.29638795208987812</v>
      </c>
      <c r="Y274">
        <f t="shared" si="44"/>
        <v>19.58161758818942</v>
      </c>
    </row>
    <row r="275" spans="1:25" x14ac:dyDescent="0.25">
      <c r="A275" s="19">
        <v>1866</v>
      </c>
      <c r="B275">
        <v>0.16512059369202228</v>
      </c>
      <c r="C275">
        <v>4.4613619288787529E-2</v>
      </c>
      <c r="D275">
        <v>4.4613619288787529E-2</v>
      </c>
      <c r="E275">
        <v>0.10517945608358555</v>
      </c>
      <c r="M275">
        <f t="shared" si="49"/>
        <v>9.4118738404452706</v>
      </c>
      <c r="N275">
        <f t="shared" si="50"/>
        <v>2.6768171573272519</v>
      </c>
      <c r="O275">
        <f t="shared" si="45"/>
        <v>2.6768171573272519</v>
      </c>
      <c r="P275">
        <f t="shared" si="46"/>
        <v>2.1035891216717109</v>
      </c>
      <c r="W275">
        <f t="shared" si="53"/>
        <v>16.869097276771484</v>
      </c>
      <c r="X275" s="12">
        <f t="shared" si="55"/>
        <v>0.29638795208987812</v>
      </c>
      <c r="Y275">
        <f t="shared" si="44"/>
        <v>23.974997765993784</v>
      </c>
    </row>
    <row r="276" spans="1:25" x14ac:dyDescent="0.25">
      <c r="A276" s="19">
        <v>1867</v>
      </c>
      <c r="B276">
        <v>0.11966604823747681</v>
      </c>
      <c r="C276">
        <v>6.2071122488747875E-2</v>
      </c>
      <c r="D276">
        <v>6.2071122488747875E-2</v>
      </c>
      <c r="E276">
        <v>9.0816527814325781E-2</v>
      </c>
      <c r="M276">
        <f t="shared" si="49"/>
        <v>6.820964749536178</v>
      </c>
      <c r="N276">
        <f t="shared" si="50"/>
        <v>3.7242673493248724</v>
      </c>
      <c r="O276">
        <f t="shared" si="45"/>
        <v>3.7242673493248724</v>
      </c>
      <c r="P276">
        <f t="shared" si="46"/>
        <v>1.8163305562865157</v>
      </c>
      <c r="W276">
        <f t="shared" si="53"/>
        <v>16.085830004472438</v>
      </c>
      <c r="X276" s="12">
        <f t="shared" si="55"/>
        <v>0.29638795208987812</v>
      </c>
      <c r="Y276">
        <f t="shared" si="44"/>
        <v>22.861788754542776</v>
      </c>
    </row>
    <row r="277" spans="1:25" x14ac:dyDescent="0.25">
      <c r="A277" s="19">
        <v>1868</v>
      </c>
      <c r="B277">
        <v>0.10482374768089053</v>
      </c>
      <c r="C277">
        <v>4.1181802420419265E-2</v>
      </c>
      <c r="D277">
        <v>4.1181802420419265E-2</v>
      </c>
      <c r="E277">
        <v>6.1500681386036801E-2</v>
      </c>
      <c r="M277">
        <f t="shared" si="49"/>
        <v>5.9749536178107601</v>
      </c>
      <c r="N277">
        <f t="shared" si="50"/>
        <v>2.470908145225156</v>
      </c>
      <c r="O277">
        <f t="shared" si="45"/>
        <v>2.470908145225156</v>
      </c>
      <c r="P277">
        <f t="shared" si="46"/>
        <v>1.2300136277207361</v>
      </c>
      <c r="W277">
        <f t="shared" si="53"/>
        <v>12.146783535981807</v>
      </c>
      <c r="X277" s="12">
        <f t="shared" si="55"/>
        <v>0.29638795208987812</v>
      </c>
      <c r="Y277">
        <f t="shared" si="44"/>
        <v>17.263467236043429</v>
      </c>
    </row>
    <row r="278" spans="1:25" x14ac:dyDescent="0.25">
      <c r="A278" s="19">
        <v>1869</v>
      </c>
      <c r="B278">
        <v>0.12615955473098331</v>
      </c>
      <c r="C278">
        <v>6.5890883872670822E-2</v>
      </c>
      <c r="D278">
        <v>6.5890883872670822E-2</v>
      </c>
      <c r="E278">
        <v>8.8857001073103778E-2</v>
      </c>
      <c r="M278">
        <f t="shared" si="49"/>
        <v>7.1910946196660488</v>
      </c>
      <c r="N278">
        <f t="shared" si="50"/>
        <v>3.9534530323602493</v>
      </c>
      <c r="O278">
        <f t="shared" si="45"/>
        <v>3.9534530323602493</v>
      </c>
      <c r="P278">
        <f t="shared" si="46"/>
        <v>1.7771400214620756</v>
      </c>
      <c r="W278">
        <f t="shared" si="53"/>
        <v>16.875140705848622</v>
      </c>
      <c r="X278" s="12">
        <f t="shared" si="55"/>
        <v>0.29638795208987812</v>
      </c>
      <c r="Y278">
        <f t="shared" si="44"/>
        <v>23.983586915504638</v>
      </c>
    </row>
    <row r="279" spans="1:25" x14ac:dyDescent="0.25">
      <c r="A279" s="19">
        <v>1870</v>
      </c>
      <c r="B279">
        <v>0.11966604823747681</v>
      </c>
      <c r="C279">
        <v>5.287540063856299E-2</v>
      </c>
      <c r="D279">
        <v>5.287540063856299E-2</v>
      </c>
      <c r="E279">
        <v>0.11107125134137973</v>
      </c>
      <c r="M279">
        <f t="shared" si="49"/>
        <v>6.820964749536178</v>
      </c>
      <c r="N279">
        <f t="shared" si="50"/>
        <v>3.1725240383137794</v>
      </c>
      <c r="O279">
        <f t="shared" si="45"/>
        <v>3.1725240383137794</v>
      </c>
      <c r="P279">
        <f t="shared" si="46"/>
        <v>2.2214250268275944</v>
      </c>
      <c r="W279">
        <f t="shared" si="53"/>
        <v>15.387437852991331</v>
      </c>
      <c r="X279" s="12">
        <f t="shared" si="55"/>
        <v>0.29638795208987812</v>
      </c>
      <c r="Y279">
        <f t="shared" si="44"/>
        <v>21.869207468370259</v>
      </c>
    </row>
    <row r="280" spans="1:25" x14ac:dyDescent="0.25">
      <c r="A280" s="19">
        <v>1871</v>
      </c>
      <c r="B280">
        <v>0.11688311688311689</v>
      </c>
      <c r="C280">
        <v>4.8187527584648997E-2</v>
      </c>
      <c r="D280">
        <v>6.7256712495659579E-2</v>
      </c>
      <c r="E280">
        <v>6.0698801753452415E-2</v>
      </c>
      <c r="M280">
        <f t="shared" si="49"/>
        <v>6.6623376623376629</v>
      </c>
      <c r="N280">
        <f t="shared" si="50"/>
        <v>2.89125165507894</v>
      </c>
      <c r="O280">
        <f t="shared" si="45"/>
        <v>4.0354027497395748</v>
      </c>
      <c r="P280">
        <f t="shared" si="46"/>
        <v>1.2139760350690483</v>
      </c>
      <c r="W280">
        <f t="shared" si="53"/>
        <v>14.802968102225226</v>
      </c>
      <c r="X280" s="12">
        <f t="shared" si="55"/>
        <v>0.29638795208987812</v>
      </c>
      <c r="Y280">
        <f t="shared" si="44"/>
        <v>21.038536998042037</v>
      </c>
    </row>
    <row r="281" spans="1:25" x14ac:dyDescent="0.25">
      <c r="A281" s="19">
        <v>1872</v>
      </c>
      <c r="B281">
        <v>0.10111317254174398</v>
      </c>
      <c r="C281">
        <v>5.3940899895763263E-2</v>
      </c>
      <c r="D281">
        <v>7.007374757401183E-2</v>
      </c>
      <c r="E281">
        <v>7.6535158179478244E-2</v>
      </c>
      <c r="M281">
        <f t="shared" si="49"/>
        <v>5.7634508348794071</v>
      </c>
      <c r="N281">
        <f t="shared" si="50"/>
        <v>3.2364539937457959</v>
      </c>
      <c r="O281">
        <f t="shared" si="45"/>
        <v>4.2044248544407097</v>
      </c>
      <c r="P281">
        <f t="shared" si="46"/>
        <v>1.5307031635895649</v>
      </c>
      <c r="W281">
        <f t="shared" si="53"/>
        <v>14.735032846655479</v>
      </c>
      <c r="X281" s="12">
        <f t="shared" si="55"/>
        <v>0.29638795208987812</v>
      </c>
      <c r="Y281">
        <f t="shared" si="44"/>
        <v>20.941984848641628</v>
      </c>
    </row>
    <row r="282" spans="1:25" x14ac:dyDescent="0.25">
      <c r="A282" s="19">
        <v>1873</v>
      </c>
      <c r="B282">
        <v>9.1836734693877556E-2</v>
      </c>
      <c r="C282">
        <v>3.4696269051552188E-2</v>
      </c>
      <c r="D282">
        <v>4.2104870740499442E-2</v>
      </c>
      <c r="E282">
        <v>6.2946905522098792E-2</v>
      </c>
      <c r="M282">
        <f t="shared" si="49"/>
        <v>5.2346938775510203</v>
      </c>
      <c r="N282">
        <f t="shared" si="50"/>
        <v>2.0817761430931312</v>
      </c>
      <c r="O282">
        <f t="shared" si="45"/>
        <v>2.5262922444299667</v>
      </c>
      <c r="P282">
        <f t="shared" si="46"/>
        <v>1.2589381104419759</v>
      </c>
      <c r="W282">
        <f t="shared" si="53"/>
        <v>11.101700375516094</v>
      </c>
      <c r="X282" s="12">
        <f t="shared" si="55"/>
        <v>0.29638795208987812</v>
      </c>
      <c r="Y282">
        <f t="shared" si="44"/>
        <v>15.778155602210786</v>
      </c>
    </row>
    <row r="283" spans="1:25" x14ac:dyDescent="0.25">
      <c r="A283" s="19">
        <v>1874</v>
      </c>
      <c r="B283">
        <v>8.7198515769944335E-2</v>
      </c>
      <c r="C283">
        <v>2.5963308994444729E-2</v>
      </c>
      <c r="D283">
        <v>3.2864544595791918E-2</v>
      </c>
      <c r="E283">
        <v>4.8361646925514937E-2</v>
      </c>
      <c r="M283">
        <f t="shared" si="49"/>
        <v>4.9703153988868269</v>
      </c>
      <c r="N283">
        <f t="shared" si="50"/>
        <v>1.5577985396666838</v>
      </c>
      <c r="O283">
        <f t="shared" si="45"/>
        <v>1.9718726757475151</v>
      </c>
      <c r="P283">
        <f t="shared" si="46"/>
        <v>0.96723293851029868</v>
      </c>
      <c r="W283">
        <f t="shared" si="53"/>
        <v>9.4672195528113239</v>
      </c>
      <c r="X283" s="12">
        <f t="shared" si="55"/>
        <v>0.29638795208987812</v>
      </c>
      <c r="Y283">
        <f t="shared" si="44"/>
        <v>13.455169764262832</v>
      </c>
    </row>
    <row r="284" spans="1:25" x14ac:dyDescent="0.25">
      <c r="A284" s="19">
        <v>1875</v>
      </c>
      <c r="B284">
        <v>8.9981447124304267E-2</v>
      </c>
      <c r="C284">
        <v>2.9758945606750992E-2</v>
      </c>
      <c r="D284">
        <v>3.6744230025082383E-2</v>
      </c>
      <c r="E284">
        <v>4.3366823123973296E-2</v>
      </c>
      <c r="M284">
        <f t="shared" si="49"/>
        <v>5.128942486085343</v>
      </c>
      <c r="N284">
        <f t="shared" si="50"/>
        <v>1.7855367364050596</v>
      </c>
      <c r="O284">
        <f t="shared" si="45"/>
        <v>2.2046538015049428</v>
      </c>
      <c r="P284">
        <f t="shared" si="46"/>
        <v>0.86733646247946594</v>
      </c>
      <c r="W284">
        <f t="shared" si="53"/>
        <v>9.986469486474812</v>
      </c>
      <c r="X284" s="12">
        <f t="shared" si="55"/>
        <v>0.29638795208987812</v>
      </c>
      <c r="Y284">
        <f t="shared" ref="Y284:Y314" si="56">W284/(1-X284)</f>
        <v>14.193147368833095</v>
      </c>
    </row>
    <row r="285" spans="1:25" x14ac:dyDescent="0.25">
      <c r="A285" s="19">
        <v>1876</v>
      </c>
      <c r="B285">
        <v>9.1836734693877556E-2</v>
      </c>
      <c r="C285">
        <v>4.4688099454545098E-2</v>
      </c>
      <c r="D285">
        <v>5.7227518061512592E-2</v>
      </c>
      <c r="E285">
        <v>4.7736373737445423E-2</v>
      </c>
      <c r="M285">
        <f t="shared" si="49"/>
        <v>5.2346938775510203</v>
      </c>
      <c r="N285">
        <f t="shared" si="50"/>
        <v>2.6812859672727059</v>
      </c>
      <c r="O285">
        <f t="shared" si="45"/>
        <v>3.4336510836907554</v>
      </c>
      <c r="P285">
        <f t="shared" si="46"/>
        <v>0.95472747474890851</v>
      </c>
      <c r="W285">
        <f t="shared" si="53"/>
        <v>12.304358403263389</v>
      </c>
      <c r="X285" s="12">
        <f t="shared" si="55"/>
        <v>0.29638795208987812</v>
      </c>
      <c r="Y285">
        <f t="shared" si="56"/>
        <v>17.487418585014233</v>
      </c>
    </row>
    <row r="286" spans="1:25" x14ac:dyDescent="0.25">
      <c r="A286" s="19">
        <v>1877</v>
      </c>
      <c r="B286">
        <v>0.13079777365491652</v>
      </c>
      <c r="C286">
        <v>0.10456317020809579</v>
      </c>
      <c r="D286">
        <v>0.10466538249568921</v>
      </c>
      <c r="E286">
        <v>0.10325234936652854</v>
      </c>
      <c r="M286">
        <f t="shared" si="49"/>
        <v>7.4554730983302413</v>
      </c>
      <c r="N286">
        <f t="shared" si="50"/>
        <v>6.2737902124857472</v>
      </c>
      <c r="O286">
        <f t="shared" si="45"/>
        <v>6.2799229497413531</v>
      </c>
      <c r="P286">
        <f t="shared" si="46"/>
        <v>2.0650469873305708</v>
      </c>
      <c r="W286">
        <f t="shared" si="53"/>
        <v>22.074233247887914</v>
      </c>
      <c r="X286" s="12">
        <f t="shared" si="55"/>
        <v>0.29638795208987812</v>
      </c>
      <c r="Y286">
        <f t="shared" si="56"/>
        <v>31.372733473585484</v>
      </c>
    </row>
    <row r="287" spans="1:25" x14ac:dyDescent="0.25">
      <c r="A287" s="19">
        <v>1878</v>
      </c>
      <c r="B287">
        <v>0.16233766233766234</v>
      </c>
      <c r="C287">
        <v>0.10236394483087005</v>
      </c>
      <c r="D287">
        <v>9.8866746346343529E-2</v>
      </c>
      <c r="E287">
        <v>0.13502230301776805</v>
      </c>
      <c r="M287">
        <f t="shared" si="49"/>
        <v>9.2532467532467528</v>
      </c>
      <c r="N287">
        <f t="shared" si="50"/>
        <v>6.1418366898522034</v>
      </c>
      <c r="O287">
        <f t="shared" si="45"/>
        <v>5.9320047807806118</v>
      </c>
      <c r="P287">
        <f t="shared" si="46"/>
        <v>2.7004460603553611</v>
      </c>
      <c r="W287">
        <f t="shared" si="53"/>
        <v>24.027534284234928</v>
      </c>
      <c r="X287" s="12">
        <f t="shared" si="55"/>
        <v>0.29638795208987812</v>
      </c>
      <c r="Y287">
        <f t="shared" si="56"/>
        <v>34.148838632882764</v>
      </c>
    </row>
    <row r="288" spans="1:25" x14ac:dyDescent="0.25">
      <c r="A288" s="19">
        <v>1879</v>
      </c>
      <c r="B288">
        <v>0.15491651205936921</v>
      </c>
      <c r="C288">
        <v>0.10101196820102835</v>
      </c>
      <c r="D288">
        <v>9.6548860498728642E-2</v>
      </c>
      <c r="E288">
        <v>0.11562925085646876</v>
      </c>
      <c r="M288">
        <f t="shared" si="49"/>
        <v>8.8302411873840452</v>
      </c>
      <c r="N288">
        <f t="shared" si="50"/>
        <v>6.060718092061701</v>
      </c>
      <c r="O288">
        <f t="shared" si="45"/>
        <v>5.7929316299237188</v>
      </c>
      <c r="P288">
        <f t="shared" si="46"/>
        <v>2.3125850171293751</v>
      </c>
      <c r="W288">
        <f t="shared" si="53"/>
        <v>22.996475926498839</v>
      </c>
      <c r="X288" s="12">
        <f t="shared" si="55"/>
        <v>0.29638795208987812</v>
      </c>
      <c r="Y288">
        <f t="shared" si="56"/>
        <v>32.683459578049131</v>
      </c>
    </row>
    <row r="289" spans="1:25" x14ac:dyDescent="0.25">
      <c r="A289" s="19">
        <v>1880</v>
      </c>
      <c r="B289">
        <v>0.11966604823747681</v>
      </c>
      <c r="C289">
        <v>6.4462785245689394E-2</v>
      </c>
      <c r="D289">
        <v>7.186086328395308E-2</v>
      </c>
      <c r="E289">
        <v>6.793952175957492E-2</v>
      </c>
      <c r="M289">
        <f t="shared" si="49"/>
        <v>6.820964749536178</v>
      </c>
      <c r="N289">
        <f t="shared" si="50"/>
        <v>3.8677671147413637</v>
      </c>
      <c r="O289">
        <f t="shared" ref="O289:O314" si="57">D289*$O$3</f>
        <v>4.311651797037185</v>
      </c>
      <c r="P289">
        <f t="shared" ref="P289:P314" si="58">E289*$P$3</f>
        <v>1.3587904351914983</v>
      </c>
      <c r="W289">
        <f t="shared" si="53"/>
        <v>16.359174096506226</v>
      </c>
      <c r="X289" s="12">
        <f t="shared" si="55"/>
        <v>0.29638795208987812</v>
      </c>
      <c r="Y289">
        <f t="shared" si="56"/>
        <v>23.250275695387067</v>
      </c>
    </row>
    <row r="290" spans="1:25" x14ac:dyDescent="0.25">
      <c r="A290" s="19">
        <v>1881</v>
      </c>
      <c r="B290">
        <v>9.7402597402597407E-2</v>
      </c>
      <c r="C290">
        <v>3.0418376787809676E-2</v>
      </c>
      <c r="D290">
        <v>3.8780400685653776E-2</v>
      </c>
      <c r="E290">
        <v>4.3279177968104307E-2</v>
      </c>
      <c r="M290">
        <f t="shared" si="49"/>
        <v>5.5519480519480524</v>
      </c>
      <c r="N290">
        <f t="shared" si="50"/>
        <v>1.8251026072685805</v>
      </c>
      <c r="O290">
        <f t="shared" si="57"/>
        <v>2.3268240411392265</v>
      </c>
      <c r="P290">
        <f t="shared" si="58"/>
        <v>0.8655835593620862</v>
      </c>
      <c r="W290">
        <f t="shared" si="53"/>
        <v>10.569458259717946</v>
      </c>
      <c r="X290" s="12">
        <f t="shared" si="55"/>
        <v>0.29638795208987812</v>
      </c>
      <c r="Y290">
        <f t="shared" si="56"/>
        <v>15.021713018006862</v>
      </c>
    </row>
    <row r="291" spans="1:25" x14ac:dyDescent="0.25">
      <c r="A291" s="19">
        <v>1882</v>
      </c>
      <c r="B291">
        <v>0.10296846011131727</v>
      </c>
      <c r="C291">
        <v>3.6706440278741877E-2</v>
      </c>
      <c r="D291">
        <v>4.5466108829337604E-2</v>
      </c>
      <c r="E291">
        <v>5.2435203865372211E-2</v>
      </c>
      <c r="M291">
        <f t="shared" si="49"/>
        <v>5.8692022263450845</v>
      </c>
      <c r="N291">
        <f t="shared" si="50"/>
        <v>2.2023864167245124</v>
      </c>
      <c r="O291">
        <f t="shared" si="57"/>
        <v>2.7279665297602564</v>
      </c>
      <c r="P291">
        <f t="shared" si="58"/>
        <v>1.0487040773074443</v>
      </c>
      <c r="W291">
        <f t="shared" si="53"/>
        <v>11.848259250137296</v>
      </c>
      <c r="X291" s="12">
        <f t="shared" si="55"/>
        <v>0.29638795208987812</v>
      </c>
      <c r="Y291">
        <f t="shared" si="56"/>
        <v>16.839193253340614</v>
      </c>
    </row>
    <row r="292" spans="1:25" x14ac:dyDescent="0.25">
      <c r="A292" s="19">
        <v>1883</v>
      </c>
      <c r="B292">
        <v>0.10389610389610392</v>
      </c>
      <c r="C292">
        <v>4.3437195250746477E-2</v>
      </c>
      <c r="D292">
        <v>5.7258121012347632E-2</v>
      </c>
      <c r="E292">
        <v>5.426897429958949E-2</v>
      </c>
      <c r="M292">
        <f t="shared" si="49"/>
        <v>5.9220779220779232</v>
      </c>
      <c r="N292">
        <f t="shared" si="50"/>
        <v>2.6062317150447885</v>
      </c>
      <c r="O292">
        <f t="shared" si="57"/>
        <v>3.435487260740858</v>
      </c>
      <c r="P292">
        <f t="shared" si="58"/>
        <v>1.0853794859917898</v>
      </c>
      <c r="W292">
        <f t="shared" si="53"/>
        <v>13.049176383855361</v>
      </c>
      <c r="X292" s="12">
        <f t="shared" si="55"/>
        <v>0.29638795208987812</v>
      </c>
      <c r="Y292">
        <f t="shared" si="56"/>
        <v>18.545982011840479</v>
      </c>
    </row>
    <row r="293" spans="1:25" x14ac:dyDescent="0.25">
      <c r="A293" s="19">
        <v>1884</v>
      </c>
      <c r="B293">
        <v>9.5547309833024133E-2</v>
      </c>
      <c r="C293">
        <v>5.9352930317677424E-2</v>
      </c>
      <c r="D293">
        <v>6.6422261968418148E-2</v>
      </c>
      <c r="E293">
        <v>4.8449179318140301E-2</v>
      </c>
      <c r="M293">
        <f t="shared" si="49"/>
        <v>5.4461966604823759</v>
      </c>
      <c r="N293">
        <f t="shared" si="50"/>
        <v>3.5611758190606455</v>
      </c>
      <c r="O293">
        <f t="shared" si="57"/>
        <v>3.9853357181050888</v>
      </c>
      <c r="P293">
        <f t="shared" si="58"/>
        <v>0.96898358636280602</v>
      </c>
      <c r="W293">
        <f t="shared" si="53"/>
        <v>13.961691784010917</v>
      </c>
      <c r="X293" s="12">
        <f t="shared" si="55"/>
        <v>0.29638795208987812</v>
      </c>
      <c r="Y293">
        <f t="shared" si="56"/>
        <v>19.842883341011746</v>
      </c>
    </row>
    <row r="294" spans="1:25" x14ac:dyDescent="0.25">
      <c r="A294" s="19">
        <v>1885</v>
      </c>
      <c r="B294">
        <v>9.3692022263450844E-2</v>
      </c>
      <c r="C294">
        <v>5.0458381853482601E-2</v>
      </c>
      <c r="D294">
        <v>6.1079684137529983E-2</v>
      </c>
      <c r="E294">
        <v>5.3085119629692638E-2</v>
      </c>
      <c r="M294">
        <f t="shared" si="49"/>
        <v>5.3404452690166977</v>
      </c>
      <c r="N294">
        <f t="shared" si="50"/>
        <v>3.027502911208956</v>
      </c>
      <c r="O294">
        <f t="shared" si="57"/>
        <v>3.6647810482517991</v>
      </c>
      <c r="P294">
        <f t="shared" si="58"/>
        <v>1.0617023925938527</v>
      </c>
      <c r="W294">
        <f t="shared" si="53"/>
        <v>13.094431621071305</v>
      </c>
      <c r="X294" s="12">
        <f t="shared" si="55"/>
        <v>0.29638795208987812</v>
      </c>
      <c r="Y294">
        <f t="shared" si="56"/>
        <v>18.610300463109699</v>
      </c>
    </row>
    <row r="295" spans="1:25" x14ac:dyDescent="0.25">
      <c r="A295" s="19">
        <v>1886</v>
      </c>
      <c r="B295">
        <v>0.10296846011131727</v>
      </c>
      <c r="C295">
        <v>4.345482398258526E-2</v>
      </c>
      <c r="D295">
        <v>5.5420645079239168E-2</v>
      </c>
      <c r="E295">
        <v>5.9058293597953705E-2</v>
      </c>
      <c r="M295">
        <f t="shared" si="49"/>
        <v>5.8692022263450845</v>
      </c>
      <c r="N295">
        <f t="shared" si="50"/>
        <v>2.6072894389551156</v>
      </c>
      <c r="O295">
        <f t="shared" si="57"/>
        <v>3.3252387047543501</v>
      </c>
      <c r="P295">
        <f t="shared" si="58"/>
        <v>1.1811658719590741</v>
      </c>
      <c r="W295">
        <f t="shared" si="53"/>
        <v>12.982896242013624</v>
      </c>
      <c r="X295" s="12">
        <f t="shared" si="55"/>
        <v>0.29638795208987812</v>
      </c>
      <c r="Y295">
        <f t="shared" si="56"/>
        <v>18.451782172541815</v>
      </c>
    </row>
    <row r="296" spans="1:25" x14ac:dyDescent="0.25">
      <c r="A296" s="19">
        <v>1887</v>
      </c>
      <c r="B296">
        <v>0.10760667903525047</v>
      </c>
      <c r="C296">
        <v>4.2846213002437003E-2</v>
      </c>
      <c r="D296">
        <v>5.6983867106487535E-2</v>
      </c>
      <c r="E296">
        <v>5.6324400995839075E-2</v>
      </c>
      <c r="M296">
        <f t="shared" si="49"/>
        <v>6.133580705009277</v>
      </c>
      <c r="N296">
        <f t="shared" si="50"/>
        <v>2.5707727801462203</v>
      </c>
      <c r="O296">
        <f t="shared" si="57"/>
        <v>3.4190320263892522</v>
      </c>
      <c r="P296">
        <f t="shared" si="58"/>
        <v>1.1264880199167815</v>
      </c>
      <c r="W296">
        <f t="shared" si="53"/>
        <v>13.249873531461532</v>
      </c>
      <c r="X296" s="12">
        <f t="shared" si="55"/>
        <v>0.29638795208987812</v>
      </c>
      <c r="Y296">
        <f t="shared" si="56"/>
        <v>18.831220373239042</v>
      </c>
    </row>
    <row r="297" spans="1:25" x14ac:dyDescent="0.25">
      <c r="A297" s="19">
        <v>1888</v>
      </c>
      <c r="B297">
        <v>0.11131725417439703</v>
      </c>
      <c r="C297">
        <v>5.7627925884332659E-2</v>
      </c>
      <c r="D297">
        <v>6.9527718372136407E-2</v>
      </c>
      <c r="E297">
        <v>6.225156179830818E-2</v>
      </c>
      <c r="M297">
        <f t="shared" si="49"/>
        <v>6.3450834879406308</v>
      </c>
      <c r="N297">
        <f t="shared" si="50"/>
        <v>3.4576755530599597</v>
      </c>
      <c r="O297">
        <f t="shared" si="57"/>
        <v>4.1716631023281847</v>
      </c>
      <c r="P297">
        <f t="shared" si="58"/>
        <v>1.2450312359661635</v>
      </c>
      <c r="W297">
        <f t="shared" si="53"/>
        <v>15.21945337929494</v>
      </c>
      <c r="X297" s="12">
        <f t="shared" si="55"/>
        <v>0.29638795208987812</v>
      </c>
      <c r="Y297">
        <f t="shared" si="56"/>
        <v>21.630461593856968</v>
      </c>
    </row>
    <row r="298" spans="1:25" x14ac:dyDescent="0.25">
      <c r="A298" s="19">
        <v>1889</v>
      </c>
      <c r="B298">
        <v>0.10760667903525047</v>
      </c>
      <c r="C298">
        <v>6.6878629789562813E-2</v>
      </c>
      <c r="D298">
        <v>7.8155245469408816E-2</v>
      </c>
      <c r="E298">
        <v>7.7701514000791047E-2</v>
      </c>
      <c r="M298">
        <f t="shared" ref="M298:M314" si="59">B298*$M$3</f>
        <v>6.133580705009277</v>
      </c>
      <c r="N298">
        <f t="shared" si="50"/>
        <v>4.0127177873737692</v>
      </c>
      <c r="O298">
        <f t="shared" si="57"/>
        <v>4.6893147281645291</v>
      </c>
      <c r="P298">
        <f t="shared" si="58"/>
        <v>1.554030280015821</v>
      </c>
      <c r="W298">
        <f t="shared" si="53"/>
        <v>16.389643500563395</v>
      </c>
      <c r="X298" s="12">
        <f t="shared" si="55"/>
        <v>0.29638795208987812</v>
      </c>
      <c r="Y298">
        <f t="shared" si="56"/>
        <v>23.293579962486625</v>
      </c>
    </row>
    <row r="299" spans="1:25" x14ac:dyDescent="0.25">
      <c r="A299" s="19">
        <v>1890</v>
      </c>
      <c r="B299">
        <v>0.10204081632653063</v>
      </c>
      <c r="C299">
        <v>5.7257118995229908E-2</v>
      </c>
      <c r="D299">
        <v>6.0388995069302794E-2</v>
      </c>
      <c r="E299">
        <v>6.2075389878418971E-2</v>
      </c>
      <c r="M299">
        <f t="shared" si="59"/>
        <v>5.8163265306122458</v>
      </c>
      <c r="N299">
        <f t="shared" ref="N299:N314" si="60">C299*$N$3</f>
        <v>3.4354271397137945</v>
      </c>
      <c r="O299">
        <f t="shared" si="57"/>
        <v>3.6233397041581674</v>
      </c>
      <c r="P299">
        <f t="shared" si="58"/>
        <v>1.2415077975683795</v>
      </c>
      <c r="W299">
        <f t="shared" si="53"/>
        <v>14.116601172052588</v>
      </c>
      <c r="X299" s="12">
        <f t="shared" si="55"/>
        <v>0.29638795208987812</v>
      </c>
      <c r="Y299">
        <f t="shared" si="56"/>
        <v>20.063046410279515</v>
      </c>
    </row>
    <row r="300" spans="1:25" x14ac:dyDescent="0.25">
      <c r="A300" s="19">
        <v>1891</v>
      </c>
      <c r="B300">
        <v>0.11038961038961038</v>
      </c>
      <c r="C300">
        <v>4.5077600929390914E-2</v>
      </c>
      <c r="D300">
        <v>5.905058649063917E-2</v>
      </c>
      <c r="E300">
        <v>6.7054269791047658E-2</v>
      </c>
      <c r="M300">
        <f t="shared" si="59"/>
        <v>6.2922077922077921</v>
      </c>
      <c r="N300">
        <f t="shared" si="60"/>
        <v>2.7046560557634547</v>
      </c>
      <c r="O300">
        <f t="shared" si="57"/>
        <v>3.5430351894383501</v>
      </c>
      <c r="P300">
        <f t="shared" si="58"/>
        <v>1.3410853958209532</v>
      </c>
      <c r="W300">
        <f t="shared" si="53"/>
        <v>13.88098443323055</v>
      </c>
      <c r="X300" s="12">
        <f t="shared" si="55"/>
        <v>0.29638795208987812</v>
      </c>
      <c r="Y300">
        <f t="shared" si="56"/>
        <v>19.728179007821197</v>
      </c>
    </row>
    <row r="301" spans="1:25" x14ac:dyDescent="0.25">
      <c r="A301" s="19">
        <v>1892</v>
      </c>
      <c r="B301">
        <v>0.12708719851576997</v>
      </c>
      <c r="C301">
        <v>6.1406185589087149E-2</v>
      </c>
      <c r="D301">
        <v>6.9624014262081826E-2</v>
      </c>
      <c r="E301">
        <v>8.2499504788825909E-2</v>
      </c>
      <c r="M301">
        <f t="shared" si="59"/>
        <v>7.2439703153988884</v>
      </c>
      <c r="N301">
        <f t="shared" si="60"/>
        <v>3.6843711353452289</v>
      </c>
      <c r="O301">
        <f t="shared" si="57"/>
        <v>4.1774408557249094</v>
      </c>
      <c r="P301">
        <f t="shared" si="58"/>
        <v>1.6499900957765181</v>
      </c>
      <c r="W301">
        <f t="shared" si="53"/>
        <v>16.755772402245547</v>
      </c>
      <c r="X301" s="12">
        <f t="shared" si="55"/>
        <v>0.29638795208987812</v>
      </c>
      <c r="Y301">
        <f t="shared" si="56"/>
        <v>23.813936176922738</v>
      </c>
    </row>
    <row r="302" spans="1:25" x14ac:dyDescent="0.25">
      <c r="A302" s="19">
        <v>1893</v>
      </c>
      <c r="B302">
        <v>0.10946196660482375</v>
      </c>
      <c r="C302">
        <v>5.4633838181049207E-2</v>
      </c>
      <c r="D302">
        <v>5.5329810641954302E-2</v>
      </c>
      <c r="E302">
        <v>5.9264731863225353E-2</v>
      </c>
      <c r="M302">
        <f t="shared" si="59"/>
        <v>6.2393320964749543</v>
      </c>
      <c r="N302">
        <f t="shared" si="60"/>
        <v>3.2780302908629526</v>
      </c>
      <c r="O302">
        <f t="shared" si="57"/>
        <v>3.3197886385172581</v>
      </c>
      <c r="P302">
        <f t="shared" si="58"/>
        <v>1.185294637264507</v>
      </c>
      <c r="W302">
        <f t="shared" si="53"/>
        <v>14.022445663119672</v>
      </c>
      <c r="X302" s="12">
        <f t="shared" si="55"/>
        <v>0.29638795208987812</v>
      </c>
      <c r="Y302">
        <f t="shared" si="56"/>
        <v>19.929229047128075</v>
      </c>
    </row>
    <row r="303" spans="1:25" x14ac:dyDescent="0.25">
      <c r="A303" s="19">
        <v>1894</v>
      </c>
      <c r="B303">
        <v>9.7402597402597407E-2</v>
      </c>
      <c r="C303">
        <v>4.8878681292795621E-2</v>
      </c>
      <c r="D303">
        <v>6.2369839765724966E-2</v>
      </c>
      <c r="E303">
        <v>5.5303042470381022E-2</v>
      </c>
      <c r="M303">
        <f t="shared" si="59"/>
        <v>5.5519480519480524</v>
      </c>
      <c r="N303">
        <f t="shared" si="60"/>
        <v>2.9327208775677374</v>
      </c>
      <c r="O303">
        <f t="shared" si="57"/>
        <v>3.742190385943498</v>
      </c>
      <c r="P303">
        <f t="shared" si="58"/>
        <v>1.1060608494076205</v>
      </c>
      <c r="W303">
        <f t="shared" si="53"/>
        <v>13.332920164866909</v>
      </c>
      <c r="X303" s="12">
        <f t="shared" si="55"/>
        <v>0.29638795208987812</v>
      </c>
      <c r="Y303">
        <f t="shared" si="56"/>
        <v>18.949249383191393</v>
      </c>
    </row>
    <row r="304" spans="1:25" x14ac:dyDescent="0.25">
      <c r="A304" s="19">
        <v>1895</v>
      </c>
      <c r="B304">
        <v>5.8441558441558447E-2</v>
      </c>
      <c r="C304">
        <v>4.1999261198464574E-2</v>
      </c>
      <c r="D304">
        <v>4.9815567297860158E-2</v>
      </c>
      <c r="E304">
        <v>6.3761784687535142E-2</v>
      </c>
      <c r="M304">
        <f t="shared" si="59"/>
        <v>3.3311688311688314</v>
      </c>
      <c r="N304">
        <f t="shared" si="60"/>
        <v>2.5199556719078746</v>
      </c>
      <c r="O304">
        <f t="shared" si="57"/>
        <v>2.9889340378716094</v>
      </c>
      <c r="P304">
        <f t="shared" si="58"/>
        <v>1.2752356937507028</v>
      </c>
      <c r="W304">
        <f t="shared" si="53"/>
        <v>10.11529423469902</v>
      </c>
      <c r="X304" s="12">
        <f t="shared" si="55"/>
        <v>0.29638795208987812</v>
      </c>
      <c r="Y304">
        <f t="shared" si="56"/>
        <v>14.37623796343966</v>
      </c>
    </row>
    <row r="305" spans="1:25" x14ac:dyDescent="0.25">
      <c r="A305" s="19">
        <v>1896</v>
      </c>
      <c r="B305">
        <v>8.9981447124304267E-2</v>
      </c>
      <c r="C305">
        <v>5.3402502288678676E-2</v>
      </c>
      <c r="D305">
        <v>6.4457757148440223E-2</v>
      </c>
      <c r="E305">
        <v>7.6101911782813766E-2</v>
      </c>
      <c r="M305">
        <f t="shared" si="59"/>
        <v>5.128942486085343</v>
      </c>
      <c r="N305">
        <f t="shared" si="60"/>
        <v>3.2041501373207204</v>
      </c>
      <c r="O305">
        <f t="shared" si="57"/>
        <v>3.8674654289064132</v>
      </c>
      <c r="P305">
        <f t="shared" si="58"/>
        <v>1.5220382356562754</v>
      </c>
      <c r="W305">
        <f t="shared" si="53"/>
        <v>13.722596287968752</v>
      </c>
      <c r="X305" s="12">
        <f t="shared" si="55"/>
        <v>0.29638795208987812</v>
      </c>
      <c r="Y305">
        <f t="shared" si="56"/>
        <v>19.503071797488111</v>
      </c>
    </row>
    <row r="306" spans="1:25" x14ac:dyDescent="0.25">
      <c r="A306" s="19">
        <v>1897</v>
      </c>
      <c r="B306">
        <v>0.16048237476808908</v>
      </c>
      <c r="C306">
        <v>0.11625416914272255</v>
      </c>
      <c r="D306">
        <v>0.12195578968782958</v>
      </c>
      <c r="E306">
        <v>0.13501865741558658</v>
      </c>
      <c r="M306">
        <f t="shared" si="59"/>
        <v>9.1474953617810772</v>
      </c>
      <c r="N306">
        <f t="shared" si="60"/>
        <v>6.9752501485633527</v>
      </c>
      <c r="O306">
        <f t="shared" si="57"/>
        <v>7.3173473812697747</v>
      </c>
      <c r="P306">
        <f t="shared" si="58"/>
        <v>2.7003731483117317</v>
      </c>
      <c r="W306">
        <f t="shared" si="53"/>
        <v>26.14046603992594</v>
      </c>
      <c r="X306" s="12">
        <f t="shared" si="55"/>
        <v>0.29638795208987812</v>
      </c>
      <c r="Y306">
        <f t="shared" si="56"/>
        <v>37.151816995699136</v>
      </c>
    </row>
    <row r="307" spans="1:25" x14ac:dyDescent="0.25">
      <c r="A307" s="19">
        <v>1898</v>
      </c>
      <c r="B307">
        <v>0.14100185528756959</v>
      </c>
      <c r="C307">
        <v>6.7375487849926932E-2</v>
      </c>
      <c r="D307">
        <v>6.5474947668224578E-2</v>
      </c>
      <c r="E307">
        <v>8.870972059382512E-2</v>
      </c>
      <c r="M307">
        <f t="shared" si="59"/>
        <v>8.0371057513914668</v>
      </c>
      <c r="N307">
        <f t="shared" si="60"/>
        <v>4.0425292709956162</v>
      </c>
      <c r="O307">
        <f t="shared" si="57"/>
        <v>3.9284968600934747</v>
      </c>
      <c r="P307">
        <f t="shared" si="58"/>
        <v>1.7741944118765023</v>
      </c>
      <c r="W307">
        <f t="shared" si="53"/>
        <v>17.782326294357063</v>
      </c>
      <c r="X307" s="12">
        <f t="shared" si="55"/>
        <v>0.29638795208987812</v>
      </c>
      <c r="Y307">
        <f t="shared" si="56"/>
        <v>25.272913315191762</v>
      </c>
    </row>
    <row r="308" spans="1:25" x14ac:dyDescent="0.25">
      <c r="A308" s="19">
        <v>1899</v>
      </c>
      <c r="B308">
        <v>0.1391465677179963</v>
      </c>
      <c r="C308">
        <v>6.1325881074367337E-2</v>
      </c>
      <c r="D308">
        <v>6.8205301168698371E-2</v>
      </c>
      <c r="E308">
        <v>7.9073178827447022E-2</v>
      </c>
      <c r="M308">
        <f t="shared" si="59"/>
        <v>7.9313543599257894</v>
      </c>
      <c r="N308">
        <f t="shared" si="60"/>
        <v>3.6795528644620403</v>
      </c>
      <c r="O308">
        <f t="shared" si="57"/>
        <v>4.0923180701219026</v>
      </c>
      <c r="P308">
        <f t="shared" si="58"/>
        <v>1.5814635765489404</v>
      </c>
      <c r="W308">
        <f t="shared" si="53"/>
        <v>17.284688871058673</v>
      </c>
      <c r="X308" s="12">
        <f t="shared" si="55"/>
        <v>0.29638795208987812</v>
      </c>
      <c r="Y308">
        <f t="shared" si="56"/>
        <v>24.56565222610655</v>
      </c>
    </row>
    <row r="309" spans="1:25" x14ac:dyDescent="0.25">
      <c r="A309" s="19">
        <v>1900</v>
      </c>
      <c r="B309">
        <v>0.17625231910946196</v>
      </c>
      <c r="C309">
        <v>0.12112597636905814</v>
      </c>
      <c r="D309">
        <v>0.11753904137823962</v>
      </c>
      <c r="E309">
        <v>0.12393663438425176</v>
      </c>
      <c r="M309">
        <f t="shared" si="59"/>
        <v>10.046382189239331</v>
      </c>
      <c r="N309">
        <f t="shared" si="60"/>
        <v>7.2675585821434883</v>
      </c>
      <c r="O309">
        <f t="shared" si="57"/>
        <v>7.0523424826943772</v>
      </c>
      <c r="P309">
        <f t="shared" si="58"/>
        <v>2.4787326876850351</v>
      </c>
      <c r="W309">
        <f t="shared" si="53"/>
        <v>26.845015941762231</v>
      </c>
      <c r="X309" s="12">
        <f t="shared" si="55"/>
        <v>0.29638795208987812</v>
      </c>
      <c r="Y309">
        <f t="shared" si="56"/>
        <v>38.15314990909787</v>
      </c>
    </row>
    <row r="310" spans="1:25" x14ac:dyDescent="0.25">
      <c r="A310" s="19">
        <v>1901</v>
      </c>
      <c r="B310">
        <v>0.16048237476808908</v>
      </c>
      <c r="C310">
        <v>8.314194090658443E-2</v>
      </c>
      <c r="D310">
        <v>8.0090369347231377E-2</v>
      </c>
      <c r="E310">
        <v>9.7703826242444683E-2</v>
      </c>
      <c r="M310">
        <f t="shared" si="59"/>
        <v>9.1474953617810772</v>
      </c>
      <c r="N310">
        <f t="shared" si="60"/>
        <v>4.9885164543950662</v>
      </c>
      <c r="O310">
        <f t="shared" si="57"/>
        <v>4.8054221608338823</v>
      </c>
      <c r="P310">
        <f t="shared" si="58"/>
        <v>1.9540765248488936</v>
      </c>
      <c r="W310">
        <f t="shared" si="53"/>
        <v>20.895510501858919</v>
      </c>
      <c r="X310" s="12">
        <f t="shared" si="55"/>
        <v>0.29638795208987812</v>
      </c>
      <c r="Y310">
        <f t="shared" si="56"/>
        <v>29.697488216586184</v>
      </c>
    </row>
    <row r="311" spans="1:25" x14ac:dyDescent="0.25">
      <c r="A311" s="19">
        <v>1902</v>
      </c>
      <c r="B311">
        <v>0.1456400742115028</v>
      </c>
      <c r="C311">
        <v>6.5394643153504753E-2</v>
      </c>
      <c r="D311">
        <v>6.6063847442836582E-2</v>
      </c>
      <c r="E311">
        <v>8.1187864381735558E-2</v>
      </c>
      <c r="M311">
        <f t="shared" si="59"/>
        <v>8.3014842300556602</v>
      </c>
      <c r="N311">
        <f t="shared" si="60"/>
        <v>3.9236785892102852</v>
      </c>
      <c r="O311">
        <f t="shared" si="57"/>
        <v>3.963830846570195</v>
      </c>
      <c r="P311">
        <f t="shared" si="58"/>
        <v>1.6237572876347111</v>
      </c>
      <c r="W311">
        <f t="shared" si="53"/>
        <v>17.81275095347085</v>
      </c>
      <c r="X311" s="12">
        <f t="shared" si="55"/>
        <v>0.29638795208987812</v>
      </c>
      <c r="Y311">
        <f t="shared" si="56"/>
        <v>25.31615398908891</v>
      </c>
    </row>
    <row r="312" spans="1:25" x14ac:dyDescent="0.25">
      <c r="A312" s="19">
        <v>1903</v>
      </c>
      <c r="B312">
        <v>0.13172541743970315</v>
      </c>
      <c r="C312">
        <v>3.7288063001568617E-2</v>
      </c>
      <c r="D312">
        <v>4.5398818988270188E-2</v>
      </c>
      <c r="E312">
        <v>7.2943267537167608E-2</v>
      </c>
      <c r="M312">
        <f t="shared" si="59"/>
        <v>7.5083487940630791</v>
      </c>
      <c r="N312">
        <f t="shared" si="60"/>
        <v>2.237283780094117</v>
      </c>
      <c r="O312">
        <f t="shared" si="57"/>
        <v>2.7239291392962115</v>
      </c>
      <c r="P312">
        <f t="shared" si="58"/>
        <v>1.4588653507433522</v>
      </c>
      <c r="W312">
        <f t="shared" si="53"/>
        <v>13.928427064196759</v>
      </c>
      <c r="X312" s="12">
        <f t="shared" si="55"/>
        <v>0.29638795208987812</v>
      </c>
      <c r="Y312">
        <f t="shared" si="56"/>
        <v>19.795606265650459</v>
      </c>
    </row>
    <row r="313" spans="1:25" x14ac:dyDescent="0.25">
      <c r="A313" s="19">
        <v>1904</v>
      </c>
      <c r="B313">
        <v>0.12894248608534323</v>
      </c>
      <c r="C313">
        <v>4.3069988061395482E-2</v>
      </c>
      <c r="D313">
        <v>5.1662571136415959E-2</v>
      </c>
      <c r="E313">
        <v>6.0496067755595892E-2</v>
      </c>
      <c r="M313">
        <f t="shared" si="59"/>
        <v>7.3497217068645639</v>
      </c>
      <c r="N313">
        <f t="shared" si="60"/>
        <v>2.5841992836837289</v>
      </c>
      <c r="O313">
        <f t="shared" si="57"/>
        <v>3.0997542681849577</v>
      </c>
      <c r="P313">
        <f t="shared" si="58"/>
        <v>1.2099213551119179</v>
      </c>
      <c r="W313">
        <f t="shared" si="53"/>
        <v>14.243596613845169</v>
      </c>
      <c r="X313" s="12">
        <f t="shared" si="55"/>
        <v>0.29638795208987812</v>
      </c>
      <c r="Y313">
        <f t="shared" si="56"/>
        <v>20.243537125539127</v>
      </c>
    </row>
    <row r="314" spans="1:25" x14ac:dyDescent="0.25">
      <c r="A314" s="19">
        <v>1905</v>
      </c>
      <c r="B314">
        <v>0.12857142857142856</v>
      </c>
      <c r="C314">
        <v>6.0281922383009709E-2</v>
      </c>
      <c r="D314">
        <v>7.0587668438719622E-2</v>
      </c>
      <c r="E314">
        <v>7.2407904105702164E-2</v>
      </c>
      <c r="M314">
        <f t="shared" si="59"/>
        <v>7.3285714285714274</v>
      </c>
      <c r="N314">
        <f t="shared" si="60"/>
        <v>3.6169153429805827</v>
      </c>
      <c r="O314">
        <f t="shared" si="57"/>
        <v>4.2352601063231772</v>
      </c>
      <c r="P314">
        <f t="shared" si="58"/>
        <v>1.4481580821140434</v>
      </c>
      <c r="W314">
        <f t="shared" si="53"/>
        <v>16.628904959989232</v>
      </c>
      <c r="X314" s="12">
        <f t="shared" si="55"/>
        <v>0.29638795208987812</v>
      </c>
      <c r="Y314">
        <f t="shared" si="56"/>
        <v>23.633627379435346</v>
      </c>
    </row>
    <row r="316" spans="1:25" x14ac:dyDescent="0.25">
      <c r="Y316" t="s">
        <v>85</v>
      </c>
    </row>
    <row r="317" spans="1:25" x14ac:dyDescent="0.25">
      <c r="X317">
        <v>1590</v>
      </c>
    </row>
    <row r="318" spans="1:25" x14ac:dyDescent="0.25">
      <c r="X318">
        <v>1600</v>
      </c>
    </row>
    <row r="319" spans="1:25" x14ac:dyDescent="0.25">
      <c r="X319">
        <v>1610</v>
      </c>
      <c r="Y319">
        <f>AVERAGE(Y19:Y28)</f>
        <v>23.949001758856756</v>
      </c>
    </row>
    <row r="320" spans="1:25" x14ac:dyDescent="0.25">
      <c r="X320">
        <v>1620</v>
      </c>
      <c r="Y320">
        <f>AVERAGE(Y29:Y38)</f>
        <v>12.24189893688623</v>
      </c>
    </row>
    <row r="321" spans="24:25" x14ac:dyDescent="0.25">
      <c r="X321">
        <v>1630</v>
      </c>
      <c r="Y321">
        <f>AVERAGE(Y39:Y48)</f>
        <v>29.857691693047975</v>
      </c>
    </row>
    <row r="322" spans="24:25" x14ac:dyDescent="0.25">
      <c r="X322">
        <v>1640</v>
      </c>
      <c r="Y322">
        <f>AVERAGE(Y49:Y58)</f>
        <v>10.332737005439293</v>
      </c>
    </row>
    <row r="323" spans="24:25" x14ac:dyDescent="0.25">
      <c r="X323" s="13">
        <v>1650</v>
      </c>
      <c r="Y323">
        <f>AVERAGE(Y59:Y68)</f>
        <v>4.9194586642560694</v>
      </c>
    </row>
    <row r="324" spans="24:25" x14ac:dyDescent="0.25">
      <c r="X324">
        <f>X323+10</f>
        <v>1660</v>
      </c>
      <c r="Y324">
        <f>AVERAGE(Y69:Y78)</f>
        <v>7.3218911414306076</v>
      </c>
    </row>
    <row r="325" spans="24:25" x14ac:dyDescent="0.25">
      <c r="X325">
        <f t="shared" ref="X325:X347" si="61">X324+10</f>
        <v>1670</v>
      </c>
    </row>
    <row r="326" spans="24:25" x14ac:dyDescent="0.25">
      <c r="X326">
        <f t="shared" si="61"/>
        <v>1680</v>
      </c>
    </row>
    <row r="327" spans="24:25" x14ac:dyDescent="0.25">
      <c r="X327">
        <f t="shared" si="61"/>
        <v>1690</v>
      </c>
    </row>
    <row r="328" spans="24:25" x14ac:dyDescent="0.25">
      <c r="X328">
        <f t="shared" si="61"/>
        <v>1700</v>
      </c>
    </row>
    <row r="329" spans="24:25" x14ac:dyDescent="0.25">
      <c r="X329">
        <f t="shared" si="61"/>
        <v>1710</v>
      </c>
    </row>
    <row r="330" spans="24:25" x14ac:dyDescent="0.25">
      <c r="X330">
        <f t="shared" si="61"/>
        <v>1720</v>
      </c>
    </row>
    <row r="331" spans="24:25" x14ac:dyDescent="0.25">
      <c r="X331">
        <f t="shared" si="61"/>
        <v>1730</v>
      </c>
    </row>
    <row r="332" spans="24:25" x14ac:dyDescent="0.25">
      <c r="X332">
        <f t="shared" si="61"/>
        <v>1740</v>
      </c>
    </row>
    <row r="333" spans="24:25" x14ac:dyDescent="0.25">
      <c r="X333">
        <f t="shared" si="61"/>
        <v>1750</v>
      </c>
    </row>
    <row r="334" spans="24:25" x14ac:dyDescent="0.25">
      <c r="X334">
        <f t="shared" si="61"/>
        <v>1760</v>
      </c>
      <c r="Y334">
        <f>AVERAGE(Y169:Y178)</f>
        <v>17.538617977310118</v>
      </c>
    </row>
    <row r="335" spans="24:25" x14ac:dyDescent="0.25">
      <c r="X335">
        <f t="shared" si="61"/>
        <v>1770</v>
      </c>
      <c r="Y335">
        <f>AVERAGE(Y179:Y188)</f>
        <v>15.298223121208943</v>
      </c>
    </row>
    <row r="336" spans="24:25" x14ac:dyDescent="0.25">
      <c r="X336">
        <f t="shared" si="61"/>
        <v>1780</v>
      </c>
      <c r="Y336">
        <f>AVERAGE(Y189:Y198)</f>
        <v>12.635225154479116</v>
      </c>
    </row>
    <row r="337" spans="24:25" x14ac:dyDescent="0.25">
      <c r="X337">
        <f t="shared" si="61"/>
        <v>1790</v>
      </c>
      <c r="Y337">
        <f>AVERAGE(Y199:Y208)</f>
        <v>20.298330047963358</v>
      </c>
    </row>
    <row r="338" spans="24:25" x14ac:dyDescent="0.25">
      <c r="X338">
        <f t="shared" si="61"/>
        <v>1800</v>
      </c>
      <c r="Y338">
        <f>AVERAGE(Y209:Y218)</f>
        <v>20.588502509443686</v>
      </c>
    </row>
    <row r="339" spans="24:25" x14ac:dyDescent="0.25">
      <c r="X339">
        <f t="shared" si="61"/>
        <v>1810</v>
      </c>
      <c r="Y339">
        <f>AVERAGE(Y219:Y228)</f>
        <v>16.186985693347015</v>
      </c>
    </row>
    <row r="340" spans="24:25" x14ac:dyDescent="0.25">
      <c r="X340">
        <f t="shared" si="61"/>
        <v>1820</v>
      </c>
      <c r="Y340">
        <f>AVERAGE(Y229:Y238)</f>
        <v>13.957620128225489</v>
      </c>
    </row>
    <row r="341" spans="24:25" x14ac:dyDescent="0.25">
      <c r="X341">
        <f t="shared" si="61"/>
        <v>1830</v>
      </c>
      <c r="Y341">
        <f>AVERAGE(Y239:Y248)</f>
        <v>12.009171260092668</v>
      </c>
    </row>
    <row r="342" spans="24:25" x14ac:dyDescent="0.25">
      <c r="X342">
        <f t="shared" si="61"/>
        <v>1840</v>
      </c>
      <c r="Y342">
        <f>AVERAGE(Y249:Y258)</f>
        <v>11.378129664651778</v>
      </c>
    </row>
    <row r="343" spans="24:25" x14ac:dyDescent="0.25">
      <c r="X343">
        <f t="shared" si="61"/>
        <v>1850</v>
      </c>
      <c r="Y343">
        <f>AVERAGE(Y259:Y268)</f>
        <v>10.813012619770884</v>
      </c>
    </row>
    <row r="344" spans="24:25" x14ac:dyDescent="0.25">
      <c r="X344">
        <f t="shared" si="61"/>
        <v>1860</v>
      </c>
      <c r="Y344">
        <f>AVERAGE(Y269:Y278)</f>
        <v>19.965773203706995</v>
      </c>
    </row>
    <row r="345" spans="24:25" x14ac:dyDescent="0.25">
      <c r="X345">
        <f t="shared" si="61"/>
        <v>1870</v>
      </c>
      <c r="Y345">
        <f>AVERAGE(Y279:Y289)</f>
        <v>22.383538910479938</v>
      </c>
    </row>
    <row r="346" spans="24:25" x14ac:dyDescent="0.25">
      <c r="X346">
        <f t="shared" si="61"/>
        <v>1880</v>
      </c>
      <c r="Y346">
        <f>AVERAGE(Y290:Y300)</f>
        <v>19.168940146139505</v>
      </c>
    </row>
    <row r="347" spans="24:25" x14ac:dyDescent="0.25">
      <c r="X347">
        <f t="shared" si="61"/>
        <v>1890</v>
      </c>
      <c r="Y347">
        <f>AVERAGE(Y299:Y309)</f>
        <v>23.773316566578728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4"/>
  <sheetViews>
    <sheetView topLeftCell="G1" zoomScale="115" zoomScaleNormal="115" workbookViewId="0">
      <selection activeCell="L5" sqref="L5"/>
    </sheetView>
  </sheetViews>
  <sheetFormatPr defaultRowHeight="15" x14ac:dyDescent="0.25"/>
  <cols>
    <col min="13" max="13" width="13.7109375" customWidth="1"/>
  </cols>
  <sheetData>
    <row r="1" spans="1:22" x14ac:dyDescent="0.25">
      <c r="F1" t="s">
        <v>89</v>
      </c>
      <c r="L1" t="s">
        <v>30</v>
      </c>
      <c r="R1" t="s">
        <v>90</v>
      </c>
    </row>
    <row r="2" spans="1:22" x14ac:dyDescent="0.25">
      <c r="B2" t="s">
        <v>52</v>
      </c>
      <c r="C2" t="s">
        <v>53</v>
      </c>
      <c r="D2" t="s">
        <v>62</v>
      </c>
      <c r="F2" t="s">
        <v>59</v>
      </c>
      <c r="G2" t="s">
        <v>58</v>
      </c>
      <c r="H2" t="s">
        <v>57</v>
      </c>
      <c r="I2" t="s">
        <v>61</v>
      </c>
      <c r="J2" t="s">
        <v>60</v>
      </c>
      <c r="L2" t="s">
        <v>59</v>
      </c>
      <c r="M2" t="s">
        <v>58</v>
      </c>
      <c r="N2" t="s">
        <v>57</v>
      </c>
      <c r="O2" t="s">
        <v>61</v>
      </c>
      <c r="P2" t="s">
        <v>60</v>
      </c>
      <c r="R2" t="s">
        <v>59</v>
      </c>
      <c r="S2" t="s">
        <v>58</v>
      </c>
      <c r="T2" t="s">
        <v>57</v>
      </c>
      <c r="U2" t="s">
        <v>61</v>
      </c>
      <c r="V2" t="s">
        <v>60</v>
      </c>
    </row>
    <row r="3" spans="1:22" x14ac:dyDescent="0.25">
      <c r="A3" t="s">
        <v>46</v>
      </c>
      <c r="B3">
        <v>3620</v>
      </c>
      <c r="C3">
        <v>75</v>
      </c>
      <c r="D3" s="21" t="s">
        <v>87</v>
      </c>
      <c r="F3">
        <v>162</v>
      </c>
      <c r="G3">
        <f>F3*B3</f>
        <v>586440</v>
      </c>
      <c r="H3">
        <f>G3/365</f>
        <v>1606.6849315068494</v>
      </c>
      <c r="I3">
        <f>F3*C3</f>
        <v>12150</v>
      </c>
      <c r="J3">
        <f>I3/365</f>
        <v>33.287671232876711</v>
      </c>
    </row>
    <row r="4" spans="1:22" x14ac:dyDescent="0.25">
      <c r="A4" t="s">
        <v>47</v>
      </c>
      <c r="B4">
        <v>3420</v>
      </c>
      <c r="C4">
        <v>113</v>
      </c>
      <c r="D4" s="21" t="s">
        <v>87</v>
      </c>
      <c r="L4">
        <v>57</v>
      </c>
      <c r="M4">
        <f>B4*L4</f>
        <v>194940</v>
      </c>
      <c r="N4">
        <f>M4/365</f>
        <v>534.08219178082197</v>
      </c>
      <c r="O4">
        <f>L4*C4</f>
        <v>6441</v>
      </c>
      <c r="P4">
        <f>O4/365</f>
        <v>17.646575342465752</v>
      </c>
      <c r="R4">
        <v>57</v>
      </c>
      <c r="S4">
        <f>R4*B4</f>
        <v>194940</v>
      </c>
      <c r="T4">
        <f>S4/365</f>
        <v>534.08219178082197</v>
      </c>
      <c r="U4">
        <f>R4*C4</f>
        <v>6441</v>
      </c>
      <c r="V4">
        <f t="shared" ref="V4:V5" si="0">U4/365</f>
        <v>17.646575342465752</v>
      </c>
    </row>
    <row r="5" spans="1:22" x14ac:dyDescent="0.25">
      <c r="A5" t="s">
        <v>64</v>
      </c>
      <c r="B5">
        <v>3640</v>
      </c>
      <c r="C5">
        <v>205</v>
      </c>
      <c r="D5" s="21" t="s">
        <v>87</v>
      </c>
      <c r="F5">
        <v>30</v>
      </c>
      <c r="G5">
        <f>F5*B5</f>
        <v>109200</v>
      </c>
      <c r="H5">
        <f>G5/365</f>
        <v>299.17808219178085</v>
      </c>
      <c r="I5">
        <f>F5*C5</f>
        <v>6150</v>
      </c>
      <c r="J5">
        <f>I5/365</f>
        <v>16.849315068493151</v>
      </c>
      <c r="L5">
        <v>10</v>
      </c>
      <c r="M5">
        <f>B5*L5</f>
        <v>36400</v>
      </c>
      <c r="N5">
        <f>M5/365</f>
        <v>99.726027397260268</v>
      </c>
      <c r="O5">
        <f>L5*C5</f>
        <v>2050</v>
      </c>
      <c r="P5">
        <f>O5/365</f>
        <v>5.6164383561643838</v>
      </c>
      <c r="R5">
        <v>20</v>
      </c>
      <c r="S5">
        <f>R5*B5</f>
        <v>72800</v>
      </c>
      <c r="T5">
        <f>S5/365</f>
        <v>199.45205479452054</v>
      </c>
      <c r="U5">
        <f>R5*C5</f>
        <v>4100</v>
      </c>
      <c r="V5">
        <f t="shared" si="0"/>
        <v>11.232876712328768</v>
      </c>
    </row>
    <row r="6" spans="1:22" x14ac:dyDescent="0.25">
      <c r="A6" t="s">
        <v>65</v>
      </c>
      <c r="B6">
        <v>3430</v>
      </c>
      <c r="C6">
        <v>229</v>
      </c>
      <c r="D6" s="21" t="s">
        <v>87</v>
      </c>
    </row>
    <row r="7" spans="1:22" x14ac:dyDescent="0.25">
      <c r="A7" t="s">
        <v>48</v>
      </c>
      <c r="B7">
        <v>3780</v>
      </c>
      <c r="C7">
        <v>110</v>
      </c>
      <c r="D7" s="21" t="s">
        <v>87</v>
      </c>
      <c r="L7">
        <v>60</v>
      </c>
      <c r="M7">
        <f>B7*L7</f>
        <v>226800</v>
      </c>
      <c r="N7">
        <f>M7/365</f>
        <v>621.36986301369859</v>
      </c>
      <c r="O7">
        <f>L7*C7</f>
        <v>6600</v>
      </c>
      <c r="P7">
        <f>O7/365</f>
        <v>18.082191780821919</v>
      </c>
      <c r="R7">
        <v>60</v>
      </c>
      <c r="S7">
        <f t="shared" ref="S7:S12" si="1">R7*B7</f>
        <v>226800</v>
      </c>
      <c r="T7">
        <f>S7/365</f>
        <v>621.36986301369859</v>
      </c>
      <c r="U7">
        <f t="shared" ref="U7:U8" si="2">R7*C7</f>
        <v>6600</v>
      </c>
      <c r="V7">
        <f>U7/365</f>
        <v>18.082191780821919</v>
      </c>
    </row>
    <row r="8" spans="1:22" x14ac:dyDescent="0.25">
      <c r="A8" t="s">
        <v>55</v>
      </c>
      <c r="B8">
        <v>3390</v>
      </c>
      <c r="C8">
        <v>113</v>
      </c>
      <c r="D8" t="s">
        <v>88</v>
      </c>
      <c r="L8">
        <v>60</v>
      </c>
      <c r="M8">
        <f>B8*L8</f>
        <v>203400</v>
      </c>
      <c r="N8">
        <f>M8/365</f>
        <v>557.2602739726027</v>
      </c>
      <c r="O8">
        <f>L8*C8</f>
        <v>6780</v>
      </c>
      <c r="P8">
        <f>O8/365</f>
        <v>18.575342465753426</v>
      </c>
      <c r="R8">
        <v>60</v>
      </c>
      <c r="S8">
        <f t="shared" si="1"/>
        <v>203400</v>
      </c>
      <c r="T8">
        <f>S8/365</f>
        <v>557.2602739726027</v>
      </c>
      <c r="U8">
        <f t="shared" si="2"/>
        <v>6780</v>
      </c>
      <c r="V8">
        <f>U8/365</f>
        <v>18.575342465753426</v>
      </c>
    </row>
    <row r="9" spans="1:22" x14ac:dyDescent="0.25">
      <c r="A9" t="s">
        <v>65</v>
      </c>
      <c r="B9">
        <v>3383</v>
      </c>
      <c r="C9">
        <v>229</v>
      </c>
      <c r="D9" s="21" t="s">
        <v>87</v>
      </c>
      <c r="L9">
        <v>10</v>
      </c>
      <c r="M9">
        <f>B9*L9</f>
        <v>33830</v>
      </c>
      <c r="N9">
        <f>M9/365</f>
        <v>92.68493150684931</v>
      </c>
      <c r="O9">
        <f>L9*C9</f>
        <v>2290</v>
      </c>
      <c r="P9">
        <f>O9/365</f>
        <v>6.2739726027397262</v>
      </c>
    </row>
    <row r="10" spans="1:22" x14ac:dyDescent="0.25">
      <c r="A10" t="s">
        <v>49</v>
      </c>
      <c r="B10">
        <v>9000</v>
      </c>
      <c r="C10">
        <v>0</v>
      </c>
      <c r="D10" t="s">
        <v>56</v>
      </c>
      <c r="F10">
        <v>3</v>
      </c>
      <c r="G10">
        <f>F10*B10</f>
        <v>27000</v>
      </c>
      <c r="H10">
        <f>G10/365</f>
        <v>73.972602739726028</v>
      </c>
      <c r="I10">
        <f>F10*C10</f>
        <v>0</v>
      </c>
      <c r="J10">
        <f>I10/365</f>
        <v>0</v>
      </c>
      <c r="L10">
        <v>3</v>
      </c>
      <c r="M10">
        <f>B10*L10</f>
        <v>27000</v>
      </c>
      <c r="N10">
        <f>M10/365</f>
        <v>73.972602739726028</v>
      </c>
      <c r="O10">
        <f>L10*C10</f>
        <v>0</v>
      </c>
      <c r="P10">
        <f>O10/365</f>
        <v>0</v>
      </c>
      <c r="R10">
        <v>3</v>
      </c>
      <c r="S10">
        <f t="shared" si="1"/>
        <v>27000</v>
      </c>
      <c r="T10">
        <f>S10/365</f>
        <v>73.972602739726028</v>
      </c>
      <c r="U10">
        <f>R10*C10</f>
        <v>0</v>
      </c>
    </row>
    <row r="11" spans="1:22" x14ac:dyDescent="0.25">
      <c r="A11" t="s">
        <v>50</v>
      </c>
      <c r="B11">
        <v>7268</v>
      </c>
      <c r="C11">
        <v>7</v>
      </c>
      <c r="D11" t="s">
        <v>63</v>
      </c>
    </row>
    <row r="12" spans="1:22" x14ac:dyDescent="0.25">
      <c r="A12" t="s">
        <v>51</v>
      </c>
      <c r="B12">
        <v>3890</v>
      </c>
      <c r="C12">
        <v>0</v>
      </c>
      <c r="D12" t="s">
        <v>63</v>
      </c>
      <c r="F12">
        <v>2</v>
      </c>
      <c r="G12">
        <f>F12*B12</f>
        <v>7780</v>
      </c>
      <c r="H12">
        <f>G12/365</f>
        <v>21.315068493150687</v>
      </c>
      <c r="I12">
        <f>F12*C12</f>
        <v>0</v>
      </c>
      <c r="J12">
        <f>I12/365</f>
        <v>0</v>
      </c>
      <c r="L12">
        <v>2</v>
      </c>
      <c r="M12">
        <f>B12*L12</f>
        <v>7780</v>
      </c>
      <c r="N12">
        <f>M12/365</f>
        <v>21.315068493150687</v>
      </c>
      <c r="O12">
        <f>L12*C12</f>
        <v>0</v>
      </c>
      <c r="P12">
        <f>O12/365</f>
        <v>0</v>
      </c>
      <c r="R12">
        <v>2</v>
      </c>
      <c r="S12">
        <f t="shared" si="1"/>
        <v>7780</v>
      </c>
      <c r="T12">
        <f>S12/365</f>
        <v>21.315068493150687</v>
      </c>
      <c r="U12">
        <f>R12*C12</f>
        <v>0</v>
      </c>
    </row>
    <row r="14" spans="1:22" x14ac:dyDescent="0.25">
      <c r="H14">
        <f>SUM(H3:H12)</f>
        <v>2001.1506849315069</v>
      </c>
      <c r="J14">
        <f>SUM(J3:J12)</f>
        <v>50.136986301369859</v>
      </c>
      <c r="N14">
        <f>SUM(N4:N12)</f>
        <v>2000.4109589041095</v>
      </c>
      <c r="P14">
        <f>SUM(P4:P12)</f>
        <v>66.194520547945217</v>
      </c>
      <c r="T14">
        <f>SUM(T4:T12)</f>
        <v>2007.4520547945203</v>
      </c>
      <c r="V14">
        <f>SUM(V4:V12)</f>
        <v>65.536986301369865</v>
      </c>
    </row>
  </sheetData>
  <hyperlinks>
    <hyperlink ref="D9" r:id="rId1" display="https://fdc.nal.usda.gov/" xr:uid="{3E96840A-C1FC-4A0E-A0D6-769A706B370F}"/>
    <hyperlink ref="D3" r:id="rId2" display="https://fdc.nal.usda.gov/" xr:uid="{2C20233C-AF87-4A52-8D73-DA3B51EE2A64}"/>
    <hyperlink ref="D4" r:id="rId3" display="https://fdc.nal.usda.gov/" xr:uid="{DC56F500-113E-4581-89A5-A1D2B61DB8E4}"/>
    <hyperlink ref="D5" r:id="rId4" display="https://fdc.nal.usda.gov/" xr:uid="{ABB13375-81B4-4940-A479-C6921E899B7C}"/>
    <hyperlink ref="D6" r:id="rId5" display="https://fdc.nal.usda.gov/" xr:uid="{35E4E4A6-483A-45C2-839C-CFB60B37F7CB}"/>
    <hyperlink ref="D7" r:id="rId6" display="https://fdc.nal.usda.gov/" xr:uid="{255FEC01-92BE-4851-B0F5-3E5EED7C9238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CPI</vt:lpstr>
      <vt:lpstr>PricesNEI</vt:lpstr>
      <vt:lpstr>BasketNEI</vt:lpstr>
      <vt:lpstr>PricesNOI</vt:lpstr>
      <vt:lpstr>BasketNOI</vt:lpstr>
      <vt:lpstr>PricesNWI</vt:lpstr>
      <vt:lpstr>BasketNWI</vt:lpstr>
      <vt:lpstr>Kcal Basket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Nathan Lazarus</cp:lastModifiedBy>
  <dcterms:created xsi:type="dcterms:W3CDTF">2019-01-28T12:21:33Z</dcterms:created>
  <dcterms:modified xsi:type="dcterms:W3CDTF">2021-03-16T07:31:44Z</dcterms:modified>
</cp:coreProperties>
</file>