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nba\nba\"/>
    </mc:Choice>
  </mc:AlternateContent>
  <xr:revisionPtr revIDLastSave="0" documentId="13_ncr:40009_{F6AEAB9F-E4BD-490E-BDEF-36C721642340}" xr6:coauthVersionLast="47" xr6:coauthVersionMax="47" xr10:uidLastSave="{00000000-0000-0000-0000-000000000000}"/>
  <bookViews>
    <workbookView xWindow="-15" yWindow="405" windowWidth="17220" windowHeight="15390"/>
  </bookViews>
  <sheets>
    <sheet name="win_projections" sheetId="1" r:id="rId1"/>
  </sheets>
  <calcPr calcId="0"/>
</workbook>
</file>

<file path=xl/calcChain.xml><?xml version="1.0" encoding="utf-8"?>
<calcChain xmlns="http://schemas.openxmlformats.org/spreadsheetml/2006/main">
  <c r="H35" i="1" l="1"/>
  <c r="D2" i="1"/>
  <c r="H34" i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E2" i="1" l="1"/>
</calcChain>
</file>

<file path=xl/sharedStrings.xml><?xml version="1.0" encoding="utf-8"?>
<sst xmlns="http://schemas.openxmlformats.org/spreadsheetml/2006/main" count="112" uniqueCount="47">
  <si>
    <t>fullname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</si>
  <si>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</si>
  <si>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</si>
  <si>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</si>
  <si>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</si>
  <si>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</si>
  <si>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</si>
  <si>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</si>
  <si>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</si>
  <si>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</si>
  <si>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</si>
  <si>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</si>
  <si>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</si>
  <si>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</si>
  <si>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</si>
  <si>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</si>
  <si>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</si>
  <si>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</si>
  <si>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</si>
  <si>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</si>
  <si>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</si>
  <si>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</si>
  <si>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</si>
  <si>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</si>
  <si>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</si>
  <si>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</si>
  <si>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</si>
  <si>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</si>
  <si>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</si>
  <si>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</si>
  <si>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</si>
  <si>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wins</t>
  </si>
  <si>
    <t>losses</t>
  </si>
  <si>
    <t>To Make the Playoffs</t>
  </si>
  <si>
    <t>Yes</t>
  </si>
  <si>
    <t>Division</t>
  </si>
  <si>
    <t>Bovada</t>
  </si>
  <si>
    <t>FanDuel</t>
  </si>
  <si>
    <t>850, 900</t>
  </si>
  <si>
    <t>Play-In</t>
  </si>
  <si>
    <t>O/U</t>
  </si>
  <si>
    <t>Under $200</t>
  </si>
  <si>
    <t>Conf</t>
  </si>
  <si>
    <t>FanDuel, (GT $10)</t>
  </si>
  <si>
    <t>FanDuel Total</t>
  </si>
  <si>
    <t>Bovada Total:</t>
  </si>
  <si>
    <t>Bovada, (GT $50)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</si>
</sst>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D10" sqref="D10"/>
    </sheetView>
  </sheetViews>
  <sheetFormatPr defaultRowHeight="15" x14ac:dyDescent="0.25"/>
  <cols>
    <col min="1" max="1" width="16.85546875" customWidth="1"/>
    <col min="13" max="13" width="18.140625" customWidth="1"/>
    <col min="26" max="26" width="21.28515625" customWidth="1"/>
    <col min="34" max="34" width="9.140625" customWidth="1"/>
  </cols>
  <sheetData>
    <row r="1" spans="1:27" x14ac:dyDescent="0.25">
      <c r="A1" t="s">
        <v>0</v>
      </c>
      <c r="B1" t="s">
        <v>31</v>
      </c>
      <c r="C1" t="s">
        <v>32</v>
      </c>
      <c r="F1" t="s">
        <v>40</v>
      </c>
      <c r="G1" t="s">
        <v>33</v>
      </c>
      <c r="K1" t="s">
        <v>35</v>
      </c>
      <c r="P1" t="s">
        <v>39</v>
      </c>
      <c r="U1" t="s">
        <v>42</v>
      </c>
    </row>
    <row r="2" spans="1:27" x14ac:dyDescent="0.25">
      <c r="A2" t="s">
        <v>22</v>
      </c>
      <c r="B2">
        <v>21.450699</v>
      </c>
      <c r="C2">
        <v>60.549301</v>
      </c>
      <c r="D2">
        <f>VLOOKUP(A2,Z$2:AA$31,2,FALSE)</f>
        <v>22.5</v>
      </c>
      <c r="E2">
        <f>B2-D2</f>
        <v>-1.0493009999999998</v>
      </c>
      <c r="Z2" t="s">
        <v>22</v>
      </c>
      <c r="AA2">
        <v>22.5</v>
      </c>
    </row>
    <row r="3" spans="1:27" x14ac:dyDescent="0.25">
      <c r="A3" t="s">
        <v>9</v>
      </c>
      <c r="B3">
        <v>25.318565</v>
      </c>
      <c r="C3">
        <v>56.681435</v>
      </c>
      <c r="D3">
        <f>VLOOKUP(A3,Z$2:AA$31,2,FALSE)</f>
        <v>24.5</v>
      </c>
      <c r="E3">
        <f>B3-D3</f>
        <v>0.81856499999999954</v>
      </c>
      <c r="Z3" t="s">
        <v>9</v>
      </c>
      <c r="AA3">
        <v>24.5</v>
      </c>
    </row>
    <row r="4" spans="1:27" x14ac:dyDescent="0.25">
      <c r="A4" t="s">
        <v>6</v>
      </c>
      <c r="B4">
        <v>29.379280999999999</v>
      </c>
      <c r="C4">
        <v>52.620719000000001</v>
      </c>
      <c r="D4">
        <f>VLOOKUP(A4,Z$2:AA$31,2,FALSE)</f>
        <v>26.5</v>
      </c>
      <c r="E4">
        <f>B4-D4</f>
        <v>2.8792809999999989</v>
      </c>
      <c r="Z4" t="s">
        <v>6</v>
      </c>
      <c r="AA4">
        <v>26.5</v>
      </c>
    </row>
    <row r="5" spans="1:27" x14ac:dyDescent="0.25">
      <c r="A5" t="s">
        <v>28</v>
      </c>
      <c r="B5">
        <v>35.629201000000002</v>
      </c>
      <c r="C5">
        <v>46.370798999999998</v>
      </c>
      <c r="D5">
        <f>VLOOKUP(A5,Z$2:AA$31,2,FALSE)</f>
        <v>37.5</v>
      </c>
      <c r="E5">
        <f>B5-D5</f>
        <v>-1.8707989999999981</v>
      </c>
      <c r="Z5" t="s">
        <v>30</v>
      </c>
      <c r="AA5">
        <v>34.5</v>
      </c>
    </row>
    <row r="6" spans="1:27" x14ac:dyDescent="0.25">
      <c r="A6" t="s">
        <v>30</v>
      </c>
      <c r="B6">
        <v>37.416756999999997</v>
      </c>
      <c r="C6">
        <v>44.583243000000003</v>
      </c>
      <c r="D6">
        <f>VLOOKUP(A6,Z$2:AA$31,2,FALSE)</f>
        <v>34.5</v>
      </c>
      <c r="E6">
        <f>B6-D6</f>
        <v>2.9167569999999969</v>
      </c>
      <c r="Z6" t="s">
        <v>28</v>
      </c>
      <c r="AA6">
        <v>37.5</v>
      </c>
    </row>
    <row r="7" spans="1:27" x14ac:dyDescent="0.25">
      <c r="A7" t="s">
        <v>4</v>
      </c>
      <c r="B7">
        <v>40.306415999999999</v>
      </c>
      <c r="C7">
        <v>41.693584000000001</v>
      </c>
      <c r="D7">
        <f>VLOOKUP(A7,Z$2:AA$31,2,FALSE)</f>
        <v>37.5</v>
      </c>
      <c r="E7">
        <f>B7-D7</f>
        <v>2.8064159999999987</v>
      </c>
      <c r="Z7" t="s">
        <v>4</v>
      </c>
      <c r="AA7">
        <v>37.5</v>
      </c>
    </row>
    <row r="8" spans="1:27" x14ac:dyDescent="0.25">
      <c r="A8" t="s">
        <v>16</v>
      </c>
      <c r="B8">
        <v>41.339937999999997</v>
      </c>
      <c r="C8">
        <v>40.660062000000003</v>
      </c>
      <c r="D8">
        <f>VLOOKUP(A8,Z$2:AA$31,2,FALSE)</f>
        <v>49</v>
      </c>
      <c r="E8">
        <f>B8-D8</f>
        <v>-7.6600620000000035</v>
      </c>
      <c r="F8" t="s">
        <v>41</v>
      </c>
      <c r="P8" t="s">
        <v>34</v>
      </c>
      <c r="Q8">
        <v>250</v>
      </c>
      <c r="R8" t="s">
        <v>36</v>
      </c>
      <c r="S8">
        <v>100</v>
      </c>
      <c r="Z8" t="s">
        <v>20</v>
      </c>
      <c r="AA8">
        <v>41</v>
      </c>
    </row>
    <row r="9" spans="1:27" x14ac:dyDescent="0.25">
      <c r="A9" t="s">
        <v>12</v>
      </c>
      <c r="B9">
        <v>44.556147000000003</v>
      </c>
      <c r="C9">
        <v>37.443852999999997</v>
      </c>
      <c r="D9">
        <f>VLOOKUP(A9,Z$2:AA$31,2,FALSE)</f>
        <v>42.5</v>
      </c>
      <c r="E9">
        <f>B9-D9</f>
        <v>2.0561470000000028</v>
      </c>
      <c r="Z9" t="s">
        <v>5</v>
      </c>
      <c r="AA9">
        <v>41.5</v>
      </c>
    </row>
    <row r="10" spans="1:27" x14ac:dyDescent="0.25">
      <c r="A10" t="s">
        <v>20</v>
      </c>
      <c r="B10">
        <v>44.885969000000003</v>
      </c>
      <c r="C10">
        <v>37.114030999999997</v>
      </c>
      <c r="D10">
        <f>VLOOKUP(A10,Z$2:AA$31,2,FALSE)</f>
        <v>41</v>
      </c>
      <c r="E10">
        <f>B10-D10</f>
        <v>3.8859690000000029</v>
      </c>
      <c r="K10" t="s">
        <v>34</v>
      </c>
      <c r="L10">
        <v>3000</v>
      </c>
      <c r="M10" t="s">
        <v>36</v>
      </c>
      <c r="N10">
        <v>10</v>
      </c>
      <c r="Z10" t="s">
        <v>12</v>
      </c>
      <c r="AA10">
        <v>42.5</v>
      </c>
    </row>
    <row r="11" spans="1:27" x14ac:dyDescent="0.25">
      <c r="A11" t="s">
        <v>5</v>
      </c>
      <c r="B11">
        <v>45.720970999999999</v>
      </c>
      <c r="C11">
        <v>36.279029000000001</v>
      </c>
      <c r="D11">
        <f>VLOOKUP(A11,Z$2:AA$31,2,FALSE)</f>
        <v>41.5</v>
      </c>
      <c r="E11">
        <f>B11-D11</f>
        <v>4.2209709999999987</v>
      </c>
      <c r="Z11" t="s">
        <v>1</v>
      </c>
      <c r="AA11">
        <v>47.5</v>
      </c>
    </row>
    <row r="12" spans="1:27" x14ac:dyDescent="0.25">
      <c r="A12" t="s">
        <v>2</v>
      </c>
      <c r="B12">
        <v>45.914253000000002</v>
      </c>
      <c r="C12">
        <v>36.085746999999998</v>
      </c>
      <c r="D12">
        <f>VLOOKUP(A12,Z$2:AA$31,2,FALSE)</f>
        <v>47.5</v>
      </c>
      <c r="E12">
        <f>B12-D12</f>
        <v>-1.5857469999999978</v>
      </c>
      <c r="K12" t="s">
        <v>34</v>
      </c>
      <c r="L12">
        <v>1000</v>
      </c>
      <c r="M12" t="s">
        <v>36</v>
      </c>
      <c r="N12">
        <v>30</v>
      </c>
      <c r="Z12" t="s">
        <v>2</v>
      </c>
      <c r="AA12">
        <v>47.5</v>
      </c>
    </row>
    <row r="13" spans="1:27" x14ac:dyDescent="0.25">
      <c r="A13" t="s">
        <v>3</v>
      </c>
      <c r="B13">
        <v>46.20635</v>
      </c>
      <c r="C13">
        <v>35.79365</v>
      </c>
      <c r="D13">
        <f>VLOOKUP(A13,Z$2:AA$31,2,FALSE)</f>
        <v>55.5</v>
      </c>
      <c r="E13">
        <f>B13-D13</f>
        <v>-9.2936499999999995</v>
      </c>
      <c r="Z13" t="s">
        <v>16</v>
      </c>
      <c r="AA13">
        <v>49</v>
      </c>
    </row>
    <row r="14" spans="1:27" x14ac:dyDescent="0.25">
      <c r="A14" t="s">
        <v>1</v>
      </c>
      <c r="B14">
        <v>49.931002999999997</v>
      </c>
      <c r="C14">
        <v>32.068997000000003</v>
      </c>
      <c r="D14">
        <f>VLOOKUP(A14,Z$2:AA$31,2,FALSE)</f>
        <v>47.5</v>
      </c>
      <c r="E14">
        <f>B14-D14</f>
        <v>2.4310029999999969</v>
      </c>
      <c r="K14" t="s">
        <v>34</v>
      </c>
      <c r="L14">
        <v>125</v>
      </c>
      <c r="M14" t="s">
        <v>37</v>
      </c>
      <c r="N14">
        <v>200</v>
      </c>
      <c r="Z14" t="s">
        <v>23</v>
      </c>
      <c r="AA14">
        <v>51.5</v>
      </c>
    </row>
    <row r="15" spans="1:27" x14ac:dyDescent="0.25">
      <c r="A15" t="s">
        <v>17</v>
      </c>
      <c r="B15">
        <v>51.949266000000001</v>
      </c>
      <c r="C15">
        <v>30.050733999999999</v>
      </c>
      <c r="D15">
        <f>VLOOKUP(A15,Z$2:AA$31,2,FALSE)</f>
        <v>55</v>
      </c>
      <c r="E15">
        <f>B15-D15</f>
        <v>-3.0507339999999985</v>
      </c>
      <c r="U15" t="s">
        <v>34</v>
      </c>
      <c r="V15">
        <v>350</v>
      </c>
      <c r="W15" t="s">
        <v>36</v>
      </c>
      <c r="X15">
        <v>20</v>
      </c>
      <c r="Z15" t="s">
        <v>17</v>
      </c>
      <c r="AA15">
        <v>55</v>
      </c>
    </row>
    <row r="16" spans="1:27" x14ac:dyDescent="0.25">
      <c r="A16" t="s">
        <v>23</v>
      </c>
      <c r="B16">
        <v>52.048622000000002</v>
      </c>
      <c r="C16">
        <v>29.951377999999998</v>
      </c>
      <c r="D16">
        <f>VLOOKUP(A16,Z$2:AA$31,2,FALSE)</f>
        <v>51.5</v>
      </c>
      <c r="E16">
        <f>B16-D16</f>
        <v>0.54862200000000172</v>
      </c>
      <c r="Z16" t="s">
        <v>3</v>
      </c>
      <c r="AA16">
        <v>55.5</v>
      </c>
    </row>
    <row r="17" spans="1:27" x14ac:dyDescent="0.25">
      <c r="Z17" t="s">
        <v>21</v>
      </c>
      <c r="AA17">
        <v>22</v>
      </c>
    </row>
    <row r="18" spans="1:27" x14ac:dyDescent="0.25">
      <c r="A18" t="s">
        <v>21</v>
      </c>
      <c r="B18">
        <v>24.536348</v>
      </c>
      <c r="C18">
        <v>57.463652000000003</v>
      </c>
      <c r="D18">
        <f>VLOOKUP(A18,Z$2:AA$31,2,FALSE)</f>
        <v>22</v>
      </c>
      <c r="E18">
        <f>B18-D18</f>
        <v>2.5363480000000003</v>
      </c>
      <c r="Z18" t="s">
        <v>11</v>
      </c>
      <c r="AA18">
        <v>26.5</v>
      </c>
    </row>
    <row r="19" spans="1:27" x14ac:dyDescent="0.25">
      <c r="A19" t="s">
        <v>11</v>
      </c>
      <c r="B19">
        <v>25.898016999999999</v>
      </c>
      <c r="C19">
        <v>56.101982999999997</v>
      </c>
      <c r="D19">
        <f>VLOOKUP(A19,Z$2:AA$31,2,FALSE)</f>
        <v>26.5</v>
      </c>
      <c r="E19">
        <f>B19-D19</f>
        <v>-0.6019830000000006</v>
      </c>
      <c r="Z19" t="s">
        <v>27</v>
      </c>
      <c r="AA19">
        <v>29.5</v>
      </c>
    </row>
    <row r="20" spans="1:27" x14ac:dyDescent="0.25">
      <c r="A20" t="s">
        <v>18</v>
      </c>
      <c r="B20">
        <v>32.596983999999999</v>
      </c>
      <c r="C20">
        <v>49.403016000000001</v>
      </c>
      <c r="D20">
        <f>VLOOKUP(A20,Z$2:AA$31,2,FALSE)</f>
        <v>34</v>
      </c>
      <c r="E20">
        <f>B20-D20</f>
        <v>-1.4030160000000009</v>
      </c>
      <c r="Z20" t="s">
        <v>18</v>
      </c>
      <c r="AA20">
        <v>34</v>
      </c>
    </row>
    <row r="21" spans="1:27" x14ac:dyDescent="0.25">
      <c r="A21" t="s">
        <v>26</v>
      </c>
      <c r="B21">
        <v>37.534927000000003</v>
      </c>
      <c r="C21">
        <v>44.465072999999997</v>
      </c>
      <c r="D21">
        <f>VLOOKUP(A21,Z$2:AA$31,2,FALSE)</f>
        <v>35</v>
      </c>
      <c r="E21">
        <f>B21-D21</f>
        <v>2.5349270000000033</v>
      </c>
      <c r="Z21" t="s">
        <v>26</v>
      </c>
      <c r="AA21">
        <v>35</v>
      </c>
    </row>
    <row r="22" spans="1:27" x14ac:dyDescent="0.25">
      <c r="A22" t="s">
        <v>10</v>
      </c>
      <c r="B22">
        <v>37.816575999999998</v>
      </c>
      <c r="C22">
        <v>44.183424000000002</v>
      </c>
      <c r="D22">
        <f>VLOOKUP(A22,Z$2:AA$31,2,FALSE)</f>
        <v>47.5</v>
      </c>
      <c r="E22">
        <f>B22-D22</f>
        <v>-9.6834240000000023</v>
      </c>
      <c r="P22" t="s">
        <v>34</v>
      </c>
      <c r="Q22">
        <v>250</v>
      </c>
      <c r="R22" t="s">
        <v>36</v>
      </c>
      <c r="S22">
        <v>150</v>
      </c>
      <c r="Z22" t="s">
        <v>19</v>
      </c>
      <c r="AA22">
        <v>38.5</v>
      </c>
    </row>
    <row r="23" spans="1:27" x14ac:dyDescent="0.25">
      <c r="A23" t="s">
        <v>14</v>
      </c>
      <c r="B23">
        <v>41.750100000000003</v>
      </c>
      <c r="C23">
        <v>40.249899999999997</v>
      </c>
      <c r="D23">
        <f>VLOOKUP(A23,Z$2:AA$31,2,FALSE)</f>
        <v>53</v>
      </c>
      <c r="E23">
        <f>B23-D23</f>
        <v>-11.249899999999997</v>
      </c>
      <c r="P23" t="s">
        <v>34</v>
      </c>
      <c r="Q23">
        <v>1000</v>
      </c>
      <c r="R23" t="s">
        <v>36</v>
      </c>
      <c r="S23">
        <v>200</v>
      </c>
      <c r="Z23" t="s">
        <v>15</v>
      </c>
      <c r="AA23">
        <v>41</v>
      </c>
    </row>
    <row r="24" spans="1:27" x14ac:dyDescent="0.25">
      <c r="A24" t="s">
        <v>13</v>
      </c>
      <c r="B24">
        <v>42.199779999999997</v>
      </c>
      <c r="C24">
        <v>39.800220000000003</v>
      </c>
      <c r="D24">
        <f>VLOOKUP(A24,Z$2:AA$31,2,FALSE)</f>
        <v>45</v>
      </c>
      <c r="E24">
        <f>B24-D24</f>
        <v>-2.800220000000003</v>
      </c>
      <c r="K24" t="s">
        <v>34</v>
      </c>
      <c r="L24" t="s">
        <v>38</v>
      </c>
      <c r="M24" t="s">
        <v>43</v>
      </c>
      <c r="N24">
        <v>10</v>
      </c>
      <c r="Z24" t="s">
        <v>25</v>
      </c>
      <c r="AA24">
        <v>44</v>
      </c>
    </row>
    <row r="25" spans="1:27" x14ac:dyDescent="0.25">
      <c r="A25" t="s">
        <v>8</v>
      </c>
      <c r="B25">
        <v>43.148980000000002</v>
      </c>
      <c r="C25">
        <v>38.851019999999998</v>
      </c>
      <c r="D25">
        <f>VLOOKUP(A25,Z$2:AA$31,2,FALSE)</f>
        <v>47.5</v>
      </c>
      <c r="E25">
        <f>B25-D25</f>
        <v>-4.3510199999999983</v>
      </c>
      <c r="Z25" t="s">
        <v>13</v>
      </c>
      <c r="AA25">
        <v>45</v>
      </c>
    </row>
    <row r="26" spans="1:27" x14ac:dyDescent="0.25">
      <c r="A26" t="s">
        <v>27</v>
      </c>
      <c r="B26">
        <v>43.375678000000001</v>
      </c>
      <c r="C26">
        <v>38.624321999999999</v>
      </c>
      <c r="D26">
        <f>VLOOKUP(A26,Z$2:AA$31,2,FALSE)</f>
        <v>29.5</v>
      </c>
      <c r="E26">
        <f>B26-D26</f>
        <v>13.875678000000001</v>
      </c>
      <c r="G26" t="s">
        <v>34</v>
      </c>
      <c r="H26">
        <v>1000</v>
      </c>
      <c r="I26" t="s">
        <v>36</v>
      </c>
      <c r="J26">
        <v>100</v>
      </c>
      <c r="K26" t="s">
        <v>34</v>
      </c>
      <c r="L26">
        <v>2500</v>
      </c>
      <c r="M26" t="s">
        <v>36</v>
      </c>
      <c r="N26">
        <v>10</v>
      </c>
      <c r="P26" t="s">
        <v>34</v>
      </c>
      <c r="Q26">
        <v>600</v>
      </c>
      <c r="R26" t="s">
        <v>37</v>
      </c>
      <c r="S26">
        <v>225</v>
      </c>
      <c r="Z26" t="s">
        <v>8</v>
      </c>
      <c r="AA26">
        <v>47.5</v>
      </c>
    </row>
    <row r="27" spans="1:27" x14ac:dyDescent="0.25">
      <c r="A27" t="s">
        <v>15</v>
      </c>
      <c r="B27">
        <v>44.808149999999998</v>
      </c>
      <c r="C27">
        <v>37.191850000000002</v>
      </c>
      <c r="D27">
        <f>VLOOKUP(A27,Z$2:AA$31,2,FALSE)</f>
        <v>41</v>
      </c>
      <c r="E27">
        <f>B27-D27</f>
        <v>3.8081499999999977</v>
      </c>
      <c r="G27" t="s">
        <v>34</v>
      </c>
      <c r="H27">
        <v>110</v>
      </c>
      <c r="I27" t="s">
        <v>36</v>
      </c>
      <c r="J27">
        <v>150</v>
      </c>
      <c r="K27" t="s">
        <v>34</v>
      </c>
      <c r="L27">
        <v>440</v>
      </c>
      <c r="M27" t="s">
        <v>37</v>
      </c>
      <c r="N27">
        <v>75</v>
      </c>
      <c r="Z27" t="s">
        <v>10</v>
      </c>
      <c r="AA27">
        <v>47.5</v>
      </c>
    </row>
    <row r="28" spans="1:27" x14ac:dyDescent="0.25">
      <c r="A28" t="s">
        <v>19</v>
      </c>
      <c r="B28">
        <v>46.930034999999997</v>
      </c>
      <c r="C28">
        <v>35.069965000000003</v>
      </c>
      <c r="D28">
        <f>VLOOKUP(A28,Z$2:AA$31,2,FALSE)</f>
        <v>38.5</v>
      </c>
      <c r="E28">
        <f>B28-D28</f>
        <v>8.4300349999999966</v>
      </c>
      <c r="G28" t="s">
        <v>34</v>
      </c>
      <c r="H28">
        <v>220</v>
      </c>
      <c r="I28" t="s">
        <v>36</v>
      </c>
      <c r="J28">
        <v>200</v>
      </c>
      <c r="K28" t="s">
        <v>34</v>
      </c>
      <c r="L28">
        <v>600</v>
      </c>
      <c r="M28" t="s">
        <v>46</v>
      </c>
      <c r="N28">
        <v>100</v>
      </c>
      <c r="Z28" t="s">
        <v>7</v>
      </c>
      <c r="AA28">
        <v>48.5</v>
      </c>
    </row>
    <row r="29" spans="1:27" x14ac:dyDescent="0.25">
      <c r="A29" t="s">
        <v>25</v>
      </c>
      <c r="B29">
        <v>47.787284999999997</v>
      </c>
      <c r="C29">
        <v>34.212715000000003</v>
      </c>
      <c r="D29">
        <f>VLOOKUP(A29,Z$2:AA$31,2,FALSE)</f>
        <v>44</v>
      </c>
      <c r="E29">
        <f>B29-D29</f>
        <v>3.7872849999999971</v>
      </c>
      <c r="K29" t="s">
        <v>34</v>
      </c>
      <c r="L29">
        <v>900</v>
      </c>
      <c r="M29" t="s">
        <v>36</v>
      </c>
      <c r="N29">
        <v>40</v>
      </c>
      <c r="U29" t="s">
        <v>34</v>
      </c>
      <c r="V29">
        <v>3000</v>
      </c>
      <c r="W29" t="s">
        <v>37</v>
      </c>
      <c r="X29">
        <v>15</v>
      </c>
      <c r="Z29" t="s">
        <v>24</v>
      </c>
      <c r="AA29">
        <v>51</v>
      </c>
    </row>
    <row r="30" spans="1:27" x14ac:dyDescent="0.25">
      <c r="A30" t="s">
        <v>7</v>
      </c>
      <c r="B30">
        <v>48.35107</v>
      </c>
      <c r="C30">
        <v>33.64893</v>
      </c>
      <c r="D30">
        <f>VLOOKUP(A30,Z$2:AA$31,2,FALSE)</f>
        <v>48.5</v>
      </c>
      <c r="E30">
        <f>B30-D30</f>
        <v>-0.14893000000000001</v>
      </c>
      <c r="Z30" t="s">
        <v>14</v>
      </c>
      <c r="AA30">
        <v>53</v>
      </c>
    </row>
    <row r="31" spans="1:27" x14ac:dyDescent="0.25">
      <c r="A31" t="s">
        <v>24</v>
      </c>
      <c r="B31">
        <v>48.642197000000003</v>
      </c>
      <c r="C31">
        <v>33.357802999999997</v>
      </c>
      <c r="D31">
        <f>VLOOKUP(A31,Z$2:AA$31,2,FALSE)</f>
        <v>51</v>
      </c>
      <c r="E31">
        <f>B31-D31</f>
        <v>-2.357802999999997</v>
      </c>
      <c r="K31" t="s">
        <v>34</v>
      </c>
      <c r="L31">
        <v>220</v>
      </c>
      <c r="M31" t="s">
        <v>36</v>
      </c>
      <c r="N31">
        <v>200</v>
      </c>
      <c r="U31" t="s">
        <v>34</v>
      </c>
      <c r="V31">
        <v>850</v>
      </c>
      <c r="W31" t="s">
        <v>37</v>
      </c>
      <c r="X31">
        <v>25</v>
      </c>
      <c r="Z31" t="s">
        <v>29</v>
      </c>
      <c r="AA31">
        <v>53</v>
      </c>
    </row>
    <row r="32" spans="1:27" x14ac:dyDescent="0.25">
      <c r="A32" t="s">
        <v>29</v>
      </c>
      <c r="B32">
        <v>52.570433999999999</v>
      </c>
      <c r="C32">
        <v>29.429566000000001</v>
      </c>
      <c r="D32">
        <f>VLOOKUP(A32,Z$2:AA$31,2,FALSE)</f>
        <v>53</v>
      </c>
      <c r="E32">
        <f>B32-D32</f>
        <v>-0.42956600000000122</v>
      </c>
      <c r="U32" t="s">
        <v>34</v>
      </c>
      <c r="V32">
        <v>700</v>
      </c>
      <c r="W32" t="s">
        <v>36</v>
      </c>
      <c r="X32">
        <v>20</v>
      </c>
    </row>
    <row r="34" spans="7:8" x14ac:dyDescent="0.25">
      <c r="G34" t="s">
        <v>45</v>
      </c>
      <c r="H34">
        <f>J26+J27+J28+N10+N12+N26+N28+N29+N31+S8+S22+S23+X15+X32</f>
        <v>1330</v>
      </c>
    </row>
    <row r="35" spans="7:8" x14ac:dyDescent="0.25">
      <c r="G35" t="s">
        <v>44</v>
      </c>
      <c r="H35">
        <f>N27+N14+S26+N24+X31+X29</f>
        <v>550</v>
      </c>
    </row>
  </sheetData>
  <sortState xmlns:xlrd2="http://schemas.microsoft.com/office/spreadsheetml/2017/richdata2" ref="A2:C32">
    <sortCondition ref="B2:B32"/>
  </sortState>
  <conditionalFormatting sqref="E2:E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win_projections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Lazarus</dc:creator>
  <cp:lastModifiedBy>Nathan Lazarus</cp:lastModifiedBy>
  <dcterms:created xsi:type="dcterms:W3CDTF">2021-10-21T22:08:33Z</dcterms:created>
  <dcterms:modified xsi:type="dcterms:W3CDTF">2021-10-22T02:27:05Z</dcterms:modified>
</cp:coreProperties>
</file>