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athan\Documents\D - X\C - Stages\Stage 3A\Repository_Stage_3A\Abacus_vs_BigMD\"/>
    </mc:Choice>
  </mc:AlternateContent>
  <xr:revisionPtr revIDLastSave="0" documentId="13_ncr:1_{F7BE7869-0949-4027-9C77-22D2D0FBE511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Feuil2" sheetId="3" r:id="rId1"/>
    <sheet name="Sheet1" sheetId="1" r:id="rId2"/>
  </sheets>
  <definedNames>
    <definedName name="DonnéesExternes_1" localSheetId="0" hidden="1">Feuil2!$A$1:$G$41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T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O2" i="1"/>
  <c r="P2" i="1"/>
  <c r="Q2" i="1"/>
  <c r="R2" i="1"/>
  <c r="N2" i="1"/>
  <c r="C45" i="1"/>
  <c r="D45" i="1"/>
  <c r="E45" i="1"/>
  <c r="F45" i="1"/>
  <c r="B45" i="1"/>
  <c r="C44" i="1"/>
  <c r="D44" i="1"/>
  <c r="E44" i="1"/>
  <c r="F44" i="1"/>
  <c r="B44" i="1"/>
  <c r="C43" i="1"/>
  <c r="D43" i="1"/>
  <c r="E43" i="1"/>
  <c r="F43" i="1"/>
  <c r="B4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F3" i="1"/>
  <c r="E3" i="1"/>
  <c r="D3" i="1"/>
  <c r="C3" i="1"/>
  <c r="B3" i="1"/>
  <c r="AD2" i="3"/>
  <c r="AD3" i="3"/>
  <c r="AE3" i="3"/>
  <c r="AF3" i="3"/>
  <c r="AG3" i="3"/>
  <c r="AH3" i="3"/>
  <c r="AI3" i="3"/>
  <c r="AD4" i="3"/>
  <c r="AE4" i="3"/>
  <c r="AF4" i="3"/>
  <c r="AG4" i="3"/>
  <c r="AH4" i="3"/>
  <c r="AI4" i="3"/>
  <c r="AD5" i="3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I2" i="3"/>
  <c r="AH2" i="3"/>
  <c r="AG2" i="3"/>
  <c r="AF2" i="3"/>
  <c r="AE2" i="3"/>
  <c r="W3" i="3"/>
  <c r="X3" i="3"/>
  <c r="Y3" i="3"/>
  <c r="Z3" i="3"/>
  <c r="AA3" i="3"/>
  <c r="AB3" i="3"/>
  <c r="W4" i="3"/>
  <c r="X4" i="3"/>
  <c r="Y4" i="3"/>
  <c r="Z4" i="3"/>
  <c r="AA4" i="3"/>
  <c r="AB4" i="3"/>
  <c r="W5" i="3"/>
  <c r="X5" i="3"/>
  <c r="Y5" i="3"/>
  <c r="Z5" i="3"/>
  <c r="AA5" i="3"/>
  <c r="AB5" i="3"/>
  <c r="W6" i="3"/>
  <c r="X6" i="3"/>
  <c r="Y6" i="3"/>
  <c r="Z6" i="3"/>
  <c r="AA6" i="3"/>
  <c r="AB6" i="3"/>
  <c r="W7" i="3"/>
  <c r="X7" i="3"/>
  <c r="Y7" i="3"/>
  <c r="Z7" i="3"/>
  <c r="AA7" i="3"/>
  <c r="AB7" i="3"/>
  <c r="W8" i="3"/>
  <c r="X8" i="3"/>
  <c r="Y8" i="3"/>
  <c r="Z8" i="3"/>
  <c r="AA8" i="3"/>
  <c r="AB8" i="3"/>
  <c r="W9" i="3"/>
  <c r="X9" i="3"/>
  <c r="Y9" i="3"/>
  <c r="Z9" i="3"/>
  <c r="AA9" i="3"/>
  <c r="AB9" i="3"/>
  <c r="W10" i="3"/>
  <c r="X10" i="3"/>
  <c r="Y10" i="3"/>
  <c r="Z10" i="3"/>
  <c r="AA10" i="3"/>
  <c r="AB10" i="3"/>
  <c r="W11" i="3"/>
  <c r="X11" i="3"/>
  <c r="Y11" i="3"/>
  <c r="Z11" i="3"/>
  <c r="AA11" i="3"/>
  <c r="AB11" i="3"/>
  <c r="W12" i="3"/>
  <c r="X12" i="3"/>
  <c r="Y12" i="3"/>
  <c r="Z12" i="3"/>
  <c r="AA12" i="3"/>
  <c r="AB12" i="3"/>
  <c r="W13" i="3"/>
  <c r="X13" i="3"/>
  <c r="Y13" i="3"/>
  <c r="Z13" i="3"/>
  <c r="AA13" i="3"/>
  <c r="AB13" i="3"/>
  <c r="W14" i="3"/>
  <c r="X14" i="3"/>
  <c r="Y14" i="3"/>
  <c r="Z14" i="3"/>
  <c r="AA14" i="3"/>
  <c r="AB14" i="3"/>
  <c r="W15" i="3"/>
  <c r="X15" i="3"/>
  <c r="Y15" i="3"/>
  <c r="Z15" i="3"/>
  <c r="AA15" i="3"/>
  <c r="AB15" i="3"/>
  <c r="W16" i="3"/>
  <c r="X16" i="3"/>
  <c r="Y16" i="3"/>
  <c r="Z16" i="3"/>
  <c r="AA16" i="3"/>
  <c r="AB16" i="3"/>
  <c r="W17" i="3"/>
  <c r="X17" i="3"/>
  <c r="Y17" i="3"/>
  <c r="Z17" i="3"/>
  <c r="AA17" i="3"/>
  <c r="AB17" i="3"/>
  <c r="W18" i="3"/>
  <c r="X18" i="3"/>
  <c r="Y18" i="3"/>
  <c r="Z18" i="3"/>
  <c r="AA18" i="3"/>
  <c r="AB18" i="3"/>
  <c r="W19" i="3"/>
  <c r="X19" i="3"/>
  <c r="Y19" i="3"/>
  <c r="Z19" i="3"/>
  <c r="AA19" i="3"/>
  <c r="AB19" i="3"/>
  <c r="W20" i="3"/>
  <c r="X20" i="3"/>
  <c r="Y20" i="3"/>
  <c r="Z20" i="3"/>
  <c r="AA20" i="3"/>
  <c r="AB20" i="3"/>
  <c r="W21" i="3"/>
  <c r="X21" i="3"/>
  <c r="Y21" i="3"/>
  <c r="Z21" i="3"/>
  <c r="AA21" i="3"/>
  <c r="AB21" i="3"/>
  <c r="W22" i="3"/>
  <c r="X22" i="3"/>
  <c r="Y22" i="3"/>
  <c r="Z22" i="3"/>
  <c r="AA22" i="3"/>
  <c r="AB22" i="3"/>
  <c r="W23" i="3"/>
  <c r="X23" i="3"/>
  <c r="Y23" i="3"/>
  <c r="Z23" i="3"/>
  <c r="AA23" i="3"/>
  <c r="AB23" i="3"/>
  <c r="W24" i="3"/>
  <c r="X24" i="3"/>
  <c r="Y24" i="3"/>
  <c r="Z24" i="3"/>
  <c r="AA24" i="3"/>
  <c r="AB24" i="3"/>
  <c r="W25" i="3"/>
  <c r="X25" i="3"/>
  <c r="Y25" i="3"/>
  <c r="Z25" i="3"/>
  <c r="AA25" i="3"/>
  <c r="AB25" i="3"/>
  <c r="W26" i="3"/>
  <c r="X26" i="3"/>
  <c r="Y26" i="3"/>
  <c r="Z26" i="3"/>
  <c r="AA26" i="3"/>
  <c r="AB26" i="3"/>
  <c r="W27" i="3"/>
  <c r="X27" i="3"/>
  <c r="Y27" i="3"/>
  <c r="Z27" i="3"/>
  <c r="AA27" i="3"/>
  <c r="AB27" i="3"/>
  <c r="W28" i="3"/>
  <c r="X28" i="3"/>
  <c r="Y28" i="3"/>
  <c r="Z28" i="3"/>
  <c r="AA28" i="3"/>
  <c r="AB28" i="3"/>
  <c r="W29" i="3"/>
  <c r="X29" i="3"/>
  <c r="Y29" i="3"/>
  <c r="Z29" i="3"/>
  <c r="AA29" i="3"/>
  <c r="AB29" i="3"/>
  <c r="W30" i="3"/>
  <c r="X30" i="3"/>
  <c r="Y30" i="3"/>
  <c r="Z30" i="3"/>
  <c r="AA30" i="3"/>
  <c r="AB30" i="3"/>
  <c r="W31" i="3"/>
  <c r="X31" i="3"/>
  <c r="Y31" i="3"/>
  <c r="Z31" i="3"/>
  <c r="AA31" i="3"/>
  <c r="AB31" i="3"/>
  <c r="W32" i="3"/>
  <c r="X32" i="3"/>
  <c r="Y32" i="3"/>
  <c r="Z32" i="3"/>
  <c r="AA32" i="3"/>
  <c r="AB32" i="3"/>
  <c r="W33" i="3"/>
  <c r="X33" i="3"/>
  <c r="Y33" i="3"/>
  <c r="Z33" i="3"/>
  <c r="AA33" i="3"/>
  <c r="AB33" i="3"/>
  <c r="W34" i="3"/>
  <c r="X34" i="3"/>
  <c r="Y34" i="3"/>
  <c r="Z34" i="3"/>
  <c r="AA34" i="3"/>
  <c r="AB34" i="3"/>
  <c r="W35" i="3"/>
  <c r="X35" i="3"/>
  <c r="Y35" i="3"/>
  <c r="Z35" i="3"/>
  <c r="AA35" i="3"/>
  <c r="AB35" i="3"/>
  <c r="W36" i="3"/>
  <c r="X36" i="3"/>
  <c r="Y36" i="3"/>
  <c r="Z36" i="3"/>
  <c r="AA36" i="3"/>
  <c r="AB36" i="3"/>
  <c r="W37" i="3"/>
  <c r="X37" i="3"/>
  <c r="Y37" i="3"/>
  <c r="Z37" i="3"/>
  <c r="AA37" i="3"/>
  <c r="AB37" i="3"/>
  <c r="W38" i="3"/>
  <c r="X38" i="3"/>
  <c r="Y38" i="3"/>
  <c r="Z38" i="3"/>
  <c r="AA38" i="3"/>
  <c r="AB38" i="3"/>
  <c r="W39" i="3"/>
  <c r="X39" i="3"/>
  <c r="Y39" i="3"/>
  <c r="Z39" i="3"/>
  <c r="AA39" i="3"/>
  <c r="AB39" i="3"/>
  <c r="W40" i="3"/>
  <c r="X40" i="3"/>
  <c r="Y40" i="3"/>
  <c r="Z40" i="3"/>
  <c r="AA40" i="3"/>
  <c r="AB40" i="3"/>
  <c r="W41" i="3"/>
  <c r="X41" i="3"/>
  <c r="Y41" i="3"/>
  <c r="Z41" i="3"/>
  <c r="AA41" i="3"/>
  <c r="AB41" i="3"/>
  <c r="X2" i="3"/>
  <c r="Y2" i="3"/>
  <c r="Z2" i="3"/>
  <c r="AA2" i="3"/>
  <c r="AB2" i="3"/>
  <c r="W2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Q2" i="3"/>
  <c r="R2" i="3"/>
  <c r="S2" i="3"/>
  <c r="T2" i="3"/>
  <c r="U2" i="3"/>
  <c r="P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J2" i="3"/>
  <c r="K2" i="3"/>
  <c r="L2" i="3"/>
  <c r="M2" i="3"/>
  <c r="N2" i="3"/>
  <c r="I2" i="3"/>
  <c r="E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C853A-85C2-49B3-BDE7-64894DAFB9ED}" keepAlive="1" name="Requête - Abacus_cosmologies (2)" description="Connexion à la requête « Abacus_cosmologies (2) » dans le classeur." type="5" refreshedVersion="6" background="1" saveData="1">
    <dbPr connection="Provider=Microsoft.Mashup.OleDb.1;Data Source=$Workbook$;Location=Abacus_cosmologies (2);Extended Properties=&quot;&quot;" command="SELECT * FROM [Abacus_cosmologies (2)]"/>
  </connection>
</connections>
</file>

<file path=xl/sharedStrings.xml><?xml version="1.0" encoding="utf-8"?>
<sst xmlns="http://schemas.openxmlformats.org/spreadsheetml/2006/main" count="299" uniqueCount="260">
  <si>
    <t>H_0</t>
  </si>
  <si>
    <t>n_s</t>
  </si>
  <si>
    <t>sigma8</t>
  </si>
  <si>
    <t>Omega_b*h^2</t>
  </si>
  <si>
    <t>Omega_CDM*h^2</t>
  </si>
  <si>
    <t>BigMD</t>
  </si>
  <si>
    <t>Column1</t>
  </si>
  <si>
    <t>Column2</t>
  </si>
  <si>
    <t>Column3</t>
  </si>
  <si>
    <t>Column4</t>
  </si>
  <si>
    <t>Column5</t>
  </si>
  <si>
    <t>Column6</t>
  </si>
  <si>
    <t>Column7</t>
  </si>
  <si>
    <t>2.096096e-02</t>
  </si>
  <si>
    <t>1.224634e-01</t>
  </si>
  <si>
    <t>-1.139198e+00</t>
  </si>
  <si>
    <t>9.300325e-01</t>
  </si>
  <si>
    <t>8.538240e-01</t>
  </si>
  <si>
    <t>6.895004e+01</t>
  </si>
  <si>
    <t>3.046</t>
  </si>
  <si>
    <t>2.169908e-02</t>
  </si>
  <si>
    <t>1.096392e-01</t>
  </si>
  <si>
    <t>-7.647829e-01</t>
  </si>
  <si>
    <t>9.823038e-01</t>
  </si>
  <si>
    <t>7.192845e-01</t>
  </si>
  <si>
    <t>6.299374e+01</t>
  </si>
  <si>
    <t>2.230419e-02</t>
  </si>
  <si>
    <t>1.139937e-01</t>
  </si>
  <si>
    <t>-1.083356e+00</t>
  </si>
  <si>
    <t>9.704725e-01</t>
  </si>
  <si>
    <t>8.510273e-01</t>
  </si>
  <si>
    <t>7.228562e+01</t>
  </si>
  <si>
    <t>2.226266e-02</t>
  </si>
  <si>
    <t>1.221573e-01</t>
  </si>
  <si>
    <t>-9.824886e-01</t>
  </si>
  <si>
    <t>9.754183e-01</t>
  </si>
  <si>
    <t>8.581189e-01</t>
  </si>
  <si>
    <t>6.621955e+01</t>
  </si>
  <si>
    <t>2.284147e-02</t>
  </si>
  <si>
    <t>1.240096e-01</t>
  </si>
  <si>
    <t>-1.221581e+00</t>
  </si>
  <si>
    <t>9.544018e-01</t>
  </si>
  <si>
    <t>8.887367e-01</t>
  </si>
  <si>
    <t>7.420830e+01</t>
  </si>
  <si>
    <t>2.183059e-02</t>
  </si>
  <si>
    <t>1.284267e-01</t>
  </si>
  <si>
    <t>-1.289901e+00</t>
  </si>
  <si>
    <t>9.541059e-01</t>
  </si>
  <si>
    <t>9.129306e-01</t>
  </si>
  <si>
    <t>7.152358e+01</t>
  </si>
  <si>
    <t>2.166699e-02</t>
  </si>
  <si>
    <t>1.114661e-01</t>
  </si>
  <si>
    <t>-9.692914e-01</t>
  </si>
  <si>
    <t>9.603143e-01</t>
  </si>
  <si>
    <t>7.682739e-01</t>
  </si>
  <si>
    <t>6.860432e+01</t>
  </si>
  <si>
    <t>2.322985e-02</t>
  </si>
  <si>
    <t>1.063219e-01</t>
  </si>
  <si>
    <t>-7.878830e-01</t>
  </si>
  <si>
    <t>9.873686e-01</t>
  </si>
  <si>
    <t>7.335818e-01</t>
  </si>
  <si>
    <t>6.666885e+01</t>
  </si>
  <si>
    <t>2.230025e-02</t>
  </si>
  <si>
    <t>1.100992e-01</t>
  </si>
  <si>
    <t>-7.959591e-01</t>
  </si>
  <si>
    <t>9.571653e-01</t>
  </si>
  <si>
    <t>6.915643e-01</t>
  </si>
  <si>
    <t>6.584599e+01</t>
  </si>
  <si>
    <t>2.217813e-02</t>
  </si>
  <si>
    <t>1.263351e-01</t>
  </si>
  <si>
    <t>-1.235559e+00</t>
  </si>
  <si>
    <t>9.311599e-01</t>
  </si>
  <si>
    <t>8.902420e-01</t>
  </si>
  <si>
    <t>7.266959e+01</t>
  </si>
  <si>
    <t>2.197389e-02</t>
  </si>
  <si>
    <t>1.231819e-01</t>
  </si>
  <si>
    <t>-9.954346e-01</t>
  </si>
  <si>
    <t>9.609945e-01</t>
  </si>
  <si>
    <t>8.304276e-01</t>
  </si>
  <si>
    <t>6.703401e+01</t>
  </si>
  <si>
    <t>2.138569e-02</t>
  </si>
  <si>
    <t>1.183536e-01</t>
  </si>
  <si>
    <t>-1.160549e+00</t>
  </si>
  <si>
    <t>9.628348e-01</t>
  </si>
  <si>
    <t>8.508056e-01</t>
  </si>
  <si>
    <t>7.215313e+01</t>
  </si>
  <si>
    <t>2.228398e-02</t>
  </si>
  <si>
    <t>1.109358e-01</t>
  </si>
  <si>
    <t>-8.273852e-01</t>
  </si>
  <si>
    <t>9.897832e-01</t>
  </si>
  <si>
    <t>7.777957e-01</t>
  </si>
  <si>
    <t>6.519518e+01</t>
  </si>
  <si>
    <t>2.220027e-02</t>
  </si>
  <si>
    <t>1.131020e-01</t>
  </si>
  <si>
    <t>-7.922471e-01</t>
  </si>
  <si>
    <t>9.763257e-01</t>
  </si>
  <si>
    <t>7.759568e-01</t>
  </si>
  <si>
    <t>6.407216e+01</t>
  </si>
  <si>
    <t>2.203930e-02</t>
  </si>
  <si>
    <t>1.282414e-01</t>
  </si>
  <si>
    <t>-1.370350e+00</t>
  </si>
  <si>
    <t>9.710729e-01</t>
  </si>
  <si>
    <t>9.986873e-01</t>
  </si>
  <si>
    <t>7.479261e+01</t>
  </si>
  <si>
    <t>2.248968e-02</t>
  </si>
  <si>
    <t>1.100714e-01</t>
  </si>
  <si>
    <t>-8.901921e-01</t>
  </si>
  <si>
    <t>9.764701e-01</t>
  </si>
  <si>
    <t>7.319315e-01</t>
  </si>
  <si>
    <t>6.736219e+01</t>
  </si>
  <si>
    <t>2.251349e-02</t>
  </si>
  <si>
    <t>1.147213e-01</t>
  </si>
  <si>
    <t>-9.986879e-01</t>
  </si>
  <si>
    <t>9.693750e-01</t>
  </si>
  <si>
    <t>8.348669e-01</t>
  </si>
  <si>
    <t>7.090721e+01</t>
  </si>
  <si>
    <t>2.179096e-02</t>
  </si>
  <si>
    <t>1.100423e-01</t>
  </si>
  <si>
    <t>-7.448834e-01</t>
  </si>
  <si>
    <t>9.500370e-01</t>
  </si>
  <si>
    <t>7.140871e-01</t>
  </si>
  <si>
    <t>6.208498e+01</t>
  </si>
  <si>
    <t>2.327134e-02</t>
  </si>
  <si>
    <t>1.180175e-01</t>
  </si>
  <si>
    <t>-9.340560e-01</t>
  </si>
  <si>
    <t>9.700309e-01</t>
  </si>
  <si>
    <t>8.307625e-01</t>
  </si>
  <si>
    <t>6.787471e+01</t>
  </si>
  <si>
    <t>2.286743e-02</t>
  </si>
  <si>
    <t>1.197647e-01</t>
  </si>
  <si>
    <t>-1.035211e+00</t>
  </si>
  <si>
    <t>9.548746e-01</t>
  </si>
  <si>
    <t>8.489078e-01</t>
  </si>
  <si>
    <t>7.103927e+01</t>
  </si>
  <si>
    <t>2.311672e-02</t>
  </si>
  <si>
    <t>1.120463e-01</t>
  </si>
  <si>
    <t>-7.424123e-01</t>
  </si>
  <si>
    <t>9.668968e-01</t>
  </si>
  <si>
    <t>7.395464e-01</t>
  </si>
  <si>
    <t>6.450172e+01</t>
  </si>
  <si>
    <t>2.315686e-02</t>
  </si>
  <si>
    <t>1.218083e-01</t>
  </si>
  <si>
    <t>-1.024898e+00</t>
  </si>
  <si>
    <t>9.754329e-01</t>
  </si>
  <si>
    <t>8.472509e-01</t>
  </si>
  <si>
    <t>6.827622e+01</t>
  </si>
  <si>
    <t>2.132885e-02</t>
  </si>
  <si>
    <t>1.272434e-01</t>
  </si>
  <si>
    <t>-1.299795e+00</t>
  </si>
  <si>
    <t>9.369286e-01</t>
  </si>
  <si>
    <t>9.232114e-01</t>
  </si>
  <si>
    <t>7.327132e+01</t>
  </si>
  <si>
    <t>2.220226e-02</t>
  </si>
  <si>
    <t>1.175278e-01</t>
  </si>
  <si>
    <t>-7.964633e-01</t>
  </si>
  <si>
    <t>9.649823e-01</t>
  </si>
  <si>
    <t>7.698819e-01</t>
  </si>
  <si>
    <t>6.274818e+01</t>
  </si>
  <si>
    <t>2.280769e-02</t>
  </si>
  <si>
    <t>1.240340e-01</t>
  </si>
  <si>
    <t>-1.243714e+00</t>
  </si>
  <si>
    <t>9.662073e-01</t>
  </si>
  <si>
    <t>9.378623e-01</t>
  </si>
  <si>
    <t>7.385640e+01</t>
  </si>
  <si>
    <t>2.280912e-02</t>
  </si>
  <si>
    <t>1.162445e-01</t>
  </si>
  <si>
    <t>-7.543212e-01</t>
  </si>
  <si>
    <t>9.653718e-01</t>
  </si>
  <si>
    <t>7.275254e-01</t>
  </si>
  <si>
    <t>6.156746e+01</t>
  </si>
  <si>
    <t>2.176913e-02</t>
  </si>
  <si>
    <t>1.200776e-01</t>
  </si>
  <si>
    <t>-1.062407e+00</t>
  </si>
  <si>
    <t>9.629466e-01</t>
  </si>
  <si>
    <t>8.305510e-01</t>
  </si>
  <si>
    <t>6.932830e+01</t>
  </si>
  <si>
    <t>2.310408e-02</t>
  </si>
  <si>
    <t>1.085390e-01</t>
  </si>
  <si>
    <t>-6.548324e-01</t>
  </si>
  <si>
    <t>9.592352e-01</t>
  </si>
  <si>
    <t>6.865864e-01</t>
  </si>
  <si>
    <t>6.247385e+01</t>
  </si>
  <si>
    <t>2.196019e-02</t>
  </si>
  <si>
    <t>1.169219e-01</t>
  </si>
  <si>
    <t>-9.406083e-01</t>
  </si>
  <si>
    <t>9.367354e-01</t>
  </si>
  <si>
    <t>7.947667e-01</t>
  </si>
  <si>
    <t>6.548457e+01</t>
  </si>
  <si>
    <t>2.085082e-02</t>
  </si>
  <si>
    <t>1.248317e-01</t>
  </si>
  <si>
    <t>-1.096048e+00</t>
  </si>
  <si>
    <t>9.348718e-01</t>
  </si>
  <si>
    <t>8.750508e-01</t>
  </si>
  <si>
    <t>6.790530e+01</t>
  </si>
  <si>
    <t>2.202571e-02</t>
  </si>
  <si>
    <t>1.139401e-01</t>
  </si>
  <si>
    <t>-8.703522e-01</t>
  </si>
  <si>
    <t>9.563898e-01</t>
  </si>
  <si>
    <t>7.350578e-01</t>
  </si>
  <si>
    <t>6.461942e+01</t>
  </si>
  <si>
    <t>2.215825e-02</t>
  </si>
  <si>
    <t>1.227873e-01</t>
  </si>
  <si>
    <t>-1.138622e+00</t>
  </si>
  <si>
    <t>9.769342e-01</t>
  </si>
  <si>
    <t>8.904888e-01</t>
  </si>
  <si>
    <t>6.979006e+01</t>
  </si>
  <si>
    <t>2.338102e-02</t>
  </si>
  <si>
    <t>1.044778e-01</t>
  </si>
  <si>
    <t>-6.612194e-01</t>
  </si>
  <si>
    <t>9.835354e-01</t>
  </si>
  <si>
    <t>6.466325e-01</t>
  </si>
  <si>
    <t>6.333729e+01</t>
  </si>
  <si>
    <t>2.266992e-02</t>
  </si>
  <si>
    <t>1.147690e-01</t>
  </si>
  <si>
    <t>-8.656196e-01</t>
  </si>
  <si>
    <t>9.823772e-01</t>
  </si>
  <si>
    <t>7.435640e-01</t>
  </si>
  <si>
    <t>6.611561e+01</t>
  </si>
  <si>
    <t>2.168663e-02</t>
  </si>
  <si>
    <t>1.297578e-01</t>
  </si>
  <si>
    <t>-1.222170e+00</t>
  </si>
  <si>
    <t>9.413438e-01</t>
  </si>
  <si>
    <t>9.055618e-01</t>
  </si>
  <si>
    <t>7.012405e+01</t>
  </si>
  <si>
    <t>2.134239e-02</t>
  </si>
  <si>
    <t>1.321910e-01</t>
  </si>
  <si>
    <t>-1.349742e+00</t>
  </si>
  <si>
    <t>9.622672e-01</t>
  </si>
  <si>
    <t>9.785979e-01</t>
  </si>
  <si>
    <t>7.323189e+01</t>
  </si>
  <si>
    <t>2.349378e-02</t>
  </si>
  <si>
    <t>1.151458e-01</t>
  </si>
  <si>
    <t>-7.619610e-01</t>
  </si>
  <si>
    <t>9.628605e-01</t>
  </si>
  <si>
    <t>7.379684e-01</t>
  </si>
  <si>
    <t>6.377189e+01</t>
  </si>
  <si>
    <t>2.256500e-02</t>
  </si>
  <si>
    <t>1.130902e-01</t>
  </si>
  <si>
    <t>-1.042555e+00</t>
  </si>
  <si>
    <t>9.730763e-01</t>
  </si>
  <si>
    <t>8.250021e-01</t>
  </si>
  <si>
    <t>7.054661e+01</t>
  </si>
  <si>
    <t>2.202480e-02</t>
  </si>
  <si>
    <t>1.184395e-01</t>
  </si>
  <si>
    <t>-1.196158e+00</t>
  </si>
  <si>
    <t>9.507121e-01</t>
  </si>
  <si>
    <t>8.858692e-01</t>
  </si>
  <si>
    <t>7.451871e+01</t>
  </si>
  <si>
    <t>2.190175e-02</t>
  </si>
  <si>
    <t>1.197504e-01</t>
  </si>
  <si>
    <t>-1.160824e+00</t>
  </si>
  <si>
    <t>9.532488e-01</t>
  </si>
  <si>
    <t>8.814373e-01</t>
  </si>
  <si>
    <t>7.186920e+01</t>
  </si>
  <si>
    <t>Simu</t>
  </si>
  <si>
    <t>Max</t>
  </si>
  <si>
    <t>Min</t>
  </si>
  <si>
    <t>Coeff</t>
  </si>
  <si>
    <t>Value</t>
  </si>
  <si>
    <t>DIFF *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</si>
</sst>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8" fontId="1" fillId="0" borderId="1" xfId="0" applyNumberFormat="1" applyFont="1" applyBorder="1" applyAlignment="1">
      <alignment horizontal="center"/>
    </xf>
    <xf numFmtId="168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2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11" fontId="2" fillId="0" borderId="0" xfId="0" applyNumberFormat="1" applyFont="1" applyFill="1" applyBorder="1"/>
    <xf numFmtId="168" fontId="2" fillId="0" borderId="0" xfId="0" applyNumberFormat="1" applyFont="1" applyFill="1" applyBorder="1"/>
    <xf numFmtId="0" fontId="1" fillId="0" borderId="0" xfId="0" applyFont="1"/>
    <xf numFmtId="1" fontId="0" fillId="2" borderId="0" xfId="0" applyNumberFormat="1" applyFill="1"/>
    <xf numFmtId="168" fontId="0" fillId="2" borderId="0" xfId="0" applyNumberFormat="1" applyFill="1"/>
    <xf numFmtId="168" fontId="2" fillId="2" borderId="0" xfId="0" applyNumberFormat="1" applyFont="1" applyFill="1" applyBorder="1"/>
    <xf numFmtId="0" fontId="3" fillId="2" borderId="0" xfId="0" applyFont="1" applyFill="1" applyBorder="1" applyAlignment="1">
      <alignment vertical="center"/>
    </xf>
    <xf numFmtId="11" fontId="2" fillId="2" borderId="0" xfId="0" applyNumberFormat="1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27DB2FA-8BEF-4A58-A768-64009E978A2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756391-3C48-4351-B218-83498282686D}" name="Abacus_cosmologies__2" displayName="Abacus_cosmologies__2" ref="A1:G41" tableType="queryTable" totalsRowShown="0">
  <autoFilter ref="A1:G41" xr:uid="{1F6B74CE-953C-4021-9634-AD0DAD42E26A}"/>
  <tableColumns count="7">
    <tableColumn id="1" xr3:uid="{1965CA82-ABE6-4C99-9A5C-34E8EB3FFB01}" uniqueName="1" name="Column1" queryTableFieldId="1" dataDxfId="6"/>
    <tableColumn id="2" xr3:uid="{150658D1-8FBF-41DA-83EC-AA86DAD089D6}" uniqueName="2" name="Column2" queryTableFieldId="2" dataDxfId="5"/>
    <tableColumn id="3" xr3:uid="{D27E9780-06F9-4FB4-BC3C-1B3F5C6F8754}" uniqueName="3" name="Column3" queryTableFieldId="3" dataDxfId="4"/>
    <tableColumn id="4" xr3:uid="{EE1C5699-2C4C-4B67-AFFA-9BB71A170213}" uniqueName="4" name="Column4" queryTableFieldId="4" dataDxfId="3"/>
    <tableColumn id="5" xr3:uid="{2C3CBC4D-7D2B-43A4-B032-D9DEDB095E26}" uniqueName="5" name="Column5" queryTableFieldId="5" dataDxfId="2"/>
    <tableColumn id="6" xr3:uid="{332F44A7-BF6C-44C6-B996-E83D239A91BC}" uniqueName="6" name="Column6" queryTableFieldId="6" dataDxfId="1"/>
    <tableColumn id="7" xr3:uid="{645B3E38-B014-48F7-9940-F8B11D5AE43B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8C51-AC3C-45F6-A8CF-BA511D3A079D}">
  <dimension ref="A1:AI41"/>
  <sheetViews>
    <sheetView topLeftCell="Z1" workbookViewId="0">
      <selection activeCell="AD2" sqref="AD2:AI41"/>
    </sheetView>
  </sheetViews>
  <sheetFormatPr baseColWidth="10" defaultRowHeight="15" x14ac:dyDescent="0.25"/>
  <cols>
    <col min="1" max="2" width="12.42578125" bestFit="1" customWidth="1"/>
    <col min="3" max="3" width="13.42578125" bestFit="1" customWidth="1"/>
    <col min="4" max="5" width="12.42578125" bestFit="1" customWidth="1"/>
    <col min="6" max="6" width="12.7109375" bestFit="1" customWidth="1"/>
    <col min="7" max="7" width="11.140625" bestFit="1" customWidth="1"/>
  </cols>
  <sheetData>
    <row r="1" spans="1:3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35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I2" t="str">
        <f>LEFT(A2,LEN(A2)-4)</f>
        <v>2.096096</v>
      </c>
      <c r="J2" t="str">
        <f t="shared" ref="J2:N2" si="0">LEFT(B2,LEN(B2)-4)</f>
        <v>1.224634</v>
      </c>
      <c r="K2" t="str">
        <f t="shared" si="0"/>
        <v>-1.139198</v>
      </c>
      <c r="L2" t="str">
        <f t="shared" si="0"/>
        <v>9.300325</v>
      </c>
      <c r="M2" t="str">
        <f t="shared" si="0"/>
        <v>8.538240</v>
      </c>
      <c r="N2" t="str">
        <f t="shared" si="0"/>
        <v>6.895004</v>
      </c>
      <c r="P2" t="str">
        <f>SUBSTITUTE(I2, ".", ",")</f>
        <v>2,096096</v>
      </c>
      <c r="Q2" t="str">
        <f t="shared" ref="Q2:U2" si="1">SUBSTITUTE(J2, ".", ",")</f>
        <v>1,224634</v>
      </c>
      <c r="R2" t="str">
        <f t="shared" si="1"/>
        <v>-1,139198</v>
      </c>
      <c r="S2" t="str">
        <f t="shared" si="1"/>
        <v>9,300325</v>
      </c>
      <c r="T2" t="str">
        <f t="shared" si="1"/>
        <v>8,538240</v>
      </c>
      <c r="U2" t="str">
        <f t="shared" si="1"/>
        <v>6,895004</v>
      </c>
      <c r="W2">
        <f>_xlfn.NUMBERVALUE(P2)</f>
        <v>2.0960960000000002</v>
      </c>
      <c r="X2">
        <f t="shared" ref="X2:AB2" si="2">_xlfn.NUMBERVALUE(Q2)</f>
        <v>1.224634</v>
      </c>
      <c r="Y2">
        <f t="shared" si="2"/>
        <v>-1.1391979999999999</v>
      </c>
      <c r="Z2">
        <f t="shared" si="2"/>
        <v>9.3003250000000008</v>
      </c>
      <c r="AA2">
        <f t="shared" si="2"/>
        <v>8.5382400000000001</v>
      </c>
      <c r="AB2">
        <f t="shared" si="2"/>
        <v>6.8950040000000001</v>
      </c>
      <c r="AD2">
        <f>W2*10^(-2)</f>
        <v>2.0960960000000001E-2</v>
      </c>
      <c r="AE2">
        <f>X2*10^(-1)</f>
        <v>0.1224634</v>
      </c>
      <c r="AF2">
        <f>Y2*10^(0)</f>
        <v>-1.1391979999999999</v>
      </c>
      <c r="AG2">
        <f>Z2*10^(-1)</f>
        <v>0.93003250000000015</v>
      </c>
      <c r="AH2">
        <f>AA2*10^(-1)</f>
        <v>0.85382400000000003</v>
      </c>
      <c r="AI2">
        <f>AB2*10^(1)</f>
        <v>68.950040000000001</v>
      </c>
    </row>
    <row r="3" spans="1:35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19</v>
      </c>
      <c r="I3" t="str">
        <f t="shared" ref="I3:I41" si="3">LEFT(A3,LEN(A3)-4)</f>
        <v>2.169908</v>
      </c>
      <c r="J3" t="str">
        <f t="shared" ref="J3:J41" si="4">LEFT(B3,LEN(B3)-4)</f>
        <v>1.096392</v>
      </c>
      <c r="K3" t="str">
        <f t="shared" ref="K3:K41" si="5">LEFT(C3,LEN(C3)-4)</f>
        <v>-7.647829</v>
      </c>
      <c r="L3" t="str">
        <f t="shared" ref="L3:L41" si="6">LEFT(D3,LEN(D3)-4)</f>
        <v>9.823038</v>
      </c>
      <c r="M3" t="str">
        <f t="shared" ref="M3:M41" si="7">LEFT(E3,LEN(E3)-4)</f>
        <v>7.192845</v>
      </c>
      <c r="N3" t="str">
        <f t="shared" ref="N3:N41" si="8">LEFT(F3,LEN(F3)-4)</f>
        <v>6.299374</v>
      </c>
      <c r="P3" t="str">
        <f t="shared" ref="P3:P41" si="9">SUBSTITUTE(I3, ".", ",")</f>
        <v>2,169908</v>
      </c>
      <c r="Q3" t="str">
        <f t="shared" ref="Q3:Q41" si="10">SUBSTITUTE(J3, ".", ",")</f>
        <v>1,096392</v>
      </c>
      <c r="R3" t="str">
        <f t="shared" ref="R3:R41" si="11">SUBSTITUTE(K3, ".", ",")</f>
        <v>-7,647829</v>
      </c>
      <c r="S3" t="str">
        <f t="shared" ref="S3:S41" si="12">SUBSTITUTE(L3, ".", ",")</f>
        <v>9,823038</v>
      </c>
      <c r="T3" t="str">
        <f t="shared" ref="T3:T41" si="13">SUBSTITUTE(M3, ".", ",")</f>
        <v>7,192845</v>
      </c>
      <c r="U3" t="str">
        <f t="shared" ref="U3:U41" si="14">SUBSTITUTE(N3, ".", ",")</f>
        <v>6,299374</v>
      </c>
      <c r="W3">
        <f t="shared" ref="W3:W41" si="15">_xlfn.NUMBERVALUE(P3)</f>
        <v>2.1699079999999999</v>
      </c>
      <c r="X3">
        <f t="shared" ref="X3:X41" si="16">_xlfn.NUMBERVALUE(Q3)</f>
        <v>1.096392</v>
      </c>
      <c r="Y3">
        <f t="shared" ref="Y3:Y41" si="17">_xlfn.NUMBERVALUE(R3)</f>
        <v>-7.6478289999999998</v>
      </c>
      <c r="Z3">
        <f t="shared" ref="Z3:Z41" si="18">_xlfn.NUMBERVALUE(S3)</f>
        <v>9.8230380000000004</v>
      </c>
      <c r="AA3">
        <f t="shared" ref="AA3:AA41" si="19">_xlfn.NUMBERVALUE(T3)</f>
        <v>7.1928450000000002</v>
      </c>
      <c r="AB3">
        <f t="shared" ref="AB3:AB41" si="20">_xlfn.NUMBERVALUE(U3)</f>
        <v>6.2993740000000003</v>
      </c>
      <c r="AD3">
        <f t="shared" ref="AD3:AD41" si="21">W3*10^(-2)</f>
        <v>2.1699079999999999E-2</v>
      </c>
      <c r="AE3">
        <f t="shared" ref="AE3:AE41" si="22">X3*10^(-1)</f>
        <v>0.10963920000000001</v>
      </c>
      <c r="AF3">
        <f t="shared" ref="AF3:AF41" si="23">Y3*10^(0)</f>
        <v>-7.6478289999999998</v>
      </c>
      <c r="AG3">
        <f t="shared" ref="AG3:AG41" si="24">Z3*10^(-1)</f>
        <v>0.98230380000000006</v>
      </c>
      <c r="AH3">
        <f t="shared" ref="AH3:AH41" si="25">AA3*10^(-1)</f>
        <v>0.7192845000000001</v>
      </c>
      <c r="AI3">
        <f t="shared" ref="AI3:AI41" si="26">AB3*10^(1)</f>
        <v>62.993740000000003</v>
      </c>
    </row>
    <row r="4" spans="1:35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19</v>
      </c>
      <c r="I4" t="str">
        <f t="shared" si="3"/>
        <v>2.230419</v>
      </c>
      <c r="J4" t="str">
        <f t="shared" si="4"/>
        <v>1.139937</v>
      </c>
      <c r="K4" t="str">
        <f t="shared" si="5"/>
        <v>-1.083356</v>
      </c>
      <c r="L4" t="str">
        <f t="shared" si="6"/>
        <v>9.704725</v>
      </c>
      <c r="M4" t="str">
        <f t="shared" si="7"/>
        <v>8.510273</v>
      </c>
      <c r="N4" t="str">
        <f t="shared" si="8"/>
        <v>7.228562</v>
      </c>
      <c r="P4" t="str">
        <f t="shared" si="9"/>
        <v>2,230419</v>
      </c>
      <c r="Q4" t="str">
        <f t="shared" si="10"/>
        <v>1,139937</v>
      </c>
      <c r="R4" t="str">
        <f t="shared" si="11"/>
        <v>-1,083356</v>
      </c>
      <c r="S4" t="str">
        <f t="shared" si="12"/>
        <v>9,704725</v>
      </c>
      <c r="T4" t="str">
        <f t="shared" si="13"/>
        <v>8,510273</v>
      </c>
      <c r="U4" t="str">
        <f t="shared" si="14"/>
        <v>7,228562</v>
      </c>
      <c r="W4">
        <f t="shared" si="15"/>
        <v>2.2304189999999999</v>
      </c>
      <c r="X4">
        <f t="shared" si="16"/>
        <v>1.139937</v>
      </c>
      <c r="Y4">
        <f t="shared" si="17"/>
        <v>-1.083356</v>
      </c>
      <c r="Z4">
        <f t="shared" si="18"/>
        <v>9.7047249999999998</v>
      </c>
      <c r="AA4">
        <f t="shared" si="19"/>
        <v>8.5102729999999998</v>
      </c>
      <c r="AB4">
        <f t="shared" si="20"/>
        <v>7.2285620000000002</v>
      </c>
      <c r="AD4">
        <f t="shared" si="21"/>
        <v>2.2304189999999998E-2</v>
      </c>
      <c r="AE4">
        <f t="shared" si="22"/>
        <v>0.1139937</v>
      </c>
      <c r="AF4">
        <f t="shared" si="23"/>
        <v>-1.083356</v>
      </c>
      <c r="AG4">
        <f t="shared" si="24"/>
        <v>0.97047250000000007</v>
      </c>
      <c r="AH4">
        <f t="shared" si="25"/>
        <v>0.85102730000000004</v>
      </c>
      <c r="AI4">
        <f t="shared" si="26"/>
        <v>72.285619999999994</v>
      </c>
    </row>
    <row r="5" spans="1:35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19</v>
      </c>
      <c r="I5" t="str">
        <f t="shared" si="3"/>
        <v>2.226266</v>
      </c>
      <c r="J5" t="str">
        <f t="shared" si="4"/>
        <v>1.221573</v>
      </c>
      <c r="K5" t="str">
        <f t="shared" si="5"/>
        <v>-9.824886</v>
      </c>
      <c r="L5" t="str">
        <f t="shared" si="6"/>
        <v>9.754183</v>
      </c>
      <c r="M5" t="str">
        <f t="shared" si="7"/>
        <v>8.581189</v>
      </c>
      <c r="N5" t="str">
        <f t="shared" si="8"/>
        <v>6.621955</v>
      </c>
      <c r="P5" t="str">
        <f t="shared" si="9"/>
        <v>2,226266</v>
      </c>
      <c r="Q5" t="str">
        <f t="shared" si="10"/>
        <v>1,221573</v>
      </c>
      <c r="R5" t="str">
        <f t="shared" si="11"/>
        <v>-9,824886</v>
      </c>
      <c r="S5" t="str">
        <f t="shared" si="12"/>
        <v>9,754183</v>
      </c>
      <c r="T5" t="str">
        <f t="shared" si="13"/>
        <v>8,581189</v>
      </c>
      <c r="U5" t="str">
        <f t="shared" si="14"/>
        <v>6,621955</v>
      </c>
      <c r="W5">
        <f t="shared" si="15"/>
        <v>2.2262659999999999</v>
      </c>
      <c r="X5">
        <f t="shared" si="16"/>
        <v>1.221573</v>
      </c>
      <c r="Y5">
        <f t="shared" si="17"/>
        <v>-9.8248859999999993</v>
      </c>
      <c r="Z5">
        <f t="shared" si="18"/>
        <v>9.7541829999999994</v>
      </c>
      <c r="AA5">
        <f t="shared" si="19"/>
        <v>8.5811890000000002</v>
      </c>
      <c r="AB5">
        <f t="shared" si="20"/>
        <v>6.6219549999999998</v>
      </c>
      <c r="AD5">
        <f t="shared" si="21"/>
        <v>2.226266E-2</v>
      </c>
      <c r="AE5">
        <f t="shared" si="22"/>
        <v>0.12215730000000001</v>
      </c>
      <c r="AF5">
        <f t="shared" si="23"/>
        <v>-9.8248859999999993</v>
      </c>
      <c r="AG5">
        <f t="shared" si="24"/>
        <v>0.97541829999999996</v>
      </c>
      <c r="AH5">
        <f t="shared" si="25"/>
        <v>0.85811890000000002</v>
      </c>
      <c r="AI5">
        <f t="shared" si="26"/>
        <v>66.219549999999998</v>
      </c>
    </row>
    <row r="6" spans="1:35" x14ac:dyDescent="0.25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19</v>
      </c>
      <c r="I6" t="str">
        <f t="shared" si="3"/>
        <v>2.284147</v>
      </c>
      <c r="J6" t="str">
        <f t="shared" si="4"/>
        <v>1.240096</v>
      </c>
      <c r="K6" t="str">
        <f t="shared" si="5"/>
        <v>-1.221581</v>
      </c>
      <c r="L6" t="str">
        <f t="shared" si="6"/>
        <v>9.544018</v>
      </c>
      <c r="M6" t="str">
        <f t="shared" si="7"/>
        <v>8.887367</v>
      </c>
      <c r="N6" t="str">
        <f t="shared" si="8"/>
        <v>7.420830</v>
      </c>
      <c r="P6" t="str">
        <f t="shared" si="9"/>
        <v>2,284147</v>
      </c>
      <c r="Q6" t="str">
        <f t="shared" si="10"/>
        <v>1,240096</v>
      </c>
      <c r="R6" t="str">
        <f t="shared" si="11"/>
        <v>-1,221581</v>
      </c>
      <c r="S6" t="str">
        <f t="shared" si="12"/>
        <v>9,544018</v>
      </c>
      <c r="T6" t="str">
        <f t="shared" si="13"/>
        <v>8,887367</v>
      </c>
      <c r="U6" t="str">
        <f t="shared" si="14"/>
        <v>7,420830</v>
      </c>
      <c r="W6">
        <f t="shared" si="15"/>
        <v>2.2841469999999999</v>
      </c>
      <c r="X6">
        <f t="shared" si="16"/>
        <v>1.2400960000000001</v>
      </c>
      <c r="Y6">
        <f t="shared" si="17"/>
        <v>-1.221581</v>
      </c>
      <c r="Z6">
        <f t="shared" si="18"/>
        <v>9.5440179999999994</v>
      </c>
      <c r="AA6">
        <f t="shared" si="19"/>
        <v>8.8873669999999994</v>
      </c>
      <c r="AB6">
        <f t="shared" si="20"/>
        <v>7.4208299999999996</v>
      </c>
      <c r="AD6">
        <f t="shared" si="21"/>
        <v>2.2841469999999999E-2</v>
      </c>
      <c r="AE6">
        <f t="shared" si="22"/>
        <v>0.12400960000000001</v>
      </c>
      <c r="AF6">
        <f t="shared" si="23"/>
        <v>-1.221581</v>
      </c>
      <c r="AG6">
        <f t="shared" si="24"/>
        <v>0.95440179999999997</v>
      </c>
      <c r="AH6">
        <f t="shared" si="25"/>
        <v>0.88873669999999994</v>
      </c>
      <c r="AI6">
        <f t="shared" si="26"/>
        <v>74.208299999999994</v>
      </c>
    </row>
    <row r="7" spans="1:3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19</v>
      </c>
      <c r="I7" t="str">
        <f t="shared" si="3"/>
        <v>2.183059</v>
      </c>
      <c r="J7" t="str">
        <f t="shared" si="4"/>
        <v>1.284267</v>
      </c>
      <c r="K7" t="str">
        <f t="shared" si="5"/>
        <v>-1.289901</v>
      </c>
      <c r="L7" t="str">
        <f t="shared" si="6"/>
        <v>9.541059</v>
      </c>
      <c r="M7" t="str">
        <f t="shared" si="7"/>
        <v>9.129306</v>
      </c>
      <c r="N7" t="str">
        <f t="shared" si="8"/>
        <v>7.152358</v>
      </c>
      <c r="P7" t="str">
        <f t="shared" si="9"/>
        <v>2,183059</v>
      </c>
      <c r="Q7" t="str">
        <f t="shared" si="10"/>
        <v>1,284267</v>
      </c>
      <c r="R7" t="str">
        <f t="shared" si="11"/>
        <v>-1,289901</v>
      </c>
      <c r="S7" t="str">
        <f t="shared" si="12"/>
        <v>9,541059</v>
      </c>
      <c r="T7" t="str">
        <f t="shared" si="13"/>
        <v>9,129306</v>
      </c>
      <c r="U7" t="str">
        <f t="shared" si="14"/>
        <v>7,152358</v>
      </c>
      <c r="W7">
        <f t="shared" si="15"/>
        <v>2.1830590000000001</v>
      </c>
      <c r="X7">
        <f t="shared" si="16"/>
        <v>1.284267</v>
      </c>
      <c r="Y7">
        <f t="shared" si="17"/>
        <v>-1.289901</v>
      </c>
      <c r="Z7">
        <f t="shared" si="18"/>
        <v>9.5410590000000006</v>
      </c>
      <c r="AA7">
        <f t="shared" si="19"/>
        <v>9.1293059999999997</v>
      </c>
      <c r="AB7">
        <f t="shared" si="20"/>
        <v>7.1523580000000004</v>
      </c>
      <c r="AD7">
        <f t="shared" si="21"/>
        <v>2.183059E-2</v>
      </c>
      <c r="AE7">
        <f t="shared" si="22"/>
        <v>0.1284267</v>
      </c>
      <c r="AF7">
        <f t="shared" si="23"/>
        <v>-1.289901</v>
      </c>
      <c r="AG7">
        <f t="shared" si="24"/>
        <v>0.95410590000000006</v>
      </c>
      <c r="AH7">
        <f t="shared" si="25"/>
        <v>0.91293060000000004</v>
      </c>
      <c r="AI7">
        <f t="shared" si="26"/>
        <v>71.52358000000001</v>
      </c>
    </row>
    <row r="8" spans="1:35" x14ac:dyDescent="0.25">
      <c r="A8" s="1" t="s">
        <v>50</v>
      </c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19</v>
      </c>
      <c r="I8" t="str">
        <f t="shared" si="3"/>
        <v>2.166699</v>
      </c>
      <c r="J8" t="str">
        <f t="shared" si="4"/>
        <v>1.114661</v>
      </c>
      <c r="K8" t="str">
        <f t="shared" si="5"/>
        <v>-9.692914</v>
      </c>
      <c r="L8" t="str">
        <f t="shared" si="6"/>
        <v>9.603143</v>
      </c>
      <c r="M8" t="str">
        <f t="shared" si="7"/>
        <v>7.682739</v>
      </c>
      <c r="N8" t="str">
        <f t="shared" si="8"/>
        <v>6.860432</v>
      </c>
      <c r="P8" t="str">
        <f t="shared" si="9"/>
        <v>2,166699</v>
      </c>
      <c r="Q8" t="str">
        <f t="shared" si="10"/>
        <v>1,114661</v>
      </c>
      <c r="R8" t="str">
        <f t="shared" si="11"/>
        <v>-9,692914</v>
      </c>
      <c r="S8" t="str">
        <f t="shared" si="12"/>
        <v>9,603143</v>
      </c>
      <c r="T8" t="str">
        <f t="shared" si="13"/>
        <v>7,682739</v>
      </c>
      <c r="U8" t="str">
        <f t="shared" si="14"/>
        <v>6,860432</v>
      </c>
      <c r="W8">
        <f t="shared" si="15"/>
        <v>2.1666989999999999</v>
      </c>
      <c r="X8">
        <f t="shared" si="16"/>
        <v>1.1146609999999999</v>
      </c>
      <c r="Y8">
        <f t="shared" si="17"/>
        <v>-9.692914</v>
      </c>
      <c r="Z8">
        <f t="shared" si="18"/>
        <v>9.6031429999999993</v>
      </c>
      <c r="AA8">
        <f t="shared" si="19"/>
        <v>7.6827389999999998</v>
      </c>
      <c r="AB8">
        <f t="shared" si="20"/>
        <v>6.8604320000000003</v>
      </c>
      <c r="AD8">
        <f t="shared" si="21"/>
        <v>2.1666990000000001E-2</v>
      </c>
      <c r="AE8">
        <f t="shared" si="22"/>
        <v>0.1114661</v>
      </c>
      <c r="AF8">
        <f t="shared" si="23"/>
        <v>-9.692914</v>
      </c>
      <c r="AG8">
        <f t="shared" si="24"/>
        <v>0.96031429999999995</v>
      </c>
      <c r="AH8">
        <f t="shared" si="25"/>
        <v>0.76827390000000007</v>
      </c>
      <c r="AI8">
        <f t="shared" si="26"/>
        <v>68.604320000000001</v>
      </c>
    </row>
    <row r="9" spans="1:35" x14ac:dyDescent="0.25">
      <c r="A9" s="1" t="s">
        <v>56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19</v>
      </c>
      <c r="I9" t="str">
        <f t="shared" si="3"/>
        <v>2.322985</v>
      </c>
      <c r="J9" t="str">
        <f t="shared" si="4"/>
        <v>1.063219</v>
      </c>
      <c r="K9" t="str">
        <f t="shared" si="5"/>
        <v>-7.878830</v>
      </c>
      <c r="L9" t="str">
        <f t="shared" si="6"/>
        <v>9.873686</v>
      </c>
      <c r="M9" t="str">
        <f t="shared" si="7"/>
        <v>7.335818</v>
      </c>
      <c r="N9" t="str">
        <f t="shared" si="8"/>
        <v>6.666885</v>
      </c>
      <c r="P9" t="str">
        <f t="shared" si="9"/>
        <v>2,322985</v>
      </c>
      <c r="Q9" t="str">
        <f t="shared" si="10"/>
        <v>1,063219</v>
      </c>
      <c r="R9" t="str">
        <f t="shared" si="11"/>
        <v>-7,878830</v>
      </c>
      <c r="S9" t="str">
        <f t="shared" si="12"/>
        <v>9,873686</v>
      </c>
      <c r="T9" t="str">
        <f t="shared" si="13"/>
        <v>7,335818</v>
      </c>
      <c r="U9" t="str">
        <f t="shared" si="14"/>
        <v>6,666885</v>
      </c>
      <c r="W9">
        <f t="shared" si="15"/>
        <v>2.3229850000000001</v>
      </c>
      <c r="X9">
        <f t="shared" si="16"/>
        <v>1.0632189999999999</v>
      </c>
      <c r="Y9">
        <f t="shared" si="17"/>
        <v>-7.8788299999999998</v>
      </c>
      <c r="Z9">
        <f t="shared" si="18"/>
        <v>9.8736859999999993</v>
      </c>
      <c r="AA9">
        <f t="shared" si="19"/>
        <v>7.3358179999999997</v>
      </c>
      <c r="AB9">
        <f t="shared" si="20"/>
        <v>6.6668849999999997</v>
      </c>
      <c r="AD9">
        <f t="shared" si="21"/>
        <v>2.322985E-2</v>
      </c>
      <c r="AE9">
        <f t="shared" si="22"/>
        <v>0.1063219</v>
      </c>
      <c r="AF9">
        <f t="shared" si="23"/>
        <v>-7.8788299999999998</v>
      </c>
      <c r="AG9">
        <f t="shared" si="24"/>
        <v>0.98736859999999993</v>
      </c>
      <c r="AH9">
        <f t="shared" si="25"/>
        <v>0.73358180000000006</v>
      </c>
      <c r="AI9">
        <f t="shared" si="26"/>
        <v>66.668849999999992</v>
      </c>
    </row>
    <row r="10" spans="1:35" x14ac:dyDescent="0.2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19</v>
      </c>
      <c r="I10" t="str">
        <f t="shared" si="3"/>
        <v>2.230025</v>
      </c>
      <c r="J10" t="str">
        <f t="shared" si="4"/>
        <v>1.100992</v>
      </c>
      <c r="K10" t="str">
        <f t="shared" si="5"/>
        <v>-7.959591</v>
      </c>
      <c r="L10" t="str">
        <f t="shared" si="6"/>
        <v>9.571653</v>
      </c>
      <c r="M10" t="str">
        <f t="shared" si="7"/>
        <v>6.915643</v>
      </c>
      <c r="N10" t="str">
        <f t="shared" si="8"/>
        <v>6.584599</v>
      </c>
      <c r="P10" t="str">
        <f t="shared" si="9"/>
        <v>2,230025</v>
      </c>
      <c r="Q10" t="str">
        <f t="shared" si="10"/>
        <v>1,100992</v>
      </c>
      <c r="R10" t="str">
        <f t="shared" si="11"/>
        <v>-7,959591</v>
      </c>
      <c r="S10" t="str">
        <f t="shared" si="12"/>
        <v>9,571653</v>
      </c>
      <c r="T10" t="str">
        <f t="shared" si="13"/>
        <v>6,915643</v>
      </c>
      <c r="U10" t="str">
        <f t="shared" si="14"/>
        <v>6,584599</v>
      </c>
      <c r="W10">
        <f t="shared" si="15"/>
        <v>2.2300249999999999</v>
      </c>
      <c r="X10">
        <f t="shared" si="16"/>
        <v>1.100992</v>
      </c>
      <c r="Y10">
        <f t="shared" si="17"/>
        <v>-7.9595909999999996</v>
      </c>
      <c r="Z10">
        <f t="shared" si="18"/>
        <v>9.5716529999999995</v>
      </c>
      <c r="AA10">
        <f t="shared" si="19"/>
        <v>6.9156430000000002</v>
      </c>
      <c r="AB10">
        <f t="shared" si="20"/>
        <v>6.5845989999999999</v>
      </c>
      <c r="AD10">
        <f t="shared" si="21"/>
        <v>2.2300250000000001E-2</v>
      </c>
      <c r="AE10">
        <f t="shared" si="22"/>
        <v>0.11009920000000001</v>
      </c>
      <c r="AF10">
        <f t="shared" si="23"/>
        <v>-7.9595909999999996</v>
      </c>
      <c r="AG10">
        <f t="shared" si="24"/>
        <v>0.9571653</v>
      </c>
      <c r="AH10">
        <f t="shared" si="25"/>
        <v>0.69156430000000002</v>
      </c>
      <c r="AI10">
        <f t="shared" si="26"/>
        <v>65.84599</v>
      </c>
    </row>
    <row r="11" spans="1:35" x14ac:dyDescent="0.25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  <c r="G11" s="1" t="s">
        <v>19</v>
      </c>
      <c r="I11" t="str">
        <f t="shared" si="3"/>
        <v>2.217813</v>
      </c>
      <c r="J11" t="str">
        <f t="shared" si="4"/>
        <v>1.263351</v>
      </c>
      <c r="K11" t="str">
        <f t="shared" si="5"/>
        <v>-1.235559</v>
      </c>
      <c r="L11" t="str">
        <f t="shared" si="6"/>
        <v>9.311599</v>
      </c>
      <c r="M11" t="str">
        <f t="shared" si="7"/>
        <v>8.902420</v>
      </c>
      <c r="N11" t="str">
        <f t="shared" si="8"/>
        <v>7.266959</v>
      </c>
      <c r="P11" t="str">
        <f t="shared" si="9"/>
        <v>2,217813</v>
      </c>
      <c r="Q11" t="str">
        <f t="shared" si="10"/>
        <v>1,263351</v>
      </c>
      <c r="R11" t="str">
        <f t="shared" si="11"/>
        <v>-1,235559</v>
      </c>
      <c r="S11" t="str">
        <f t="shared" si="12"/>
        <v>9,311599</v>
      </c>
      <c r="T11" t="str">
        <f t="shared" si="13"/>
        <v>8,902420</v>
      </c>
      <c r="U11" t="str">
        <f t="shared" si="14"/>
        <v>7,266959</v>
      </c>
      <c r="W11">
        <f t="shared" si="15"/>
        <v>2.217813</v>
      </c>
      <c r="X11">
        <f t="shared" si="16"/>
        <v>1.2633509999999999</v>
      </c>
      <c r="Y11">
        <f t="shared" si="17"/>
        <v>-1.2355590000000001</v>
      </c>
      <c r="Z11">
        <f t="shared" si="18"/>
        <v>9.3115989999999993</v>
      </c>
      <c r="AA11">
        <f t="shared" si="19"/>
        <v>8.9024199999999993</v>
      </c>
      <c r="AB11">
        <f t="shared" si="20"/>
        <v>7.2669589999999999</v>
      </c>
      <c r="AD11">
        <f t="shared" si="21"/>
        <v>2.2178130000000001E-2</v>
      </c>
      <c r="AE11">
        <f t="shared" si="22"/>
        <v>0.12633510000000001</v>
      </c>
      <c r="AF11">
        <f t="shared" si="23"/>
        <v>-1.2355590000000001</v>
      </c>
      <c r="AG11">
        <f t="shared" si="24"/>
        <v>0.93115989999999993</v>
      </c>
      <c r="AH11">
        <f t="shared" si="25"/>
        <v>0.89024199999999998</v>
      </c>
      <c r="AI11">
        <f t="shared" si="26"/>
        <v>72.669589999999999</v>
      </c>
    </row>
    <row r="12" spans="1:35" x14ac:dyDescent="0.25">
      <c r="A12" s="1" t="s">
        <v>74</v>
      </c>
      <c r="B12" s="1" t="s">
        <v>75</v>
      </c>
      <c r="C12" s="1" t="s">
        <v>76</v>
      </c>
      <c r="D12" s="1" t="s">
        <v>77</v>
      </c>
      <c r="E12" s="1" t="s">
        <v>78</v>
      </c>
      <c r="F12" s="1" t="s">
        <v>79</v>
      </c>
      <c r="G12" s="1" t="s">
        <v>19</v>
      </c>
      <c r="I12" t="str">
        <f t="shared" si="3"/>
        <v>2.197389</v>
      </c>
      <c r="J12" t="str">
        <f t="shared" si="4"/>
        <v>1.231819</v>
      </c>
      <c r="K12" t="str">
        <f t="shared" si="5"/>
        <v>-9.954346</v>
      </c>
      <c r="L12" t="str">
        <f t="shared" si="6"/>
        <v>9.609945</v>
      </c>
      <c r="M12" t="str">
        <f t="shared" si="7"/>
        <v>8.304276</v>
      </c>
      <c r="N12" t="str">
        <f t="shared" si="8"/>
        <v>6.703401</v>
      </c>
      <c r="P12" t="str">
        <f t="shared" si="9"/>
        <v>2,197389</v>
      </c>
      <c r="Q12" t="str">
        <f t="shared" si="10"/>
        <v>1,231819</v>
      </c>
      <c r="R12" t="str">
        <f t="shared" si="11"/>
        <v>-9,954346</v>
      </c>
      <c r="S12" t="str">
        <f t="shared" si="12"/>
        <v>9,609945</v>
      </c>
      <c r="T12" t="str">
        <f t="shared" si="13"/>
        <v>8,304276</v>
      </c>
      <c r="U12" t="str">
        <f t="shared" si="14"/>
        <v>6,703401</v>
      </c>
      <c r="W12">
        <f t="shared" si="15"/>
        <v>2.1973889999999998</v>
      </c>
      <c r="X12">
        <f t="shared" si="16"/>
        <v>1.231819</v>
      </c>
      <c r="Y12">
        <f t="shared" si="17"/>
        <v>-9.9543459999999993</v>
      </c>
      <c r="Z12">
        <f t="shared" si="18"/>
        <v>9.6099449999999997</v>
      </c>
      <c r="AA12">
        <f t="shared" si="19"/>
        <v>8.3042759999999998</v>
      </c>
      <c r="AB12">
        <f t="shared" si="20"/>
        <v>6.7034010000000004</v>
      </c>
      <c r="AD12">
        <f t="shared" si="21"/>
        <v>2.1973889999999999E-2</v>
      </c>
      <c r="AE12">
        <f t="shared" si="22"/>
        <v>0.12318190000000001</v>
      </c>
      <c r="AF12">
        <f t="shared" si="23"/>
        <v>-9.9543459999999993</v>
      </c>
      <c r="AG12">
        <f t="shared" si="24"/>
        <v>0.96099449999999997</v>
      </c>
      <c r="AH12">
        <f t="shared" si="25"/>
        <v>0.83042760000000004</v>
      </c>
      <c r="AI12">
        <f t="shared" si="26"/>
        <v>67.034010000000009</v>
      </c>
    </row>
    <row r="13" spans="1:35" x14ac:dyDescent="0.25">
      <c r="A13" s="1" t="s">
        <v>80</v>
      </c>
      <c r="B13" s="1" t="s">
        <v>81</v>
      </c>
      <c r="C13" s="1" t="s">
        <v>82</v>
      </c>
      <c r="D13" s="1" t="s">
        <v>83</v>
      </c>
      <c r="E13" s="1" t="s">
        <v>84</v>
      </c>
      <c r="F13" s="1" t="s">
        <v>85</v>
      </c>
      <c r="G13" s="1" t="s">
        <v>19</v>
      </c>
      <c r="I13" t="str">
        <f t="shared" si="3"/>
        <v>2.138569</v>
      </c>
      <c r="J13" t="str">
        <f t="shared" si="4"/>
        <v>1.183536</v>
      </c>
      <c r="K13" t="str">
        <f t="shared" si="5"/>
        <v>-1.160549</v>
      </c>
      <c r="L13" t="str">
        <f t="shared" si="6"/>
        <v>9.628348</v>
      </c>
      <c r="M13" t="str">
        <f t="shared" si="7"/>
        <v>8.508056</v>
      </c>
      <c r="N13" t="str">
        <f t="shared" si="8"/>
        <v>7.215313</v>
      </c>
      <c r="P13" t="str">
        <f t="shared" si="9"/>
        <v>2,138569</v>
      </c>
      <c r="Q13" t="str">
        <f t="shared" si="10"/>
        <v>1,183536</v>
      </c>
      <c r="R13" t="str">
        <f t="shared" si="11"/>
        <v>-1,160549</v>
      </c>
      <c r="S13" t="str">
        <f t="shared" si="12"/>
        <v>9,628348</v>
      </c>
      <c r="T13" t="str">
        <f t="shared" si="13"/>
        <v>8,508056</v>
      </c>
      <c r="U13" t="str">
        <f t="shared" si="14"/>
        <v>7,215313</v>
      </c>
      <c r="W13">
        <f t="shared" si="15"/>
        <v>2.1385689999999999</v>
      </c>
      <c r="X13">
        <f t="shared" si="16"/>
        <v>1.1835359999999999</v>
      </c>
      <c r="Y13">
        <f t="shared" si="17"/>
        <v>-1.1605490000000001</v>
      </c>
      <c r="Z13">
        <f t="shared" si="18"/>
        <v>9.6283480000000008</v>
      </c>
      <c r="AA13">
        <f t="shared" si="19"/>
        <v>8.5080559999999998</v>
      </c>
      <c r="AB13">
        <f t="shared" si="20"/>
        <v>7.2153130000000001</v>
      </c>
      <c r="AD13">
        <f t="shared" si="21"/>
        <v>2.1385689999999999E-2</v>
      </c>
      <c r="AE13">
        <f t="shared" si="22"/>
        <v>0.1183536</v>
      </c>
      <c r="AF13">
        <f t="shared" si="23"/>
        <v>-1.1605490000000001</v>
      </c>
      <c r="AG13">
        <f t="shared" si="24"/>
        <v>0.9628348000000001</v>
      </c>
      <c r="AH13">
        <f t="shared" si="25"/>
        <v>0.85080560000000005</v>
      </c>
      <c r="AI13">
        <f t="shared" si="26"/>
        <v>72.153130000000004</v>
      </c>
    </row>
    <row r="14" spans="1:35" x14ac:dyDescent="0.25">
      <c r="A14" s="1" t="s">
        <v>86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19</v>
      </c>
      <c r="I14" t="str">
        <f t="shared" si="3"/>
        <v>2.228398</v>
      </c>
      <c r="J14" t="str">
        <f t="shared" si="4"/>
        <v>1.109358</v>
      </c>
      <c r="K14" t="str">
        <f t="shared" si="5"/>
        <v>-8.273852</v>
      </c>
      <c r="L14" t="str">
        <f t="shared" si="6"/>
        <v>9.897832</v>
      </c>
      <c r="M14" t="str">
        <f t="shared" si="7"/>
        <v>7.777957</v>
      </c>
      <c r="N14" t="str">
        <f t="shared" si="8"/>
        <v>6.519518</v>
      </c>
      <c r="P14" t="str">
        <f t="shared" si="9"/>
        <v>2,228398</v>
      </c>
      <c r="Q14" t="str">
        <f t="shared" si="10"/>
        <v>1,109358</v>
      </c>
      <c r="R14" t="str">
        <f t="shared" si="11"/>
        <v>-8,273852</v>
      </c>
      <c r="S14" t="str">
        <f t="shared" si="12"/>
        <v>9,897832</v>
      </c>
      <c r="T14" t="str">
        <f t="shared" si="13"/>
        <v>7,777957</v>
      </c>
      <c r="U14" t="str">
        <f t="shared" si="14"/>
        <v>6,519518</v>
      </c>
      <c r="W14">
        <f t="shared" si="15"/>
        <v>2.2283979999999999</v>
      </c>
      <c r="X14">
        <f t="shared" si="16"/>
        <v>1.1093580000000001</v>
      </c>
      <c r="Y14">
        <f t="shared" si="17"/>
        <v>-8.2738519999999998</v>
      </c>
      <c r="Z14">
        <f t="shared" si="18"/>
        <v>9.8978319999999993</v>
      </c>
      <c r="AA14">
        <f t="shared" si="19"/>
        <v>7.7779569999999998</v>
      </c>
      <c r="AB14">
        <f t="shared" si="20"/>
        <v>6.5195179999999997</v>
      </c>
      <c r="AD14">
        <f t="shared" si="21"/>
        <v>2.2283979999999998E-2</v>
      </c>
      <c r="AE14">
        <f t="shared" si="22"/>
        <v>0.11093580000000001</v>
      </c>
      <c r="AF14">
        <f t="shared" si="23"/>
        <v>-8.2738519999999998</v>
      </c>
      <c r="AG14">
        <f t="shared" si="24"/>
        <v>0.98978319999999997</v>
      </c>
      <c r="AH14">
        <f t="shared" si="25"/>
        <v>0.77779569999999998</v>
      </c>
      <c r="AI14">
        <f t="shared" si="26"/>
        <v>65.195179999999993</v>
      </c>
    </row>
    <row r="15" spans="1:35" x14ac:dyDescent="0.25">
      <c r="A15" s="1" t="s">
        <v>92</v>
      </c>
      <c r="B15" s="1" t="s">
        <v>93</v>
      </c>
      <c r="C15" s="1" t="s">
        <v>94</v>
      </c>
      <c r="D15" s="1" t="s">
        <v>95</v>
      </c>
      <c r="E15" s="1" t="s">
        <v>96</v>
      </c>
      <c r="F15" s="1" t="s">
        <v>97</v>
      </c>
      <c r="G15" s="1" t="s">
        <v>19</v>
      </c>
      <c r="I15" t="str">
        <f t="shared" si="3"/>
        <v>2.220027</v>
      </c>
      <c r="J15" t="str">
        <f t="shared" si="4"/>
        <v>1.131020</v>
      </c>
      <c r="K15" t="str">
        <f t="shared" si="5"/>
        <v>-7.922471</v>
      </c>
      <c r="L15" t="str">
        <f t="shared" si="6"/>
        <v>9.763257</v>
      </c>
      <c r="M15" t="str">
        <f t="shared" si="7"/>
        <v>7.759568</v>
      </c>
      <c r="N15" t="str">
        <f t="shared" si="8"/>
        <v>6.407216</v>
      </c>
      <c r="P15" t="str">
        <f t="shared" si="9"/>
        <v>2,220027</v>
      </c>
      <c r="Q15" t="str">
        <f t="shared" si="10"/>
        <v>1,131020</v>
      </c>
      <c r="R15" t="str">
        <f t="shared" si="11"/>
        <v>-7,922471</v>
      </c>
      <c r="S15" t="str">
        <f t="shared" si="12"/>
        <v>9,763257</v>
      </c>
      <c r="T15" t="str">
        <f t="shared" si="13"/>
        <v>7,759568</v>
      </c>
      <c r="U15" t="str">
        <f t="shared" si="14"/>
        <v>6,407216</v>
      </c>
      <c r="W15">
        <f t="shared" si="15"/>
        <v>2.220027</v>
      </c>
      <c r="X15">
        <f t="shared" si="16"/>
        <v>1.1310199999999999</v>
      </c>
      <c r="Y15">
        <f t="shared" si="17"/>
        <v>-7.9224709999999998</v>
      </c>
      <c r="Z15">
        <f t="shared" si="18"/>
        <v>9.7632569999999994</v>
      </c>
      <c r="AA15">
        <f t="shared" si="19"/>
        <v>7.7595679999999998</v>
      </c>
      <c r="AB15">
        <f t="shared" si="20"/>
        <v>6.407216</v>
      </c>
      <c r="AD15">
        <f t="shared" si="21"/>
        <v>2.2200270000000001E-2</v>
      </c>
      <c r="AE15">
        <f t="shared" si="22"/>
        <v>0.11310199999999999</v>
      </c>
      <c r="AF15">
        <f t="shared" si="23"/>
        <v>-7.9224709999999998</v>
      </c>
      <c r="AG15">
        <f t="shared" si="24"/>
        <v>0.97632569999999996</v>
      </c>
      <c r="AH15">
        <f t="shared" si="25"/>
        <v>0.7759568</v>
      </c>
      <c r="AI15">
        <f t="shared" si="26"/>
        <v>64.072159999999997</v>
      </c>
    </row>
    <row r="16" spans="1:35" x14ac:dyDescent="0.25">
      <c r="A16" s="1" t="s">
        <v>98</v>
      </c>
      <c r="B16" s="1" t="s">
        <v>99</v>
      </c>
      <c r="C16" s="1" t="s">
        <v>100</v>
      </c>
      <c r="D16" s="1" t="s">
        <v>101</v>
      </c>
      <c r="E16" s="1" t="s">
        <v>102</v>
      </c>
      <c r="F16" s="1" t="s">
        <v>103</v>
      </c>
      <c r="G16" s="1" t="s">
        <v>19</v>
      </c>
      <c r="I16" t="str">
        <f t="shared" si="3"/>
        <v>2.203930</v>
      </c>
      <c r="J16" t="str">
        <f t="shared" si="4"/>
        <v>1.282414</v>
      </c>
      <c r="K16" t="str">
        <f t="shared" si="5"/>
        <v>-1.370350</v>
      </c>
      <c r="L16" t="str">
        <f t="shared" si="6"/>
        <v>9.710729</v>
      </c>
      <c r="M16" t="str">
        <f t="shared" si="7"/>
        <v>9.986873</v>
      </c>
      <c r="N16" t="str">
        <f t="shared" si="8"/>
        <v>7.479261</v>
      </c>
      <c r="P16" t="str">
        <f t="shared" si="9"/>
        <v>2,203930</v>
      </c>
      <c r="Q16" t="str">
        <f t="shared" si="10"/>
        <v>1,282414</v>
      </c>
      <c r="R16" t="str">
        <f t="shared" si="11"/>
        <v>-1,370350</v>
      </c>
      <c r="S16" t="str">
        <f t="shared" si="12"/>
        <v>9,710729</v>
      </c>
      <c r="T16" t="str">
        <f t="shared" si="13"/>
        <v>9,986873</v>
      </c>
      <c r="U16" t="str">
        <f t="shared" si="14"/>
        <v>7,479261</v>
      </c>
      <c r="W16">
        <f t="shared" si="15"/>
        <v>2.2039300000000002</v>
      </c>
      <c r="X16">
        <f t="shared" si="16"/>
        <v>1.2824139999999999</v>
      </c>
      <c r="Y16">
        <f t="shared" si="17"/>
        <v>-1.37035</v>
      </c>
      <c r="Z16">
        <f t="shared" si="18"/>
        <v>9.7107290000000006</v>
      </c>
      <c r="AA16">
        <f t="shared" si="19"/>
        <v>9.9868729999999992</v>
      </c>
      <c r="AB16">
        <f t="shared" si="20"/>
        <v>7.4792610000000002</v>
      </c>
      <c r="AD16">
        <f t="shared" si="21"/>
        <v>2.2039300000000001E-2</v>
      </c>
      <c r="AE16">
        <f t="shared" si="22"/>
        <v>0.12824140000000001</v>
      </c>
      <c r="AF16">
        <f t="shared" si="23"/>
        <v>-1.37035</v>
      </c>
      <c r="AG16">
        <f t="shared" si="24"/>
        <v>0.97107290000000013</v>
      </c>
      <c r="AH16">
        <f t="shared" si="25"/>
        <v>0.99868729999999994</v>
      </c>
      <c r="AI16">
        <f t="shared" si="26"/>
        <v>74.792609999999996</v>
      </c>
    </row>
    <row r="17" spans="1:35" x14ac:dyDescent="0.25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19</v>
      </c>
      <c r="I17" t="str">
        <f t="shared" si="3"/>
        <v>2.248968</v>
      </c>
      <c r="J17" t="str">
        <f t="shared" si="4"/>
        <v>1.100714</v>
      </c>
      <c r="K17" t="str">
        <f t="shared" si="5"/>
        <v>-8.901921</v>
      </c>
      <c r="L17" t="str">
        <f t="shared" si="6"/>
        <v>9.764701</v>
      </c>
      <c r="M17" t="str">
        <f t="shared" si="7"/>
        <v>7.319315</v>
      </c>
      <c r="N17" t="str">
        <f t="shared" si="8"/>
        <v>6.736219</v>
      </c>
      <c r="P17" t="str">
        <f t="shared" si="9"/>
        <v>2,248968</v>
      </c>
      <c r="Q17" t="str">
        <f t="shared" si="10"/>
        <v>1,100714</v>
      </c>
      <c r="R17" t="str">
        <f t="shared" si="11"/>
        <v>-8,901921</v>
      </c>
      <c r="S17" t="str">
        <f t="shared" si="12"/>
        <v>9,764701</v>
      </c>
      <c r="T17" t="str">
        <f t="shared" si="13"/>
        <v>7,319315</v>
      </c>
      <c r="U17" t="str">
        <f t="shared" si="14"/>
        <v>6,736219</v>
      </c>
      <c r="W17">
        <f t="shared" si="15"/>
        <v>2.2489680000000001</v>
      </c>
      <c r="X17">
        <f t="shared" si="16"/>
        <v>1.100714</v>
      </c>
      <c r="Y17">
        <f t="shared" si="17"/>
        <v>-8.9019209999999998</v>
      </c>
      <c r="Z17">
        <f t="shared" si="18"/>
        <v>9.7647010000000005</v>
      </c>
      <c r="AA17">
        <f t="shared" si="19"/>
        <v>7.3193149999999996</v>
      </c>
      <c r="AB17">
        <f t="shared" si="20"/>
        <v>6.7362190000000002</v>
      </c>
      <c r="AD17">
        <f t="shared" si="21"/>
        <v>2.2489680000000001E-2</v>
      </c>
      <c r="AE17">
        <f t="shared" si="22"/>
        <v>0.1100714</v>
      </c>
      <c r="AF17">
        <f t="shared" si="23"/>
        <v>-8.9019209999999998</v>
      </c>
      <c r="AG17">
        <f t="shared" si="24"/>
        <v>0.97647010000000012</v>
      </c>
      <c r="AH17">
        <f t="shared" si="25"/>
        <v>0.73193149999999996</v>
      </c>
      <c r="AI17">
        <f t="shared" si="26"/>
        <v>67.362189999999998</v>
      </c>
    </row>
    <row r="18" spans="1:35" x14ac:dyDescent="0.25">
      <c r="A18" s="1" t="s">
        <v>110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115</v>
      </c>
      <c r="G18" s="1" t="s">
        <v>19</v>
      </c>
      <c r="I18" t="str">
        <f t="shared" si="3"/>
        <v>2.251349</v>
      </c>
      <c r="J18" t="str">
        <f t="shared" si="4"/>
        <v>1.147213</v>
      </c>
      <c r="K18" t="str">
        <f t="shared" si="5"/>
        <v>-9.986879</v>
      </c>
      <c r="L18" t="str">
        <f t="shared" si="6"/>
        <v>9.693750</v>
      </c>
      <c r="M18" t="str">
        <f t="shared" si="7"/>
        <v>8.348669</v>
      </c>
      <c r="N18" t="str">
        <f t="shared" si="8"/>
        <v>7.090721</v>
      </c>
      <c r="P18" t="str">
        <f t="shared" si="9"/>
        <v>2,251349</v>
      </c>
      <c r="Q18" t="str">
        <f t="shared" si="10"/>
        <v>1,147213</v>
      </c>
      <c r="R18" t="str">
        <f t="shared" si="11"/>
        <v>-9,986879</v>
      </c>
      <c r="S18" t="str">
        <f t="shared" si="12"/>
        <v>9,693750</v>
      </c>
      <c r="T18" t="str">
        <f t="shared" si="13"/>
        <v>8,348669</v>
      </c>
      <c r="U18" t="str">
        <f t="shared" si="14"/>
        <v>7,090721</v>
      </c>
      <c r="W18">
        <f t="shared" si="15"/>
        <v>2.2513489999999998</v>
      </c>
      <c r="X18">
        <f t="shared" si="16"/>
        <v>1.147213</v>
      </c>
      <c r="Y18">
        <f t="shared" si="17"/>
        <v>-9.9868790000000001</v>
      </c>
      <c r="Z18">
        <f t="shared" si="18"/>
        <v>9.6937499999999996</v>
      </c>
      <c r="AA18">
        <f t="shared" si="19"/>
        <v>8.3486689999999992</v>
      </c>
      <c r="AB18">
        <f t="shared" si="20"/>
        <v>7.0907210000000003</v>
      </c>
      <c r="AD18">
        <f t="shared" si="21"/>
        <v>2.2513489999999997E-2</v>
      </c>
      <c r="AE18">
        <f t="shared" si="22"/>
        <v>0.11472130000000001</v>
      </c>
      <c r="AF18">
        <f t="shared" si="23"/>
        <v>-9.9868790000000001</v>
      </c>
      <c r="AG18">
        <f t="shared" si="24"/>
        <v>0.96937499999999999</v>
      </c>
      <c r="AH18">
        <f t="shared" si="25"/>
        <v>0.83486689999999997</v>
      </c>
      <c r="AI18">
        <f t="shared" si="26"/>
        <v>70.907210000000006</v>
      </c>
    </row>
    <row r="19" spans="1:35" x14ac:dyDescent="0.25">
      <c r="A19" s="1" t="s">
        <v>116</v>
      </c>
      <c r="B19" s="1" t="s">
        <v>117</v>
      </c>
      <c r="C19" s="1" t="s">
        <v>118</v>
      </c>
      <c r="D19" s="1" t="s">
        <v>119</v>
      </c>
      <c r="E19" s="1" t="s">
        <v>120</v>
      </c>
      <c r="F19" s="1" t="s">
        <v>121</v>
      </c>
      <c r="G19" s="1" t="s">
        <v>19</v>
      </c>
      <c r="I19" t="str">
        <f t="shared" si="3"/>
        <v>2.179096</v>
      </c>
      <c r="J19" t="str">
        <f t="shared" si="4"/>
        <v>1.100423</v>
      </c>
      <c r="K19" t="str">
        <f t="shared" si="5"/>
        <v>-7.448834</v>
      </c>
      <c r="L19" t="str">
        <f t="shared" si="6"/>
        <v>9.500370</v>
      </c>
      <c r="M19" t="str">
        <f t="shared" si="7"/>
        <v>7.140871</v>
      </c>
      <c r="N19" t="str">
        <f t="shared" si="8"/>
        <v>6.208498</v>
      </c>
      <c r="P19" t="str">
        <f t="shared" si="9"/>
        <v>2,179096</v>
      </c>
      <c r="Q19" t="str">
        <f t="shared" si="10"/>
        <v>1,100423</v>
      </c>
      <c r="R19" t="str">
        <f t="shared" si="11"/>
        <v>-7,448834</v>
      </c>
      <c r="S19" t="str">
        <f t="shared" si="12"/>
        <v>9,500370</v>
      </c>
      <c r="T19" t="str">
        <f t="shared" si="13"/>
        <v>7,140871</v>
      </c>
      <c r="U19" t="str">
        <f t="shared" si="14"/>
        <v>6,208498</v>
      </c>
      <c r="W19">
        <f t="shared" si="15"/>
        <v>2.1790959999999999</v>
      </c>
      <c r="X19">
        <f t="shared" si="16"/>
        <v>1.1004229999999999</v>
      </c>
      <c r="Y19">
        <f t="shared" si="17"/>
        <v>-7.4488339999999997</v>
      </c>
      <c r="Z19">
        <f t="shared" si="18"/>
        <v>9.5003700000000002</v>
      </c>
      <c r="AA19">
        <f t="shared" si="19"/>
        <v>7.1408709999999997</v>
      </c>
      <c r="AB19">
        <f t="shared" si="20"/>
        <v>6.2084979999999996</v>
      </c>
      <c r="AD19">
        <f t="shared" si="21"/>
        <v>2.1790959999999998E-2</v>
      </c>
      <c r="AE19">
        <f t="shared" si="22"/>
        <v>0.1100423</v>
      </c>
      <c r="AF19">
        <f t="shared" si="23"/>
        <v>-7.4488339999999997</v>
      </c>
      <c r="AG19">
        <f t="shared" si="24"/>
        <v>0.95003700000000002</v>
      </c>
      <c r="AH19">
        <f t="shared" si="25"/>
        <v>0.71408709999999997</v>
      </c>
      <c r="AI19">
        <f t="shared" si="26"/>
        <v>62.084979999999995</v>
      </c>
    </row>
    <row r="20" spans="1:35" x14ac:dyDescent="0.25">
      <c r="A20" s="1" t="s">
        <v>122</v>
      </c>
      <c r="B20" s="1" t="s">
        <v>123</v>
      </c>
      <c r="C20" s="1" t="s">
        <v>124</v>
      </c>
      <c r="D20" s="1" t="s">
        <v>125</v>
      </c>
      <c r="E20" s="1" t="s">
        <v>126</v>
      </c>
      <c r="F20" s="1" t="s">
        <v>127</v>
      </c>
      <c r="G20" s="1" t="s">
        <v>19</v>
      </c>
      <c r="I20" t="str">
        <f t="shared" si="3"/>
        <v>2.327134</v>
      </c>
      <c r="J20" t="str">
        <f t="shared" si="4"/>
        <v>1.180175</v>
      </c>
      <c r="K20" t="str">
        <f t="shared" si="5"/>
        <v>-9.340560</v>
      </c>
      <c r="L20" t="str">
        <f t="shared" si="6"/>
        <v>9.700309</v>
      </c>
      <c r="M20" t="str">
        <f t="shared" si="7"/>
        <v>8.307625</v>
      </c>
      <c r="N20" t="str">
        <f t="shared" si="8"/>
        <v>6.787471</v>
      </c>
      <c r="P20" t="str">
        <f t="shared" si="9"/>
        <v>2,327134</v>
      </c>
      <c r="Q20" t="str">
        <f t="shared" si="10"/>
        <v>1,180175</v>
      </c>
      <c r="R20" t="str">
        <f t="shared" si="11"/>
        <v>-9,340560</v>
      </c>
      <c r="S20" t="str">
        <f t="shared" si="12"/>
        <v>9,700309</v>
      </c>
      <c r="T20" t="str">
        <f t="shared" si="13"/>
        <v>8,307625</v>
      </c>
      <c r="U20" t="str">
        <f t="shared" si="14"/>
        <v>6,787471</v>
      </c>
      <c r="W20">
        <f t="shared" si="15"/>
        <v>2.327134</v>
      </c>
      <c r="X20">
        <f t="shared" si="16"/>
        <v>1.180175</v>
      </c>
      <c r="Y20">
        <f t="shared" si="17"/>
        <v>-9.34056</v>
      </c>
      <c r="Z20">
        <f t="shared" si="18"/>
        <v>9.7003090000000007</v>
      </c>
      <c r="AA20">
        <f t="shared" si="19"/>
        <v>8.3076249999999998</v>
      </c>
      <c r="AB20">
        <f t="shared" si="20"/>
        <v>6.787471</v>
      </c>
      <c r="AD20">
        <f t="shared" si="21"/>
        <v>2.3271340000000001E-2</v>
      </c>
      <c r="AE20">
        <f t="shared" si="22"/>
        <v>0.1180175</v>
      </c>
      <c r="AF20">
        <f t="shared" si="23"/>
        <v>-9.34056</v>
      </c>
      <c r="AG20">
        <f t="shared" si="24"/>
        <v>0.97003090000000014</v>
      </c>
      <c r="AH20">
        <f t="shared" si="25"/>
        <v>0.83076250000000007</v>
      </c>
      <c r="AI20">
        <f t="shared" si="26"/>
        <v>67.874709999999993</v>
      </c>
    </row>
    <row r="21" spans="1:35" x14ac:dyDescent="0.25">
      <c r="A21" s="1" t="s">
        <v>128</v>
      </c>
      <c r="B21" s="1" t="s">
        <v>129</v>
      </c>
      <c r="C21" s="1" t="s">
        <v>130</v>
      </c>
      <c r="D21" s="1" t="s">
        <v>131</v>
      </c>
      <c r="E21" s="1" t="s">
        <v>132</v>
      </c>
      <c r="F21" s="1" t="s">
        <v>133</v>
      </c>
      <c r="G21" s="1" t="s">
        <v>19</v>
      </c>
      <c r="I21" t="str">
        <f t="shared" si="3"/>
        <v>2.286743</v>
      </c>
      <c r="J21" t="str">
        <f t="shared" si="4"/>
        <v>1.197647</v>
      </c>
      <c r="K21" t="str">
        <f t="shared" si="5"/>
        <v>-1.035211</v>
      </c>
      <c r="L21" t="str">
        <f t="shared" si="6"/>
        <v>9.548746</v>
      </c>
      <c r="M21" t="str">
        <f t="shared" si="7"/>
        <v>8.489078</v>
      </c>
      <c r="N21" t="str">
        <f t="shared" si="8"/>
        <v>7.103927</v>
      </c>
      <c r="P21" t="str">
        <f t="shared" si="9"/>
        <v>2,286743</v>
      </c>
      <c r="Q21" t="str">
        <f t="shared" si="10"/>
        <v>1,197647</v>
      </c>
      <c r="R21" t="str">
        <f t="shared" si="11"/>
        <v>-1,035211</v>
      </c>
      <c r="S21" t="str">
        <f t="shared" si="12"/>
        <v>9,548746</v>
      </c>
      <c r="T21" t="str">
        <f t="shared" si="13"/>
        <v>8,489078</v>
      </c>
      <c r="U21" t="str">
        <f t="shared" si="14"/>
        <v>7,103927</v>
      </c>
      <c r="W21">
        <f t="shared" si="15"/>
        <v>2.286743</v>
      </c>
      <c r="X21">
        <f t="shared" si="16"/>
        <v>1.1976469999999999</v>
      </c>
      <c r="Y21">
        <f t="shared" si="17"/>
        <v>-1.0352110000000001</v>
      </c>
      <c r="Z21">
        <f t="shared" si="18"/>
        <v>9.5487459999999995</v>
      </c>
      <c r="AA21">
        <f t="shared" si="19"/>
        <v>8.4890779999999992</v>
      </c>
      <c r="AB21">
        <f t="shared" si="20"/>
        <v>7.1039269999999997</v>
      </c>
      <c r="AD21">
        <f t="shared" si="21"/>
        <v>2.2867430000000001E-2</v>
      </c>
      <c r="AE21">
        <f t="shared" si="22"/>
        <v>0.1197647</v>
      </c>
      <c r="AF21">
        <f t="shared" si="23"/>
        <v>-1.0352110000000001</v>
      </c>
      <c r="AG21">
        <f t="shared" si="24"/>
        <v>0.95487460000000002</v>
      </c>
      <c r="AH21">
        <f t="shared" si="25"/>
        <v>0.84890779999999999</v>
      </c>
      <c r="AI21">
        <f t="shared" si="26"/>
        <v>71.039270000000002</v>
      </c>
    </row>
    <row r="22" spans="1:35" x14ac:dyDescent="0.25">
      <c r="A22" s="1" t="s">
        <v>134</v>
      </c>
      <c r="B22" s="1" t="s">
        <v>135</v>
      </c>
      <c r="C22" s="1" t="s">
        <v>136</v>
      </c>
      <c r="D22" s="1" t="s">
        <v>137</v>
      </c>
      <c r="E22" s="1" t="s">
        <v>138</v>
      </c>
      <c r="F22" s="1" t="s">
        <v>139</v>
      </c>
      <c r="G22" s="1" t="s">
        <v>19</v>
      </c>
      <c r="I22" t="str">
        <f t="shared" si="3"/>
        <v>2.311672</v>
      </c>
      <c r="J22" t="str">
        <f t="shared" si="4"/>
        <v>1.120463</v>
      </c>
      <c r="K22" t="str">
        <f t="shared" si="5"/>
        <v>-7.424123</v>
      </c>
      <c r="L22" t="str">
        <f t="shared" si="6"/>
        <v>9.668968</v>
      </c>
      <c r="M22" t="str">
        <f t="shared" si="7"/>
        <v>7.395464</v>
      </c>
      <c r="N22" t="str">
        <f t="shared" si="8"/>
        <v>6.450172</v>
      </c>
      <c r="P22" t="str">
        <f t="shared" si="9"/>
        <v>2,311672</v>
      </c>
      <c r="Q22" t="str">
        <f t="shared" si="10"/>
        <v>1,120463</v>
      </c>
      <c r="R22" t="str">
        <f t="shared" si="11"/>
        <v>-7,424123</v>
      </c>
      <c r="S22" t="str">
        <f t="shared" si="12"/>
        <v>9,668968</v>
      </c>
      <c r="T22" t="str">
        <f t="shared" si="13"/>
        <v>7,395464</v>
      </c>
      <c r="U22" t="str">
        <f t="shared" si="14"/>
        <v>6,450172</v>
      </c>
      <c r="W22">
        <f t="shared" si="15"/>
        <v>2.3116720000000002</v>
      </c>
      <c r="X22">
        <f t="shared" si="16"/>
        <v>1.120463</v>
      </c>
      <c r="Y22">
        <f t="shared" si="17"/>
        <v>-7.4241229999999998</v>
      </c>
      <c r="Z22">
        <f t="shared" si="18"/>
        <v>9.6689679999999996</v>
      </c>
      <c r="AA22">
        <f t="shared" si="19"/>
        <v>7.3954639999999996</v>
      </c>
      <c r="AB22">
        <f t="shared" si="20"/>
        <v>6.4501720000000002</v>
      </c>
      <c r="AD22">
        <f t="shared" si="21"/>
        <v>2.3116720000000004E-2</v>
      </c>
      <c r="AE22">
        <f t="shared" si="22"/>
        <v>0.1120463</v>
      </c>
      <c r="AF22">
        <f t="shared" si="23"/>
        <v>-7.4241229999999998</v>
      </c>
      <c r="AG22">
        <f t="shared" si="24"/>
        <v>0.9668968</v>
      </c>
      <c r="AH22">
        <f t="shared" si="25"/>
        <v>0.73954640000000005</v>
      </c>
      <c r="AI22">
        <f t="shared" si="26"/>
        <v>64.501720000000006</v>
      </c>
    </row>
    <row r="23" spans="1:35" x14ac:dyDescent="0.25">
      <c r="A23" s="1" t="s">
        <v>140</v>
      </c>
      <c r="B23" s="1" t="s">
        <v>141</v>
      </c>
      <c r="C23" s="1" t="s">
        <v>142</v>
      </c>
      <c r="D23" s="1" t="s">
        <v>143</v>
      </c>
      <c r="E23" s="1" t="s">
        <v>144</v>
      </c>
      <c r="F23" s="1" t="s">
        <v>145</v>
      </c>
      <c r="G23" s="1" t="s">
        <v>19</v>
      </c>
      <c r="I23" t="str">
        <f t="shared" si="3"/>
        <v>2.315686</v>
      </c>
      <c r="J23" t="str">
        <f t="shared" si="4"/>
        <v>1.218083</v>
      </c>
      <c r="K23" t="str">
        <f t="shared" si="5"/>
        <v>-1.024898</v>
      </c>
      <c r="L23" t="str">
        <f t="shared" si="6"/>
        <v>9.754329</v>
      </c>
      <c r="M23" t="str">
        <f t="shared" si="7"/>
        <v>8.472509</v>
      </c>
      <c r="N23" t="str">
        <f t="shared" si="8"/>
        <v>6.827622</v>
      </c>
      <c r="P23" t="str">
        <f t="shared" si="9"/>
        <v>2,315686</v>
      </c>
      <c r="Q23" t="str">
        <f t="shared" si="10"/>
        <v>1,218083</v>
      </c>
      <c r="R23" t="str">
        <f t="shared" si="11"/>
        <v>-1,024898</v>
      </c>
      <c r="S23" t="str">
        <f t="shared" si="12"/>
        <v>9,754329</v>
      </c>
      <c r="T23" t="str">
        <f t="shared" si="13"/>
        <v>8,472509</v>
      </c>
      <c r="U23" t="str">
        <f t="shared" si="14"/>
        <v>6,827622</v>
      </c>
      <c r="W23">
        <f t="shared" si="15"/>
        <v>2.3156859999999999</v>
      </c>
      <c r="X23">
        <f t="shared" si="16"/>
        <v>1.218083</v>
      </c>
      <c r="Y23">
        <f t="shared" si="17"/>
        <v>-1.0248980000000001</v>
      </c>
      <c r="Z23">
        <f t="shared" si="18"/>
        <v>9.7543290000000002</v>
      </c>
      <c r="AA23">
        <f t="shared" si="19"/>
        <v>8.4725090000000005</v>
      </c>
      <c r="AB23">
        <f t="shared" si="20"/>
        <v>6.8276219999999999</v>
      </c>
      <c r="AD23">
        <f t="shared" si="21"/>
        <v>2.3156859999999998E-2</v>
      </c>
      <c r="AE23">
        <f t="shared" si="22"/>
        <v>0.12180830000000001</v>
      </c>
      <c r="AF23">
        <f t="shared" si="23"/>
        <v>-1.0248980000000001</v>
      </c>
      <c r="AG23">
        <f t="shared" si="24"/>
        <v>0.97543290000000005</v>
      </c>
      <c r="AH23">
        <f t="shared" si="25"/>
        <v>0.84725090000000014</v>
      </c>
      <c r="AI23">
        <f t="shared" si="26"/>
        <v>68.276219999999995</v>
      </c>
    </row>
    <row r="24" spans="1:35" x14ac:dyDescent="0.25">
      <c r="A24" s="1" t="s">
        <v>146</v>
      </c>
      <c r="B24" s="1" t="s">
        <v>147</v>
      </c>
      <c r="C24" s="1" t="s">
        <v>148</v>
      </c>
      <c r="D24" s="1" t="s">
        <v>149</v>
      </c>
      <c r="E24" s="1" t="s">
        <v>150</v>
      </c>
      <c r="F24" s="1" t="s">
        <v>151</v>
      </c>
      <c r="G24" s="1" t="s">
        <v>19</v>
      </c>
      <c r="I24" t="str">
        <f t="shared" si="3"/>
        <v>2.132885</v>
      </c>
      <c r="J24" t="str">
        <f t="shared" si="4"/>
        <v>1.272434</v>
      </c>
      <c r="K24" t="str">
        <f t="shared" si="5"/>
        <v>-1.299795</v>
      </c>
      <c r="L24" t="str">
        <f t="shared" si="6"/>
        <v>9.369286</v>
      </c>
      <c r="M24" t="str">
        <f t="shared" si="7"/>
        <v>9.232114</v>
      </c>
      <c r="N24" t="str">
        <f t="shared" si="8"/>
        <v>7.327132</v>
      </c>
      <c r="P24" t="str">
        <f t="shared" si="9"/>
        <v>2,132885</v>
      </c>
      <c r="Q24" t="str">
        <f t="shared" si="10"/>
        <v>1,272434</v>
      </c>
      <c r="R24" t="str">
        <f t="shared" si="11"/>
        <v>-1,299795</v>
      </c>
      <c r="S24" t="str">
        <f t="shared" si="12"/>
        <v>9,369286</v>
      </c>
      <c r="T24" t="str">
        <f t="shared" si="13"/>
        <v>9,232114</v>
      </c>
      <c r="U24" t="str">
        <f t="shared" si="14"/>
        <v>7,327132</v>
      </c>
      <c r="W24">
        <f t="shared" si="15"/>
        <v>2.1328849999999999</v>
      </c>
      <c r="X24">
        <f t="shared" si="16"/>
        <v>1.2724340000000001</v>
      </c>
      <c r="Y24">
        <f t="shared" si="17"/>
        <v>-1.299795</v>
      </c>
      <c r="Z24">
        <f t="shared" si="18"/>
        <v>9.3692860000000007</v>
      </c>
      <c r="AA24">
        <f t="shared" si="19"/>
        <v>9.2321139999999993</v>
      </c>
      <c r="AB24">
        <f t="shared" si="20"/>
        <v>7.3271319999999998</v>
      </c>
      <c r="AD24">
        <f t="shared" si="21"/>
        <v>2.132885E-2</v>
      </c>
      <c r="AE24">
        <f t="shared" si="22"/>
        <v>0.12724340000000001</v>
      </c>
      <c r="AF24">
        <f t="shared" si="23"/>
        <v>-1.299795</v>
      </c>
      <c r="AG24">
        <f t="shared" si="24"/>
        <v>0.93692860000000011</v>
      </c>
      <c r="AH24">
        <f t="shared" si="25"/>
        <v>0.92321140000000002</v>
      </c>
      <c r="AI24">
        <f t="shared" si="26"/>
        <v>73.271320000000003</v>
      </c>
    </row>
    <row r="25" spans="1:35" x14ac:dyDescent="0.25">
      <c r="A25" s="1" t="s">
        <v>152</v>
      </c>
      <c r="B25" s="1" t="s">
        <v>153</v>
      </c>
      <c r="C25" s="1" t="s">
        <v>154</v>
      </c>
      <c r="D25" s="1" t="s">
        <v>155</v>
      </c>
      <c r="E25" s="1" t="s">
        <v>156</v>
      </c>
      <c r="F25" s="1" t="s">
        <v>157</v>
      </c>
      <c r="G25" s="1" t="s">
        <v>19</v>
      </c>
      <c r="I25" t="str">
        <f t="shared" si="3"/>
        <v>2.220226</v>
      </c>
      <c r="J25" t="str">
        <f t="shared" si="4"/>
        <v>1.175278</v>
      </c>
      <c r="K25" t="str">
        <f t="shared" si="5"/>
        <v>-7.964633</v>
      </c>
      <c r="L25" t="str">
        <f t="shared" si="6"/>
        <v>9.649823</v>
      </c>
      <c r="M25" t="str">
        <f t="shared" si="7"/>
        <v>7.698819</v>
      </c>
      <c r="N25" t="str">
        <f t="shared" si="8"/>
        <v>6.274818</v>
      </c>
      <c r="P25" t="str">
        <f t="shared" si="9"/>
        <v>2,220226</v>
      </c>
      <c r="Q25" t="str">
        <f t="shared" si="10"/>
        <v>1,175278</v>
      </c>
      <c r="R25" t="str">
        <f t="shared" si="11"/>
        <v>-7,964633</v>
      </c>
      <c r="S25" t="str">
        <f t="shared" si="12"/>
        <v>9,649823</v>
      </c>
      <c r="T25" t="str">
        <f t="shared" si="13"/>
        <v>7,698819</v>
      </c>
      <c r="U25" t="str">
        <f t="shared" si="14"/>
        <v>6,274818</v>
      </c>
      <c r="W25">
        <f t="shared" si="15"/>
        <v>2.2202259999999998</v>
      </c>
      <c r="X25">
        <f t="shared" si="16"/>
        <v>1.175278</v>
      </c>
      <c r="Y25">
        <f t="shared" si="17"/>
        <v>-7.9646330000000001</v>
      </c>
      <c r="Z25">
        <f t="shared" si="18"/>
        <v>9.6498229999999996</v>
      </c>
      <c r="AA25">
        <f t="shared" si="19"/>
        <v>7.6988190000000003</v>
      </c>
      <c r="AB25">
        <f t="shared" si="20"/>
        <v>6.2748179999999998</v>
      </c>
      <c r="AD25">
        <f t="shared" si="21"/>
        <v>2.2202259999999998E-2</v>
      </c>
      <c r="AE25">
        <f t="shared" si="22"/>
        <v>0.11752780000000002</v>
      </c>
      <c r="AF25">
        <f t="shared" si="23"/>
        <v>-7.9646330000000001</v>
      </c>
      <c r="AG25">
        <f t="shared" si="24"/>
        <v>0.96498229999999996</v>
      </c>
      <c r="AH25">
        <f t="shared" si="25"/>
        <v>0.76988190000000012</v>
      </c>
      <c r="AI25">
        <f t="shared" si="26"/>
        <v>62.748179999999998</v>
      </c>
    </row>
    <row r="26" spans="1:35" x14ac:dyDescent="0.25">
      <c r="A26" s="1" t="s">
        <v>158</v>
      </c>
      <c r="B26" s="1" t="s">
        <v>159</v>
      </c>
      <c r="C26" s="1" t="s">
        <v>160</v>
      </c>
      <c r="D26" s="1" t="s">
        <v>161</v>
      </c>
      <c r="E26" s="1" t="s">
        <v>162</v>
      </c>
      <c r="F26" s="1" t="s">
        <v>163</v>
      </c>
      <c r="G26" s="1" t="s">
        <v>19</v>
      </c>
      <c r="I26" t="str">
        <f t="shared" si="3"/>
        <v>2.280769</v>
      </c>
      <c r="J26" t="str">
        <f t="shared" si="4"/>
        <v>1.240340</v>
      </c>
      <c r="K26" t="str">
        <f t="shared" si="5"/>
        <v>-1.243714</v>
      </c>
      <c r="L26" t="str">
        <f t="shared" si="6"/>
        <v>9.662073</v>
      </c>
      <c r="M26" t="str">
        <f t="shared" si="7"/>
        <v>9.378623</v>
      </c>
      <c r="N26" t="str">
        <f t="shared" si="8"/>
        <v>7.385640</v>
      </c>
      <c r="P26" t="str">
        <f t="shared" si="9"/>
        <v>2,280769</v>
      </c>
      <c r="Q26" t="str">
        <f t="shared" si="10"/>
        <v>1,240340</v>
      </c>
      <c r="R26" t="str">
        <f t="shared" si="11"/>
        <v>-1,243714</v>
      </c>
      <c r="S26" t="str">
        <f t="shared" si="12"/>
        <v>9,662073</v>
      </c>
      <c r="T26" t="str">
        <f t="shared" si="13"/>
        <v>9,378623</v>
      </c>
      <c r="U26" t="str">
        <f t="shared" si="14"/>
        <v>7,385640</v>
      </c>
      <c r="W26">
        <f t="shared" si="15"/>
        <v>2.2807689999999998</v>
      </c>
      <c r="X26">
        <f t="shared" si="16"/>
        <v>1.24034</v>
      </c>
      <c r="Y26">
        <f t="shared" si="17"/>
        <v>-1.243714</v>
      </c>
      <c r="Z26">
        <f t="shared" si="18"/>
        <v>9.6620729999999995</v>
      </c>
      <c r="AA26">
        <f t="shared" si="19"/>
        <v>9.3786229999999993</v>
      </c>
      <c r="AB26">
        <f t="shared" si="20"/>
        <v>7.3856400000000004</v>
      </c>
      <c r="AD26">
        <f t="shared" si="21"/>
        <v>2.2807689999999999E-2</v>
      </c>
      <c r="AE26">
        <f t="shared" si="22"/>
        <v>0.12403400000000001</v>
      </c>
      <c r="AF26">
        <f t="shared" si="23"/>
        <v>-1.243714</v>
      </c>
      <c r="AG26">
        <f t="shared" si="24"/>
        <v>0.96620729999999999</v>
      </c>
      <c r="AH26">
        <f t="shared" si="25"/>
        <v>0.93786229999999993</v>
      </c>
      <c r="AI26">
        <f t="shared" si="26"/>
        <v>73.856400000000008</v>
      </c>
    </row>
    <row r="27" spans="1:35" x14ac:dyDescent="0.25">
      <c r="A27" s="1" t="s">
        <v>164</v>
      </c>
      <c r="B27" s="1" t="s">
        <v>165</v>
      </c>
      <c r="C27" s="1" t="s">
        <v>166</v>
      </c>
      <c r="D27" s="1" t="s">
        <v>167</v>
      </c>
      <c r="E27" s="1" t="s">
        <v>168</v>
      </c>
      <c r="F27" s="1" t="s">
        <v>169</v>
      </c>
      <c r="G27" s="1" t="s">
        <v>19</v>
      </c>
      <c r="I27" t="str">
        <f t="shared" si="3"/>
        <v>2.280912</v>
      </c>
      <c r="J27" t="str">
        <f t="shared" si="4"/>
        <v>1.162445</v>
      </c>
      <c r="K27" t="str">
        <f t="shared" si="5"/>
        <v>-7.543212</v>
      </c>
      <c r="L27" t="str">
        <f t="shared" si="6"/>
        <v>9.653718</v>
      </c>
      <c r="M27" t="str">
        <f t="shared" si="7"/>
        <v>7.275254</v>
      </c>
      <c r="N27" t="str">
        <f t="shared" si="8"/>
        <v>6.156746</v>
      </c>
      <c r="P27" t="str">
        <f t="shared" si="9"/>
        <v>2,280912</v>
      </c>
      <c r="Q27" t="str">
        <f t="shared" si="10"/>
        <v>1,162445</v>
      </c>
      <c r="R27" t="str">
        <f t="shared" si="11"/>
        <v>-7,543212</v>
      </c>
      <c r="S27" t="str">
        <f t="shared" si="12"/>
        <v>9,653718</v>
      </c>
      <c r="T27" t="str">
        <f t="shared" si="13"/>
        <v>7,275254</v>
      </c>
      <c r="U27" t="str">
        <f t="shared" si="14"/>
        <v>6,156746</v>
      </c>
      <c r="W27">
        <f t="shared" si="15"/>
        <v>2.2809119999999998</v>
      </c>
      <c r="X27">
        <f t="shared" si="16"/>
        <v>1.162445</v>
      </c>
      <c r="Y27">
        <f t="shared" si="17"/>
        <v>-7.5432119999999996</v>
      </c>
      <c r="Z27">
        <f t="shared" si="18"/>
        <v>9.6537179999999996</v>
      </c>
      <c r="AA27">
        <f t="shared" si="19"/>
        <v>7.2752540000000003</v>
      </c>
      <c r="AB27">
        <f t="shared" si="20"/>
        <v>6.1567460000000001</v>
      </c>
      <c r="AD27">
        <f t="shared" si="21"/>
        <v>2.2809119999999999E-2</v>
      </c>
      <c r="AE27">
        <f t="shared" si="22"/>
        <v>0.1162445</v>
      </c>
      <c r="AF27">
        <f t="shared" si="23"/>
        <v>-7.5432119999999996</v>
      </c>
      <c r="AG27">
        <f t="shared" si="24"/>
        <v>0.9653718</v>
      </c>
      <c r="AH27">
        <f t="shared" si="25"/>
        <v>0.7275254000000001</v>
      </c>
      <c r="AI27">
        <f t="shared" si="26"/>
        <v>61.567459999999997</v>
      </c>
    </row>
    <row r="28" spans="1:35" x14ac:dyDescent="0.25">
      <c r="A28" s="1" t="s">
        <v>170</v>
      </c>
      <c r="B28" s="1" t="s">
        <v>171</v>
      </c>
      <c r="C28" s="1" t="s">
        <v>172</v>
      </c>
      <c r="D28" s="1" t="s">
        <v>173</v>
      </c>
      <c r="E28" s="1" t="s">
        <v>174</v>
      </c>
      <c r="F28" s="1" t="s">
        <v>175</v>
      </c>
      <c r="G28" s="1" t="s">
        <v>19</v>
      </c>
      <c r="I28" t="str">
        <f t="shared" si="3"/>
        <v>2.176913</v>
      </c>
      <c r="J28" t="str">
        <f t="shared" si="4"/>
        <v>1.200776</v>
      </c>
      <c r="K28" t="str">
        <f t="shared" si="5"/>
        <v>-1.062407</v>
      </c>
      <c r="L28" t="str">
        <f t="shared" si="6"/>
        <v>9.629466</v>
      </c>
      <c r="M28" t="str">
        <f t="shared" si="7"/>
        <v>8.305510</v>
      </c>
      <c r="N28" t="str">
        <f t="shared" si="8"/>
        <v>6.932830</v>
      </c>
      <c r="P28" t="str">
        <f t="shared" si="9"/>
        <v>2,176913</v>
      </c>
      <c r="Q28" t="str">
        <f t="shared" si="10"/>
        <v>1,200776</v>
      </c>
      <c r="R28" t="str">
        <f t="shared" si="11"/>
        <v>-1,062407</v>
      </c>
      <c r="S28" t="str">
        <f t="shared" si="12"/>
        <v>9,629466</v>
      </c>
      <c r="T28" t="str">
        <f t="shared" si="13"/>
        <v>8,305510</v>
      </c>
      <c r="U28" t="str">
        <f t="shared" si="14"/>
        <v>6,932830</v>
      </c>
      <c r="W28">
        <f t="shared" si="15"/>
        <v>2.1769129999999999</v>
      </c>
      <c r="X28">
        <f t="shared" si="16"/>
        <v>1.2007760000000001</v>
      </c>
      <c r="Y28">
        <f t="shared" si="17"/>
        <v>-1.0624070000000001</v>
      </c>
      <c r="Z28">
        <f t="shared" si="18"/>
        <v>9.6294660000000007</v>
      </c>
      <c r="AA28">
        <f t="shared" si="19"/>
        <v>8.3055099999999999</v>
      </c>
      <c r="AB28">
        <f t="shared" si="20"/>
        <v>6.93283</v>
      </c>
      <c r="AD28">
        <f t="shared" si="21"/>
        <v>2.1769129999999998E-2</v>
      </c>
      <c r="AE28">
        <f t="shared" si="22"/>
        <v>0.12007760000000001</v>
      </c>
      <c r="AF28">
        <f t="shared" si="23"/>
        <v>-1.0624070000000001</v>
      </c>
      <c r="AG28">
        <f t="shared" si="24"/>
        <v>0.9629466000000001</v>
      </c>
      <c r="AH28">
        <f t="shared" si="25"/>
        <v>0.83055100000000004</v>
      </c>
      <c r="AI28">
        <f t="shared" si="26"/>
        <v>69.328299999999999</v>
      </c>
    </row>
    <row r="29" spans="1:35" x14ac:dyDescent="0.25">
      <c r="A29" s="1" t="s">
        <v>176</v>
      </c>
      <c r="B29" s="1" t="s">
        <v>177</v>
      </c>
      <c r="C29" s="1" t="s">
        <v>178</v>
      </c>
      <c r="D29" s="1" t="s">
        <v>179</v>
      </c>
      <c r="E29" s="1" t="s">
        <v>180</v>
      </c>
      <c r="F29" s="1" t="s">
        <v>181</v>
      </c>
      <c r="G29" s="1" t="s">
        <v>19</v>
      </c>
      <c r="I29" t="str">
        <f t="shared" si="3"/>
        <v>2.310408</v>
      </c>
      <c r="J29" t="str">
        <f t="shared" si="4"/>
        <v>1.085390</v>
      </c>
      <c r="K29" t="str">
        <f t="shared" si="5"/>
        <v>-6.548324</v>
      </c>
      <c r="L29" t="str">
        <f t="shared" si="6"/>
        <v>9.592352</v>
      </c>
      <c r="M29" t="str">
        <f t="shared" si="7"/>
        <v>6.865864</v>
      </c>
      <c r="N29" t="str">
        <f t="shared" si="8"/>
        <v>6.247385</v>
      </c>
      <c r="P29" t="str">
        <f t="shared" si="9"/>
        <v>2,310408</v>
      </c>
      <c r="Q29" t="str">
        <f t="shared" si="10"/>
        <v>1,085390</v>
      </c>
      <c r="R29" t="str">
        <f t="shared" si="11"/>
        <v>-6,548324</v>
      </c>
      <c r="S29" t="str">
        <f t="shared" si="12"/>
        <v>9,592352</v>
      </c>
      <c r="T29" t="str">
        <f t="shared" si="13"/>
        <v>6,865864</v>
      </c>
      <c r="U29" t="str">
        <f t="shared" si="14"/>
        <v>6,247385</v>
      </c>
      <c r="W29">
        <f t="shared" si="15"/>
        <v>2.3104079999999998</v>
      </c>
      <c r="X29">
        <f t="shared" si="16"/>
        <v>1.0853900000000001</v>
      </c>
      <c r="Y29">
        <f t="shared" si="17"/>
        <v>-6.548324</v>
      </c>
      <c r="Z29">
        <f t="shared" si="18"/>
        <v>9.592352</v>
      </c>
      <c r="AA29">
        <f t="shared" si="19"/>
        <v>6.8658640000000002</v>
      </c>
      <c r="AB29">
        <f t="shared" si="20"/>
        <v>6.2473850000000004</v>
      </c>
      <c r="AD29">
        <f t="shared" si="21"/>
        <v>2.3104079999999999E-2</v>
      </c>
      <c r="AE29">
        <f t="shared" si="22"/>
        <v>0.10853900000000001</v>
      </c>
      <c r="AF29">
        <f t="shared" si="23"/>
        <v>-6.548324</v>
      </c>
      <c r="AG29">
        <f t="shared" si="24"/>
        <v>0.95923520000000007</v>
      </c>
      <c r="AH29">
        <f t="shared" si="25"/>
        <v>0.68658640000000004</v>
      </c>
      <c r="AI29">
        <f t="shared" si="26"/>
        <v>62.473850000000006</v>
      </c>
    </row>
    <row r="30" spans="1:35" x14ac:dyDescent="0.25">
      <c r="A30" s="1" t="s">
        <v>182</v>
      </c>
      <c r="B30" s="1" t="s">
        <v>183</v>
      </c>
      <c r="C30" s="1" t="s">
        <v>184</v>
      </c>
      <c r="D30" s="1" t="s">
        <v>185</v>
      </c>
      <c r="E30" s="1" t="s">
        <v>186</v>
      </c>
      <c r="F30" s="1" t="s">
        <v>187</v>
      </c>
      <c r="G30" s="1" t="s">
        <v>19</v>
      </c>
      <c r="I30" t="str">
        <f t="shared" si="3"/>
        <v>2.196019</v>
      </c>
      <c r="J30" t="str">
        <f t="shared" si="4"/>
        <v>1.169219</v>
      </c>
      <c r="K30" t="str">
        <f t="shared" si="5"/>
        <v>-9.406083</v>
      </c>
      <c r="L30" t="str">
        <f t="shared" si="6"/>
        <v>9.367354</v>
      </c>
      <c r="M30" t="str">
        <f t="shared" si="7"/>
        <v>7.947667</v>
      </c>
      <c r="N30" t="str">
        <f t="shared" si="8"/>
        <v>6.548457</v>
      </c>
      <c r="P30" t="str">
        <f t="shared" si="9"/>
        <v>2,196019</v>
      </c>
      <c r="Q30" t="str">
        <f t="shared" si="10"/>
        <v>1,169219</v>
      </c>
      <c r="R30" t="str">
        <f t="shared" si="11"/>
        <v>-9,406083</v>
      </c>
      <c r="S30" t="str">
        <f t="shared" si="12"/>
        <v>9,367354</v>
      </c>
      <c r="T30" t="str">
        <f t="shared" si="13"/>
        <v>7,947667</v>
      </c>
      <c r="U30" t="str">
        <f t="shared" si="14"/>
        <v>6,548457</v>
      </c>
      <c r="W30">
        <f t="shared" si="15"/>
        <v>2.1960190000000002</v>
      </c>
      <c r="X30">
        <f t="shared" si="16"/>
        <v>1.169219</v>
      </c>
      <c r="Y30">
        <f t="shared" si="17"/>
        <v>-9.4060830000000006</v>
      </c>
      <c r="Z30">
        <f t="shared" si="18"/>
        <v>9.3673540000000006</v>
      </c>
      <c r="AA30">
        <f t="shared" si="19"/>
        <v>7.947667</v>
      </c>
      <c r="AB30">
        <f t="shared" si="20"/>
        <v>6.548457</v>
      </c>
      <c r="AD30">
        <f t="shared" si="21"/>
        <v>2.1960190000000001E-2</v>
      </c>
      <c r="AE30">
        <f t="shared" si="22"/>
        <v>0.11692190000000001</v>
      </c>
      <c r="AF30">
        <f t="shared" si="23"/>
        <v>-9.4060830000000006</v>
      </c>
      <c r="AG30">
        <f t="shared" si="24"/>
        <v>0.93673540000000011</v>
      </c>
      <c r="AH30">
        <f t="shared" si="25"/>
        <v>0.79476670000000005</v>
      </c>
      <c r="AI30">
        <f t="shared" si="26"/>
        <v>65.484570000000005</v>
      </c>
    </row>
    <row r="31" spans="1:35" x14ac:dyDescent="0.25">
      <c r="A31" s="1" t="s">
        <v>188</v>
      </c>
      <c r="B31" s="1" t="s">
        <v>189</v>
      </c>
      <c r="C31" s="1" t="s">
        <v>190</v>
      </c>
      <c r="D31" s="1" t="s">
        <v>191</v>
      </c>
      <c r="E31" s="1" t="s">
        <v>192</v>
      </c>
      <c r="F31" s="1" t="s">
        <v>193</v>
      </c>
      <c r="G31" s="1" t="s">
        <v>19</v>
      </c>
      <c r="I31" t="str">
        <f t="shared" si="3"/>
        <v>2.085082</v>
      </c>
      <c r="J31" t="str">
        <f t="shared" si="4"/>
        <v>1.248317</v>
      </c>
      <c r="K31" t="str">
        <f t="shared" si="5"/>
        <v>-1.096048</v>
      </c>
      <c r="L31" t="str">
        <f t="shared" si="6"/>
        <v>9.348718</v>
      </c>
      <c r="M31" t="str">
        <f t="shared" si="7"/>
        <v>8.750508</v>
      </c>
      <c r="N31" t="str">
        <f t="shared" si="8"/>
        <v>6.790530</v>
      </c>
      <c r="P31" t="str">
        <f t="shared" si="9"/>
        <v>2,085082</v>
      </c>
      <c r="Q31" t="str">
        <f t="shared" si="10"/>
        <v>1,248317</v>
      </c>
      <c r="R31" t="str">
        <f t="shared" si="11"/>
        <v>-1,096048</v>
      </c>
      <c r="S31" t="str">
        <f t="shared" si="12"/>
        <v>9,348718</v>
      </c>
      <c r="T31" t="str">
        <f t="shared" si="13"/>
        <v>8,750508</v>
      </c>
      <c r="U31" t="str">
        <f t="shared" si="14"/>
        <v>6,790530</v>
      </c>
      <c r="W31">
        <f t="shared" si="15"/>
        <v>2.0850819999999999</v>
      </c>
      <c r="X31">
        <f t="shared" si="16"/>
        <v>1.2483169999999999</v>
      </c>
      <c r="Y31">
        <f t="shared" si="17"/>
        <v>-1.0960479999999999</v>
      </c>
      <c r="Z31">
        <f t="shared" si="18"/>
        <v>9.3487179999999999</v>
      </c>
      <c r="AA31">
        <f t="shared" si="19"/>
        <v>8.750508</v>
      </c>
      <c r="AB31">
        <f t="shared" si="20"/>
        <v>6.7905300000000004</v>
      </c>
      <c r="AD31">
        <f t="shared" si="21"/>
        <v>2.0850819999999999E-2</v>
      </c>
      <c r="AE31">
        <f t="shared" si="22"/>
        <v>0.12483169999999999</v>
      </c>
      <c r="AF31">
        <f t="shared" si="23"/>
        <v>-1.0960479999999999</v>
      </c>
      <c r="AG31">
        <f t="shared" si="24"/>
        <v>0.93487180000000003</v>
      </c>
      <c r="AH31">
        <f t="shared" si="25"/>
        <v>0.87505080000000002</v>
      </c>
      <c r="AI31">
        <f t="shared" si="26"/>
        <v>67.905300000000011</v>
      </c>
    </row>
    <row r="32" spans="1:35" x14ac:dyDescent="0.25">
      <c r="A32" s="1" t="s">
        <v>194</v>
      </c>
      <c r="B32" s="1" t="s">
        <v>195</v>
      </c>
      <c r="C32" s="1" t="s">
        <v>196</v>
      </c>
      <c r="D32" s="1" t="s">
        <v>197</v>
      </c>
      <c r="E32" s="1" t="s">
        <v>198</v>
      </c>
      <c r="F32" s="1" t="s">
        <v>199</v>
      </c>
      <c r="G32" s="1" t="s">
        <v>19</v>
      </c>
      <c r="I32" t="str">
        <f t="shared" si="3"/>
        <v>2.202571</v>
      </c>
      <c r="J32" t="str">
        <f t="shared" si="4"/>
        <v>1.139401</v>
      </c>
      <c r="K32" t="str">
        <f t="shared" si="5"/>
        <v>-8.703522</v>
      </c>
      <c r="L32" t="str">
        <f t="shared" si="6"/>
        <v>9.563898</v>
      </c>
      <c r="M32" t="str">
        <f t="shared" si="7"/>
        <v>7.350578</v>
      </c>
      <c r="N32" t="str">
        <f t="shared" si="8"/>
        <v>6.461942</v>
      </c>
      <c r="P32" t="str">
        <f t="shared" si="9"/>
        <v>2,202571</v>
      </c>
      <c r="Q32" t="str">
        <f t="shared" si="10"/>
        <v>1,139401</v>
      </c>
      <c r="R32" t="str">
        <f t="shared" si="11"/>
        <v>-8,703522</v>
      </c>
      <c r="S32" t="str">
        <f t="shared" si="12"/>
        <v>9,563898</v>
      </c>
      <c r="T32" t="str">
        <f t="shared" si="13"/>
        <v>7,350578</v>
      </c>
      <c r="U32" t="str">
        <f t="shared" si="14"/>
        <v>6,461942</v>
      </c>
      <c r="W32">
        <f t="shared" si="15"/>
        <v>2.2025709999999998</v>
      </c>
      <c r="X32">
        <f t="shared" si="16"/>
        <v>1.1394010000000001</v>
      </c>
      <c r="Y32">
        <f t="shared" si="17"/>
        <v>-8.7035219999999995</v>
      </c>
      <c r="Z32">
        <f t="shared" si="18"/>
        <v>9.563898</v>
      </c>
      <c r="AA32">
        <f t="shared" si="19"/>
        <v>7.3505779999999996</v>
      </c>
      <c r="AB32">
        <f t="shared" si="20"/>
        <v>6.4619419999999996</v>
      </c>
      <c r="AD32">
        <f t="shared" si="21"/>
        <v>2.202571E-2</v>
      </c>
      <c r="AE32">
        <f t="shared" si="22"/>
        <v>0.11394010000000002</v>
      </c>
      <c r="AF32">
        <f t="shared" si="23"/>
        <v>-8.7035219999999995</v>
      </c>
      <c r="AG32">
        <f t="shared" si="24"/>
        <v>0.95638980000000007</v>
      </c>
      <c r="AH32">
        <f t="shared" si="25"/>
        <v>0.73505779999999998</v>
      </c>
      <c r="AI32">
        <f t="shared" si="26"/>
        <v>64.619419999999991</v>
      </c>
    </row>
    <row r="33" spans="1:35" x14ac:dyDescent="0.25">
      <c r="A33" s="1" t="s">
        <v>200</v>
      </c>
      <c r="B33" s="1" t="s">
        <v>201</v>
      </c>
      <c r="C33" s="1" t="s">
        <v>202</v>
      </c>
      <c r="D33" s="1" t="s">
        <v>203</v>
      </c>
      <c r="E33" s="1" t="s">
        <v>204</v>
      </c>
      <c r="F33" s="1" t="s">
        <v>205</v>
      </c>
      <c r="G33" s="1" t="s">
        <v>19</v>
      </c>
      <c r="I33" t="str">
        <f t="shared" si="3"/>
        <v>2.215825</v>
      </c>
      <c r="J33" t="str">
        <f t="shared" si="4"/>
        <v>1.227873</v>
      </c>
      <c r="K33" t="str">
        <f t="shared" si="5"/>
        <v>-1.138622</v>
      </c>
      <c r="L33" t="str">
        <f t="shared" si="6"/>
        <v>9.769342</v>
      </c>
      <c r="M33" t="str">
        <f t="shared" si="7"/>
        <v>8.904888</v>
      </c>
      <c r="N33" t="str">
        <f t="shared" si="8"/>
        <v>6.979006</v>
      </c>
      <c r="P33" t="str">
        <f t="shared" si="9"/>
        <v>2,215825</v>
      </c>
      <c r="Q33" t="str">
        <f t="shared" si="10"/>
        <v>1,227873</v>
      </c>
      <c r="R33" t="str">
        <f t="shared" si="11"/>
        <v>-1,138622</v>
      </c>
      <c r="S33" t="str">
        <f t="shared" si="12"/>
        <v>9,769342</v>
      </c>
      <c r="T33" t="str">
        <f t="shared" si="13"/>
        <v>8,904888</v>
      </c>
      <c r="U33" t="str">
        <f t="shared" si="14"/>
        <v>6,979006</v>
      </c>
      <c r="W33">
        <f t="shared" si="15"/>
        <v>2.2158250000000002</v>
      </c>
      <c r="X33">
        <f t="shared" si="16"/>
        <v>1.227873</v>
      </c>
      <c r="Y33">
        <f t="shared" si="17"/>
        <v>-1.138622</v>
      </c>
      <c r="Z33">
        <f t="shared" si="18"/>
        <v>9.769342</v>
      </c>
      <c r="AA33">
        <f t="shared" si="19"/>
        <v>8.9048879999999997</v>
      </c>
      <c r="AB33">
        <f t="shared" si="20"/>
        <v>6.979006</v>
      </c>
      <c r="AD33">
        <f t="shared" si="21"/>
        <v>2.2158250000000001E-2</v>
      </c>
      <c r="AE33">
        <f t="shared" si="22"/>
        <v>0.1227873</v>
      </c>
      <c r="AF33">
        <f t="shared" si="23"/>
        <v>-1.138622</v>
      </c>
      <c r="AG33">
        <f t="shared" si="24"/>
        <v>0.97693420000000009</v>
      </c>
      <c r="AH33">
        <f t="shared" si="25"/>
        <v>0.89048879999999997</v>
      </c>
      <c r="AI33">
        <f t="shared" si="26"/>
        <v>69.790059999999997</v>
      </c>
    </row>
    <row r="34" spans="1:35" x14ac:dyDescent="0.25">
      <c r="A34" s="1" t="s">
        <v>206</v>
      </c>
      <c r="B34" s="1" t="s">
        <v>207</v>
      </c>
      <c r="C34" s="1" t="s">
        <v>208</v>
      </c>
      <c r="D34" s="1" t="s">
        <v>209</v>
      </c>
      <c r="E34" s="1" t="s">
        <v>210</v>
      </c>
      <c r="F34" s="1" t="s">
        <v>211</v>
      </c>
      <c r="G34" s="1" t="s">
        <v>19</v>
      </c>
      <c r="I34" t="str">
        <f t="shared" si="3"/>
        <v>2.338102</v>
      </c>
      <c r="J34" t="str">
        <f t="shared" si="4"/>
        <v>1.044778</v>
      </c>
      <c r="K34" t="str">
        <f t="shared" si="5"/>
        <v>-6.612194</v>
      </c>
      <c r="L34" t="str">
        <f t="shared" si="6"/>
        <v>9.835354</v>
      </c>
      <c r="M34" t="str">
        <f t="shared" si="7"/>
        <v>6.466325</v>
      </c>
      <c r="N34" t="str">
        <f t="shared" si="8"/>
        <v>6.333729</v>
      </c>
      <c r="P34" t="str">
        <f t="shared" si="9"/>
        <v>2,338102</v>
      </c>
      <c r="Q34" t="str">
        <f t="shared" si="10"/>
        <v>1,044778</v>
      </c>
      <c r="R34" t="str">
        <f t="shared" si="11"/>
        <v>-6,612194</v>
      </c>
      <c r="S34" t="str">
        <f t="shared" si="12"/>
        <v>9,835354</v>
      </c>
      <c r="T34" t="str">
        <f t="shared" si="13"/>
        <v>6,466325</v>
      </c>
      <c r="U34" t="str">
        <f t="shared" si="14"/>
        <v>6,333729</v>
      </c>
      <c r="W34">
        <f t="shared" si="15"/>
        <v>2.3381020000000001</v>
      </c>
      <c r="X34">
        <f t="shared" si="16"/>
        <v>1.044778</v>
      </c>
      <c r="Y34">
        <f t="shared" si="17"/>
        <v>-6.6121939999999997</v>
      </c>
      <c r="Z34">
        <f t="shared" si="18"/>
        <v>9.8353540000000006</v>
      </c>
      <c r="AA34">
        <f t="shared" si="19"/>
        <v>6.4663250000000003</v>
      </c>
      <c r="AB34">
        <f t="shared" si="20"/>
        <v>6.3337289999999999</v>
      </c>
      <c r="AD34">
        <f t="shared" si="21"/>
        <v>2.3381020000000002E-2</v>
      </c>
      <c r="AE34">
        <f t="shared" si="22"/>
        <v>0.10447780000000001</v>
      </c>
      <c r="AF34">
        <f t="shared" si="23"/>
        <v>-6.6121939999999997</v>
      </c>
      <c r="AG34">
        <f t="shared" si="24"/>
        <v>0.98353540000000006</v>
      </c>
      <c r="AH34">
        <f t="shared" si="25"/>
        <v>0.64663250000000005</v>
      </c>
      <c r="AI34">
        <f t="shared" si="26"/>
        <v>63.337289999999996</v>
      </c>
    </row>
    <row r="35" spans="1:35" x14ac:dyDescent="0.25">
      <c r="A35" s="1" t="s">
        <v>212</v>
      </c>
      <c r="B35" s="1" t="s">
        <v>213</v>
      </c>
      <c r="C35" s="1" t="s">
        <v>214</v>
      </c>
      <c r="D35" s="1" t="s">
        <v>215</v>
      </c>
      <c r="E35" s="1" t="s">
        <v>216</v>
      </c>
      <c r="F35" s="1" t="s">
        <v>217</v>
      </c>
      <c r="G35" s="1" t="s">
        <v>19</v>
      </c>
      <c r="I35" t="str">
        <f t="shared" si="3"/>
        <v>2.266992</v>
      </c>
      <c r="J35" t="str">
        <f t="shared" si="4"/>
        <v>1.147690</v>
      </c>
      <c r="K35" t="str">
        <f t="shared" si="5"/>
        <v>-8.656196</v>
      </c>
      <c r="L35" t="str">
        <f t="shared" si="6"/>
        <v>9.823772</v>
      </c>
      <c r="M35" t="str">
        <f t="shared" si="7"/>
        <v>7.435640</v>
      </c>
      <c r="N35" t="str">
        <f t="shared" si="8"/>
        <v>6.611561</v>
      </c>
      <c r="P35" t="str">
        <f t="shared" si="9"/>
        <v>2,266992</v>
      </c>
      <c r="Q35" t="str">
        <f t="shared" si="10"/>
        <v>1,147690</v>
      </c>
      <c r="R35" t="str">
        <f t="shared" si="11"/>
        <v>-8,656196</v>
      </c>
      <c r="S35" t="str">
        <f t="shared" si="12"/>
        <v>9,823772</v>
      </c>
      <c r="T35" t="str">
        <f t="shared" si="13"/>
        <v>7,435640</v>
      </c>
      <c r="U35" t="str">
        <f t="shared" si="14"/>
        <v>6,611561</v>
      </c>
      <c r="W35">
        <f t="shared" si="15"/>
        <v>2.2669920000000001</v>
      </c>
      <c r="X35">
        <f t="shared" si="16"/>
        <v>1.1476900000000001</v>
      </c>
      <c r="Y35">
        <f t="shared" si="17"/>
        <v>-8.6561959999999996</v>
      </c>
      <c r="Z35">
        <f t="shared" si="18"/>
        <v>9.8237719999999999</v>
      </c>
      <c r="AA35">
        <f t="shared" si="19"/>
        <v>7.4356400000000002</v>
      </c>
      <c r="AB35">
        <f t="shared" si="20"/>
        <v>6.611561</v>
      </c>
      <c r="AD35">
        <f t="shared" si="21"/>
        <v>2.2669920000000003E-2</v>
      </c>
      <c r="AE35">
        <f t="shared" si="22"/>
        <v>0.11476900000000001</v>
      </c>
      <c r="AF35">
        <f t="shared" si="23"/>
        <v>-8.6561959999999996</v>
      </c>
      <c r="AG35">
        <f t="shared" si="24"/>
        <v>0.98237720000000006</v>
      </c>
      <c r="AH35">
        <f t="shared" si="25"/>
        <v>0.74356400000000011</v>
      </c>
      <c r="AI35">
        <f t="shared" si="26"/>
        <v>66.115610000000004</v>
      </c>
    </row>
    <row r="36" spans="1:35" x14ac:dyDescent="0.25">
      <c r="A36" s="1" t="s">
        <v>218</v>
      </c>
      <c r="B36" s="1" t="s">
        <v>219</v>
      </c>
      <c r="C36" s="1" t="s">
        <v>220</v>
      </c>
      <c r="D36" s="1" t="s">
        <v>221</v>
      </c>
      <c r="E36" s="1" t="s">
        <v>222</v>
      </c>
      <c r="F36" s="1" t="s">
        <v>223</v>
      </c>
      <c r="G36" s="1" t="s">
        <v>19</v>
      </c>
      <c r="I36" t="str">
        <f t="shared" si="3"/>
        <v>2.168663</v>
      </c>
      <c r="J36" t="str">
        <f t="shared" si="4"/>
        <v>1.297578</v>
      </c>
      <c r="K36" t="str">
        <f t="shared" si="5"/>
        <v>-1.222170</v>
      </c>
      <c r="L36" t="str">
        <f t="shared" si="6"/>
        <v>9.413438</v>
      </c>
      <c r="M36" t="str">
        <f t="shared" si="7"/>
        <v>9.055618</v>
      </c>
      <c r="N36" t="str">
        <f t="shared" si="8"/>
        <v>7.012405</v>
      </c>
      <c r="P36" t="str">
        <f t="shared" si="9"/>
        <v>2,168663</v>
      </c>
      <c r="Q36" t="str">
        <f t="shared" si="10"/>
        <v>1,297578</v>
      </c>
      <c r="R36" t="str">
        <f t="shared" si="11"/>
        <v>-1,222170</v>
      </c>
      <c r="S36" t="str">
        <f t="shared" si="12"/>
        <v>9,413438</v>
      </c>
      <c r="T36" t="str">
        <f t="shared" si="13"/>
        <v>9,055618</v>
      </c>
      <c r="U36" t="str">
        <f t="shared" si="14"/>
        <v>7,012405</v>
      </c>
      <c r="W36">
        <f t="shared" si="15"/>
        <v>2.168663</v>
      </c>
      <c r="X36">
        <f t="shared" si="16"/>
        <v>1.2975779999999999</v>
      </c>
      <c r="Y36">
        <f t="shared" si="17"/>
        <v>-1.22217</v>
      </c>
      <c r="Z36">
        <f t="shared" si="18"/>
        <v>9.4134379999999993</v>
      </c>
      <c r="AA36">
        <f t="shared" si="19"/>
        <v>9.0556180000000008</v>
      </c>
      <c r="AB36">
        <f t="shared" si="20"/>
        <v>7.0124050000000002</v>
      </c>
      <c r="AD36">
        <f t="shared" si="21"/>
        <v>2.1686630000000002E-2</v>
      </c>
      <c r="AE36">
        <f t="shared" si="22"/>
        <v>0.12975780000000001</v>
      </c>
      <c r="AF36">
        <f t="shared" si="23"/>
        <v>-1.22217</v>
      </c>
      <c r="AG36">
        <f t="shared" si="24"/>
        <v>0.94134379999999995</v>
      </c>
      <c r="AH36">
        <f t="shared" si="25"/>
        <v>0.90556180000000008</v>
      </c>
      <c r="AI36">
        <f t="shared" si="26"/>
        <v>70.124049999999997</v>
      </c>
    </row>
    <row r="37" spans="1:35" x14ac:dyDescent="0.25">
      <c r="A37" s="1" t="s">
        <v>224</v>
      </c>
      <c r="B37" s="1" t="s">
        <v>225</v>
      </c>
      <c r="C37" s="1" t="s">
        <v>226</v>
      </c>
      <c r="D37" s="1" t="s">
        <v>227</v>
      </c>
      <c r="E37" s="1" t="s">
        <v>228</v>
      </c>
      <c r="F37" s="1" t="s">
        <v>229</v>
      </c>
      <c r="G37" s="1" t="s">
        <v>19</v>
      </c>
      <c r="I37" t="str">
        <f t="shared" si="3"/>
        <v>2.134239</v>
      </c>
      <c r="J37" t="str">
        <f t="shared" si="4"/>
        <v>1.321910</v>
      </c>
      <c r="K37" t="str">
        <f t="shared" si="5"/>
        <v>-1.349742</v>
      </c>
      <c r="L37" t="str">
        <f t="shared" si="6"/>
        <v>9.622672</v>
      </c>
      <c r="M37" t="str">
        <f t="shared" si="7"/>
        <v>9.785979</v>
      </c>
      <c r="N37" t="str">
        <f t="shared" si="8"/>
        <v>7.323189</v>
      </c>
      <c r="P37" t="str">
        <f t="shared" si="9"/>
        <v>2,134239</v>
      </c>
      <c r="Q37" t="str">
        <f t="shared" si="10"/>
        <v>1,321910</v>
      </c>
      <c r="R37" t="str">
        <f t="shared" si="11"/>
        <v>-1,349742</v>
      </c>
      <c r="S37" t="str">
        <f t="shared" si="12"/>
        <v>9,622672</v>
      </c>
      <c r="T37" t="str">
        <f t="shared" si="13"/>
        <v>9,785979</v>
      </c>
      <c r="U37" t="str">
        <f t="shared" si="14"/>
        <v>7,323189</v>
      </c>
      <c r="W37">
        <f t="shared" si="15"/>
        <v>2.134239</v>
      </c>
      <c r="X37">
        <f t="shared" si="16"/>
        <v>1.3219099999999999</v>
      </c>
      <c r="Y37">
        <f t="shared" si="17"/>
        <v>-1.349742</v>
      </c>
      <c r="Z37">
        <f t="shared" si="18"/>
        <v>9.6226719999999997</v>
      </c>
      <c r="AA37">
        <f t="shared" si="19"/>
        <v>9.7859789999999993</v>
      </c>
      <c r="AB37">
        <f t="shared" si="20"/>
        <v>7.3231890000000002</v>
      </c>
      <c r="AD37">
        <f t="shared" si="21"/>
        <v>2.1342389999999999E-2</v>
      </c>
      <c r="AE37">
        <f t="shared" si="22"/>
        <v>0.132191</v>
      </c>
      <c r="AF37">
        <f t="shared" si="23"/>
        <v>-1.349742</v>
      </c>
      <c r="AG37">
        <f t="shared" si="24"/>
        <v>0.96226719999999999</v>
      </c>
      <c r="AH37">
        <f t="shared" si="25"/>
        <v>0.97859790000000002</v>
      </c>
      <c r="AI37">
        <f t="shared" si="26"/>
        <v>73.231890000000007</v>
      </c>
    </row>
    <row r="38" spans="1:35" x14ac:dyDescent="0.25">
      <c r="A38" s="1" t="s">
        <v>230</v>
      </c>
      <c r="B38" s="1" t="s">
        <v>231</v>
      </c>
      <c r="C38" s="1" t="s">
        <v>232</v>
      </c>
      <c r="D38" s="1" t="s">
        <v>233</v>
      </c>
      <c r="E38" s="1" t="s">
        <v>234</v>
      </c>
      <c r="F38" s="1" t="s">
        <v>235</v>
      </c>
      <c r="G38" s="1" t="s">
        <v>19</v>
      </c>
      <c r="I38" t="str">
        <f t="shared" si="3"/>
        <v>2.349378</v>
      </c>
      <c r="J38" t="str">
        <f t="shared" si="4"/>
        <v>1.151458</v>
      </c>
      <c r="K38" t="str">
        <f t="shared" si="5"/>
        <v>-7.619610</v>
      </c>
      <c r="L38" t="str">
        <f t="shared" si="6"/>
        <v>9.628605</v>
      </c>
      <c r="M38" t="str">
        <f t="shared" si="7"/>
        <v>7.379684</v>
      </c>
      <c r="N38" t="str">
        <f t="shared" si="8"/>
        <v>6.377189</v>
      </c>
      <c r="P38" t="str">
        <f t="shared" si="9"/>
        <v>2,349378</v>
      </c>
      <c r="Q38" t="str">
        <f t="shared" si="10"/>
        <v>1,151458</v>
      </c>
      <c r="R38" t="str">
        <f t="shared" si="11"/>
        <v>-7,619610</v>
      </c>
      <c r="S38" t="str">
        <f t="shared" si="12"/>
        <v>9,628605</v>
      </c>
      <c r="T38" t="str">
        <f t="shared" si="13"/>
        <v>7,379684</v>
      </c>
      <c r="U38" t="str">
        <f t="shared" si="14"/>
        <v>6,377189</v>
      </c>
      <c r="W38">
        <f t="shared" si="15"/>
        <v>2.3493780000000002</v>
      </c>
      <c r="X38">
        <f t="shared" si="16"/>
        <v>1.1514580000000001</v>
      </c>
      <c r="Y38">
        <f t="shared" si="17"/>
        <v>-7.6196099999999998</v>
      </c>
      <c r="Z38">
        <f t="shared" si="18"/>
        <v>9.6286050000000003</v>
      </c>
      <c r="AA38">
        <f t="shared" si="19"/>
        <v>7.3796840000000001</v>
      </c>
      <c r="AB38">
        <f t="shared" si="20"/>
        <v>6.3771890000000004</v>
      </c>
      <c r="AD38">
        <f t="shared" si="21"/>
        <v>2.3493780000000002E-2</v>
      </c>
      <c r="AE38">
        <f t="shared" si="22"/>
        <v>0.11514580000000002</v>
      </c>
      <c r="AF38">
        <f t="shared" si="23"/>
        <v>-7.6196099999999998</v>
      </c>
      <c r="AG38">
        <f t="shared" si="24"/>
        <v>0.96286050000000012</v>
      </c>
      <c r="AH38">
        <f t="shared" si="25"/>
        <v>0.73796840000000008</v>
      </c>
      <c r="AI38">
        <f t="shared" si="26"/>
        <v>63.771890000000006</v>
      </c>
    </row>
    <row r="39" spans="1:35" x14ac:dyDescent="0.25">
      <c r="A39" s="1" t="s">
        <v>236</v>
      </c>
      <c r="B39" s="1" t="s">
        <v>237</v>
      </c>
      <c r="C39" s="1" t="s">
        <v>238</v>
      </c>
      <c r="D39" s="1" t="s">
        <v>239</v>
      </c>
      <c r="E39" s="1" t="s">
        <v>240</v>
      </c>
      <c r="F39" s="1" t="s">
        <v>241</v>
      </c>
      <c r="G39" s="1" t="s">
        <v>19</v>
      </c>
      <c r="I39" t="str">
        <f t="shared" si="3"/>
        <v>2.256500</v>
      </c>
      <c r="J39" t="str">
        <f t="shared" si="4"/>
        <v>1.130902</v>
      </c>
      <c r="K39" t="str">
        <f t="shared" si="5"/>
        <v>-1.042555</v>
      </c>
      <c r="L39" t="str">
        <f t="shared" si="6"/>
        <v>9.730763</v>
      </c>
      <c r="M39" t="str">
        <f t="shared" si="7"/>
        <v>8.250021</v>
      </c>
      <c r="N39" t="str">
        <f t="shared" si="8"/>
        <v>7.054661</v>
      </c>
      <c r="P39" t="str">
        <f t="shared" si="9"/>
        <v>2,256500</v>
      </c>
      <c r="Q39" t="str">
        <f t="shared" si="10"/>
        <v>1,130902</v>
      </c>
      <c r="R39" t="str">
        <f t="shared" si="11"/>
        <v>-1,042555</v>
      </c>
      <c r="S39" t="str">
        <f t="shared" si="12"/>
        <v>9,730763</v>
      </c>
      <c r="T39" t="str">
        <f t="shared" si="13"/>
        <v>8,250021</v>
      </c>
      <c r="U39" t="str">
        <f t="shared" si="14"/>
        <v>7,054661</v>
      </c>
      <c r="W39">
        <f t="shared" si="15"/>
        <v>2.2565</v>
      </c>
      <c r="X39">
        <f t="shared" si="16"/>
        <v>1.1309020000000001</v>
      </c>
      <c r="Y39">
        <f t="shared" si="17"/>
        <v>-1.0425549999999999</v>
      </c>
      <c r="Z39">
        <f t="shared" si="18"/>
        <v>9.7307629999999996</v>
      </c>
      <c r="AA39">
        <f t="shared" si="19"/>
        <v>8.2500210000000003</v>
      </c>
      <c r="AB39">
        <f t="shared" si="20"/>
        <v>7.0546610000000003</v>
      </c>
      <c r="AD39">
        <f t="shared" si="21"/>
        <v>2.2564999999999998E-2</v>
      </c>
      <c r="AE39">
        <f t="shared" si="22"/>
        <v>0.11309020000000002</v>
      </c>
      <c r="AF39">
        <f t="shared" si="23"/>
        <v>-1.0425549999999999</v>
      </c>
      <c r="AG39">
        <f t="shared" si="24"/>
        <v>0.97307630000000001</v>
      </c>
      <c r="AH39">
        <f t="shared" si="25"/>
        <v>0.82500210000000007</v>
      </c>
      <c r="AI39">
        <f t="shared" si="26"/>
        <v>70.546610000000001</v>
      </c>
    </row>
    <row r="40" spans="1:35" x14ac:dyDescent="0.25">
      <c r="A40" s="1" t="s">
        <v>242</v>
      </c>
      <c r="B40" s="1" t="s">
        <v>243</v>
      </c>
      <c r="C40" s="1" t="s">
        <v>244</v>
      </c>
      <c r="D40" s="1" t="s">
        <v>245</v>
      </c>
      <c r="E40" s="1" t="s">
        <v>246</v>
      </c>
      <c r="F40" s="1" t="s">
        <v>247</v>
      </c>
      <c r="G40" s="1" t="s">
        <v>19</v>
      </c>
      <c r="I40" t="str">
        <f t="shared" si="3"/>
        <v>2.202480</v>
      </c>
      <c r="J40" t="str">
        <f t="shared" si="4"/>
        <v>1.184395</v>
      </c>
      <c r="K40" t="str">
        <f t="shared" si="5"/>
        <v>-1.196158</v>
      </c>
      <c r="L40" t="str">
        <f t="shared" si="6"/>
        <v>9.507121</v>
      </c>
      <c r="M40" t="str">
        <f t="shared" si="7"/>
        <v>8.858692</v>
      </c>
      <c r="N40" t="str">
        <f t="shared" si="8"/>
        <v>7.451871</v>
      </c>
      <c r="P40" t="str">
        <f t="shared" si="9"/>
        <v>2,202480</v>
      </c>
      <c r="Q40" t="str">
        <f t="shared" si="10"/>
        <v>1,184395</v>
      </c>
      <c r="R40" t="str">
        <f t="shared" si="11"/>
        <v>-1,196158</v>
      </c>
      <c r="S40" t="str">
        <f t="shared" si="12"/>
        <v>9,507121</v>
      </c>
      <c r="T40" t="str">
        <f t="shared" si="13"/>
        <v>8,858692</v>
      </c>
      <c r="U40" t="str">
        <f t="shared" si="14"/>
        <v>7,451871</v>
      </c>
      <c r="W40">
        <f t="shared" si="15"/>
        <v>2.20248</v>
      </c>
      <c r="X40">
        <f t="shared" si="16"/>
        <v>1.1843950000000001</v>
      </c>
      <c r="Y40">
        <f t="shared" si="17"/>
        <v>-1.1961580000000001</v>
      </c>
      <c r="Z40">
        <f t="shared" si="18"/>
        <v>9.5071209999999997</v>
      </c>
      <c r="AA40">
        <f t="shared" si="19"/>
        <v>8.8586919999999996</v>
      </c>
      <c r="AB40">
        <f t="shared" si="20"/>
        <v>7.4518709999999997</v>
      </c>
      <c r="AD40">
        <f t="shared" si="21"/>
        <v>2.2024800000000001E-2</v>
      </c>
      <c r="AE40">
        <f t="shared" si="22"/>
        <v>0.11843950000000002</v>
      </c>
      <c r="AF40">
        <f t="shared" si="23"/>
        <v>-1.1961580000000001</v>
      </c>
      <c r="AG40">
        <f t="shared" si="24"/>
        <v>0.95071210000000006</v>
      </c>
      <c r="AH40">
        <f t="shared" si="25"/>
        <v>0.88586920000000002</v>
      </c>
      <c r="AI40">
        <f t="shared" si="26"/>
        <v>74.518709999999999</v>
      </c>
    </row>
    <row r="41" spans="1:35" x14ac:dyDescent="0.25">
      <c r="A41" s="1" t="s">
        <v>248</v>
      </c>
      <c r="B41" s="1" t="s">
        <v>249</v>
      </c>
      <c r="C41" s="1" t="s">
        <v>250</v>
      </c>
      <c r="D41" s="1" t="s">
        <v>251</v>
      </c>
      <c r="E41" s="1" t="s">
        <v>252</v>
      </c>
      <c r="F41" s="1" t="s">
        <v>253</v>
      </c>
      <c r="G41" s="1" t="s">
        <v>19</v>
      </c>
      <c r="I41" t="str">
        <f t="shared" si="3"/>
        <v>2.190175</v>
      </c>
      <c r="J41" t="str">
        <f t="shared" si="4"/>
        <v>1.197504</v>
      </c>
      <c r="K41" t="str">
        <f t="shared" si="5"/>
        <v>-1.160824</v>
      </c>
      <c r="L41" t="str">
        <f t="shared" si="6"/>
        <v>9.532488</v>
      </c>
      <c r="M41" t="str">
        <f t="shared" si="7"/>
        <v>8.814373</v>
      </c>
      <c r="N41" t="str">
        <f t="shared" si="8"/>
        <v>7.186920</v>
      </c>
      <c r="P41" t="str">
        <f t="shared" si="9"/>
        <v>2,190175</v>
      </c>
      <c r="Q41" t="str">
        <f t="shared" si="10"/>
        <v>1,197504</v>
      </c>
      <c r="R41" t="str">
        <f t="shared" si="11"/>
        <v>-1,160824</v>
      </c>
      <c r="S41" t="str">
        <f t="shared" si="12"/>
        <v>9,532488</v>
      </c>
      <c r="T41" t="str">
        <f t="shared" si="13"/>
        <v>8,814373</v>
      </c>
      <c r="U41" t="str">
        <f t="shared" si="14"/>
        <v>7,186920</v>
      </c>
      <c r="W41">
        <f t="shared" si="15"/>
        <v>2.190175</v>
      </c>
      <c r="X41">
        <f t="shared" si="16"/>
        <v>1.1975039999999999</v>
      </c>
      <c r="Y41">
        <f t="shared" si="17"/>
        <v>-1.1608240000000001</v>
      </c>
      <c r="Z41">
        <f t="shared" si="18"/>
        <v>9.5324880000000007</v>
      </c>
      <c r="AA41">
        <f t="shared" si="19"/>
        <v>8.8143729999999998</v>
      </c>
      <c r="AB41">
        <f t="shared" si="20"/>
        <v>7.1869199999999998</v>
      </c>
      <c r="AD41">
        <f t="shared" si="21"/>
        <v>2.1901750000000001E-2</v>
      </c>
      <c r="AE41">
        <f t="shared" si="22"/>
        <v>0.11975039999999999</v>
      </c>
      <c r="AF41">
        <f t="shared" si="23"/>
        <v>-1.1608240000000001</v>
      </c>
      <c r="AG41">
        <f t="shared" si="24"/>
        <v>0.95324880000000012</v>
      </c>
      <c r="AH41">
        <f t="shared" si="25"/>
        <v>0.88143729999999998</v>
      </c>
      <c r="AI41">
        <f t="shared" si="26"/>
        <v>71.869199999999992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zoomScale="78" zoomScaleNormal="78" workbookViewId="0">
      <selection activeCell="F14" sqref="F14"/>
    </sheetView>
  </sheetViews>
  <sheetFormatPr baseColWidth="10" defaultColWidth="9.140625" defaultRowHeight="15" x14ac:dyDescent="0.25"/>
  <cols>
    <col min="1" max="1" width="11.28515625" style="5" bestFit="1" customWidth="1"/>
    <col min="2" max="4" width="11.28515625" style="3" bestFit="1" customWidth="1"/>
    <col min="5" max="5" width="15.5703125" style="3" customWidth="1"/>
    <col min="6" max="6" width="18.28515625" style="3" customWidth="1"/>
    <col min="7" max="7" width="11.28515625" style="3" bestFit="1" customWidth="1"/>
    <col min="8" max="8" width="12.5703125" style="3" hidden="1" customWidth="1"/>
    <col min="9" max="10" width="13.28515625" style="3" hidden="1" customWidth="1"/>
    <col min="11" max="11" width="14.28515625" style="3" hidden="1" customWidth="1"/>
    <col min="12" max="13" width="13.28515625" style="3" hidden="1" customWidth="1"/>
    <col min="14" max="14" width="13.7109375" style="3" bestFit="1" customWidth="1"/>
    <col min="15" max="15" width="11.85546875" style="3" bestFit="1" customWidth="1"/>
    <col min="16" max="16" width="12.140625" style="3" customWidth="1"/>
    <col min="17" max="17" width="13" style="3" customWidth="1"/>
    <col min="18" max="18" width="13.85546875" style="3" customWidth="1"/>
    <col min="19" max="19" width="15.7109375" style="3" customWidth="1"/>
    <col min="20" max="20" width="21.7109375" style="3" customWidth="1"/>
    <col min="21" max="16384" width="9.140625" style="3"/>
  </cols>
  <sheetData>
    <row r="1" spans="1:22" x14ac:dyDescent="0.25">
      <c r="A1" s="4" t="s">
        <v>254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N1" s="3" t="s">
        <v>259</v>
      </c>
      <c r="T1" s="3" t="s">
        <v>258</v>
      </c>
    </row>
    <row r="2" spans="1:22" x14ac:dyDescent="0.25">
      <c r="A2" s="5" t="s">
        <v>5</v>
      </c>
      <c r="B2" s="3">
        <v>67.77</v>
      </c>
      <c r="C2" s="3">
        <v>0.96109999999999995</v>
      </c>
      <c r="D2" s="3">
        <v>0.82879999999999998</v>
      </c>
      <c r="E2" s="3">
        <f xml:space="preserve"> 0.048206 * (B2 / 100)^2</f>
        <v>2.2139921041739997E-2</v>
      </c>
      <c r="F2" s="3">
        <f xml:space="preserve"> 0.307115 * (B2/100)^2</f>
        <v>0.14105094491834999</v>
      </c>
      <c r="N2" s="3">
        <f>(B2 - B$2) * B$45</f>
        <v>0</v>
      </c>
      <c r="O2" s="3">
        <f t="shared" ref="O2:R2" si="0">(C2 - C$2) * C$45</f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T2" s="3">
        <f>SUMSQ(N2:R2)</f>
        <v>0</v>
      </c>
      <c r="V2" s="10" t="str">
        <f>ADDRESS(MATCH(MIN(T3:T42),T3:T42,0),1)</f>
        <v>$A$6</v>
      </c>
    </row>
    <row r="3" spans="1:22" x14ac:dyDescent="0.25">
      <c r="A3" s="5">
        <v>0</v>
      </c>
      <c r="B3" s="3">
        <f>M3</f>
        <v>68.950040000000001</v>
      </c>
      <c r="C3" s="3">
        <f>K3</f>
        <v>0.93003250000000015</v>
      </c>
      <c r="D3" s="3">
        <f>L3</f>
        <v>0.85382400000000003</v>
      </c>
      <c r="E3" s="3">
        <f>H3</f>
        <v>2.0960960000000001E-2</v>
      </c>
      <c r="F3" s="3">
        <f>I3</f>
        <v>0.1224634</v>
      </c>
      <c r="H3" s="6">
        <v>2.0960960000000001E-2</v>
      </c>
      <c r="I3" s="7">
        <v>0.1224634</v>
      </c>
      <c r="J3" s="8">
        <v>-1.1391979999999999</v>
      </c>
      <c r="K3" s="8">
        <v>0.93003250000000015</v>
      </c>
      <c r="L3" s="8">
        <v>0.85382400000000003</v>
      </c>
      <c r="M3" s="8">
        <v>68.950040000000001</v>
      </c>
      <c r="N3" s="3">
        <f t="shared" ref="N3:N45" si="1">(B3 - B$2) * B$45</f>
        <v>8.9226965289619042E-2</v>
      </c>
      <c r="O3" s="3">
        <f t="shared" ref="O3:O45" si="2">(C3 - C$2) * C$45</f>
        <v>-0.51995206750715717</v>
      </c>
      <c r="P3" s="3">
        <f t="shared" ref="P3:P45" si="3">(D3 - D$2) * D$45</f>
        <v>7.1079843251675753E-2</v>
      </c>
      <c r="Q3" s="3">
        <f t="shared" ref="Q3:Q45" si="4">(E3 - E$2) * E$45</f>
        <v>-0.44607600634894001</v>
      </c>
      <c r="R3" s="3">
        <f t="shared" ref="R3:R45" si="5">(F3 - F$2) * F$45</f>
        <v>-0.67071088572773963</v>
      </c>
      <c r="T3" s="3">
        <f>SUMSQ(N3:R3)</f>
        <v>0.93220084363035349</v>
      </c>
    </row>
    <row r="4" spans="1:22" x14ac:dyDescent="0.25">
      <c r="A4" s="5">
        <v>1</v>
      </c>
      <c r="B4" s="3">
        <f t="shared" ref="B4:B42" si="6">M4</f>
        <v>62.993740000000003</v>
      </c>
      <c r="C4" s="3">
        <f t="shared" ref="C4:C42" si="7">K4</f>
        <v>0.98230380000000006</v>
      </c>
      <c r="D4" s="3">
        <f t="shared" ref="D4:D42" si="8">L4</f>
        <v>0.7192845000000001</v>
      </c>
      <c r="E4" s="3">
        <f t="shared" ref="E4:E42" si="9">H4</f>
        <v>2.1699079999999999E-2</v>
      </c>
      <c r="F4" s="3">
        <f t="shared" ref="F4:F42" si="10">I4</f>
        <v>0.10963920000000001</v>
      </c>
      <c r="H4" s="9">
        <v>2.1699079999999999E-2</v>
      </c>
      <c r="I4" s="7">
        <v>0.10963920000000001</v>
      </c>
      <c r="J4" s="8">
        <v>-7.6478289999999998</v>
      </c>
      <c r="K4" s="8">
        <v>0.98230380000000006</v>
      </c>
      <c r="L4" s="8">
        <v>0.7192845000000001</v>
      </c>
      <c r="M4" s="8">
        <v>62.993740000000003</v>
      </c>
      <c r="N4" s="3">
        <f t="shared" si="1"/>
        <v>-0.36114977901951917</v>
      </c>
      <c r="O4" s="3">
        <f t="shared" si="2"/>
        <v>0.35487115632118399</v>
      </c>
      <c r="P4" s="3">
        <f t="shared" si="3"/>
        <v>-0.3110751508003865</v>
      </c>
      <c r="Q4" s="3">
        <f t="shared" si="4"/>
        <v>-0.16679822688954701</v>
      </c>
      <c r="R4" s="3">
        <f t="shared" si="5"/>
        <v>-1.1334578799398838</v>
      </c>
      <c r="T4" s="3">
        <f t="shared" ref="T4:T43" si="11">SUMSQ(N4:R4)</f>
        <v>1.6656788640113778</v>
      </c>
    </row>
    <row r="5" spans="1:22" x14ac:dyDescent="0.25">
      <c r="A5" s="5">
        <v>2</v>
      </c>
      <c r="B5" s="3">
        <f t="shared" si="6"/>
        <v>72.285619999999994</v>
      </c>
      <c r="C5" s="3">
        <f t="shared" si="7"/>
        <v>0.97047250000000007</v>
      </c>
      <c r="D5" s="3">
        <f t="shared" si="8"/>
        <v>0.85102730000000004</v>
      </c>
      <c r="E5" s="3">
        <f t="shared" si="9"/>
        <v>2.2304189999999998E-2</v>
      </c>
      <c r="F5" s="3">
        <f t="shared" si="10"/>
        <v>0.1139937</v>
      </c>
      <c r="H5" s="9">
        <v>2.2304189999999998E-2</v>
      </c>
      <c r="I5" s="7">
        <v>0.1139937</v>
      </c>
      <c r="J5" s="8">
        <v>-1.083356</v>
      </c>
      <c r="K5" s="8">
        <v>0.97047250000000007</v>
      </c>
      <c r="L5" s="8">
        <v>0.85102730000000004</v>
      </c>
      <c r="M5" s="8">
        <v>72.285619999999994</v>
      </c>
      <c r="N5" s="3">
        <f t="shared" si="1"/>
        <v>0.34144187400520964</v>
      </c>
      <c r="O5" s="3">
        <f t="shared" si="2"/>
        <v>0.15686008699479911</v>
      </c>
      <c r="P5" s="3">
        <f t="shared" si="3"/>
        <v>6.31359095231767E-2</v>
      </c>
      <c r="Q5" s="3">
        <f t="shared" si="4"/>
        <v>6.2153403101068899E-2</v>
      </c>
      <c r="R5" s="3">
        <f t="shared" si="5"/>
        <v>-0.9763305904172016</v>
      </c>
      <c r="T5" s="3">
        <f t="shared" si="11"/>
        <v>1.1022582505889695</v>
      </c>
    </row>
    <row r="6" spans="1:22" x14ac:dyDescent="0.25">
      <c r="A6" s="5">
        <v>3</v>
      </c>
      <c r="B6" s="3">
        <f t="shared" si="6"/>
        <v>66.219549999999998</v>
      </c>
      <c r="C6" s="3">
        <f t="shared" si="7"/>
        <v>0.97541829999999996</v>
      </c>
      <c r="D6" s="3">
        <f t="shared" si="8"/>
        <v>0.85811890000000002</v>
      </c>
      <c r="E6" s="3">
        <f t="shared" si="9"/>
        <v>2.226266E-2</v>
      </c>
      <c r="F6" s="3">
        <f t="shared" si="10"/>
        <v>0.12215730000000001</v>
      </c>
      <c r="H6" s="9">
        <v>2.226266E-2</v>
      </c>
      <c r="I6" s="7">
        <v>0.12215730000000001</v>
      </c>
      <c r="J6" s="8">
        <v>-9.8248859999999993</v>
      </c>
      <c r="K6" s="8">
        <v>0.97541829999999996</v>
      </c>
      <c r="L6" s="8">
        <v>0.85811890000000002</v>
      </c>
      <c r="M6" s="8">
        <v>66.219549999999998</v>
      </c>
      <c r="N6" s="3">
        <f t="shared" si="1"/>
        <v>-0.11723496519888228</v>
      </c>
      <c r="O6" s="3">
        <f t="shared" si="2"/>
        <v>0.23963401265591946</v>
      </c>
      <c r="P6" s="3">
        <f t="shared" si="3"/>
        <v>8.3279364462578123E-2</v>
      </c>
      <c r="Q6" s="3">
        <f t="shared" si="4"/>
        <v>4.6439960597210381E-2</v>
      </c>
      <c r="R6" s="3">
        <f t="shared" si="5"/>
        <v>-0.68175616379017878</v>
      </c>
      <c r="T6" s="3">
        <f t="shared" si="11"/>
        <v>0.54505208643822289</v>
      </c>
    </row>
    <row r="7" spans="1:22" x14ac:dyDescent="0.25">
      <c r="A7" s="5">
        <v>4</v>
      </c>
      <c r="B7" s="3">
        <f t="shared" si="6"/>
        <v>74.208299999999994</v>
      </c>
      <c r="C7" s="3">
        <f t="shared" si="7"/>
        <v>0.95440179999999997</v>
      </c>
      <c r="D7" s="3">
        <f t="shared" si="8"/>
        <v>0.88873669999999994</v>
      </c>
      <c r="E7" s="3">
        <f t="shared" si="9"/>
        <v>2.2841469999999999E-2</v>
      </c>
      <c r="F7" s="3">
        <f t="shared" si="10"/>
        <v>0.12400960000000001</v>
      </c>
      <c r="H7" s="9">
        <v>2.2841469999999999E-2</v>
      </c>
      <c r="I7" s="7">
        <v>0.12400960000000001</v>
      </c>
      <c r="J7" s="8">
        <v>-1.221581</v>
      </c>
      <c r="K7" s="8">
        <v>0.95440179999999997</v>
      </c>
      <c r="L7" s="8">
        <v>0.88873669999999994</v>
      </c>
      <c r="M7" s="8">
        <v>74.208299999999994</v>
      </c>
      <c r="N7" s="3">
        <f t="shared" si="1"/>
        <v>0.48682245569993521</v>
      </c>
      <c r="O7" s="3">
        <f t="shared" si="2"/>
        <v>-0.11210245235620682</v>
      </c>
      <c r="P7" s="3">
        <f t="shared" si="3"/>
        <v>0.17024821135800441</v>
      </c>
      <c r="Q7" s="3">
        <f t="shared" si="4"/>
        <v>0.26544062651723882</v>
      </c>
      <c r="R7" s="3">
        <f t="shared" si="5"/>
        <v>-0.61491797837672957</v>
      </c>
      <c r="T7" s="3">
        <f t="shared" si="11"/>
        <v>0.72713036300537914</v>
      </c>
    </row>
    <row r="8" spans="1:22" s="12" customFormat="1" x14ac:dyDescent="0.25">
      <c r="A8" s="11">
        <v>5</v>
      </c>
      <c r="B8" s="12">
        <f t="shared" si="6"/>
        <v>71.52358000000001</v>
      </c>
      <c r="C8" s="12">
        <f t="shared" si="7"/>
        <v>0.95410590000000006</v>
      </c>
      <c r="D8" s="12">
        <f t="shared" si="8"/>
        <v>0.91293060000000004</v>
      </c>
      <c r="E8" s="12">
        <f t="shared" si="9"/>
        <v>2.183059E-2</v>
      </c>
      <c r="F8" s="12">
        <f t="shared" si="10"/>
        <v>0.1284267</v>
      </c>
      <c r="H8" s="13">
        <v>2.183059E-2</v>
      </c>
      <c r="I8" s="14">
        <v>0.1284267</v>
      </c>
      <c r="J8" s="15">
        <v>-1.289901</v>
      </c>
      <c r="K8" s="15">
        <v>0.95410590000000006</v>
      </c>
      <c r="L8" s="15">
        <v>0.91293060000000004</v>
      </c>
      <c r="M8" s="15">
        <v>71.52358000000001</v>
      </c>
      <c r="N8" s="12">
        <f t="shared" si="1"/>
        <v>0.28382135552337884</v>
      </c>
      <c r="O8" s="12">
        <f t="shared" si="2"/>
        <v>-0.11705469559352295</v>
      </c>
      <c r="P8" s="12">
        <f t="shared" si="3"/>
        <v>0.23897018305104797</v>
      </c>
      <c r="Q8" s="12">
        <f t="shared" si="4"/>
        <v>-0.1170396229000802</v>
      </c>
      <c r="R8" s="12">
        <f t="shared" si="5"/>
        <v>-0.45553183747636461</v>
      </c>
      <c r="T8" s="12">
        <f t="shared" si="11"/>
        <v>0.37257064028225795</v>
      </c>
    </row>
    <row r="9" spans="1:22" x14ac:dyDescent="0.25">
      <c r="A9" s="5">
        <v>6</v>
      </c>
      <c r="B9" s="3">
        <f t="shared" si="6"/>
        <v>68.604320000000001</v>
      </c>
      <c r="C9" s="3">
        <f t="shared" si="7"/>
        <v>0.96031429999999995</v>
      </c>
      <c r="D9" s="3">
        <f t="shared" si="8"/>
        <v>0.76827390000000007</v>
      </c>
      <c r="E9" s="3">
        <f t="shared" si="9"/>
        <v>2.1666990000000001E-2</v>
      </c>
      <c r="F9" s="3">
        <f t="shared" si="10"/>
        <v>0.1114661</v>
      </c>
      <c r="H9" s="9">
        <v>2.1666990000000001E-2</v>
      </c>
      <c r="I9" s="7">
        <v>0.1114661</v>
      </c>
      <c r="J9" s="8">
        <v>-9.692914</v>
      </c>
      <c r="K9" s="8">
        <v>0.96031429999999995</v>
      </c>
      <c r="L9" s="8">
        <v>0.76827390000000007</v>
      </c>
      <c r="M9" s="8">
        <v>68.604320000000001</v>
      </c>
      <c r="N9" s="3">
        <f t="shared" si="1"/>
        <v>6.3085862920269742E-2</v>
      </c>
      <c r="O9" s="3">
        <f t="shared" si="2"/>
        <v>-1.3149636740657474E-2</v>
      </c>
      <c r="P9" s="3">
        <f t="shared" si="3"/>
        <v>-0.17192238253817285</v>
      </c>
      <c r="Q9" s="3">
        <f t="shared" si="4"/>
        <v>-0.17893991651027469</v>
      </c>
      <c r="R9" s="3">
        <f t="shared" si="5"/>
        <v>-1.0675362252771241</v>
      </c>
      <c r="T9" s="3">
        <f t="shared" si="11"/>
        <v>1.2053631306640429</v>
      </c>
    </row>
    <row r="10" spans="1:22" x14ac:dyDescent="0.25">
      <c r="A10" s="5">
        <v>7</v>
      </c>
      <c r="B10" s="3">
        <f t="shared" si="6"/>
        <v>66.668849999999992</v>
      </c>
      <c r="C10" s="3">
        <f t="shared" si="7"/>
        <v>0.98736859999999993</v>
      </c>
      <c r="D10" s="3">
        <f t="shared" si="8"/>
        <v>0.73358180000000006</v>
      </c>
      <c r="E10" s="3">
        <f t="shared" si="9"/>
        <v>2.322985E-2</v>
      </c>
      <c r="F10" s="3">
        <f t="shared" si="10"/>
        <v>0.1063219</v>
      </c>
      <c r="H10" s="9">
        <v>2.322985E-2</v>
      </c>
      <c r="I10" s="7">
        <v>0.1063219</v>
      </c>
      <c r="J10" s="8">
        <v>-7.8788299999999998</v>
      </c>
      <c r="K10" s="8">
        <v>0.98736859999999993</v>
      </c>
      <c r="L10" s="8">
        <v>0.73358180000000006</v>
      </c>
      <c r="M10" s="8">
        <v>66.668849999999992</v>
      </c>
      <c r="N10" s="3">
        <f t="shared" si="1"/>
        <v>-8.3261815555967539E-2</v>
      </c>
      <c r="O10" s="3">
        <f t="shared" si="2"/>
        <v>0.43963669044881565</v>
      </c>
      <c r="P10" s="3">
        <f t="shared" si="3"/>
        <v>-0.27046414365036336</v>
      </c>
      <c r="Q10" s="3">
        <f t="shared" si="4"/>
        <v>0.41238950202046254</v>
      </c>
      <c r="R10" s="3">
        <f t="shared" si="5"/>
        <v>-1.2531589610131635</v>
      </c>
      <c r="T10" s="3">
        <f t="shared" si="11"/>
        <v>2.0138362854632645</v>
      </c>
    </row>
    <row r="11" spans="1:22" x14ac:dyDescent="0.25">
      <c r="A11" s="5">
        <v>8</v>
      </c>
      <c r="B11" s="3">
        <f t="shared" si="6"/>
        <v>65.84599</v>
      </c>
      <c r="C11" s="3">
        <f t="shared" si="7"/>
        <v>0.9571653</v>
      </c>
      <c r="D11" s="3">
        <f t="shared" si="8"/>
        <v>0.69156430000000002</v>
      </c>
      <c r="E11" s="3">
        <f t="shared" si="9"/>
        <v>2.2300250000000001E-2</v>
      </c>
      <c r="F11" s="3">
        <f t="shared" si="10"/>
        <v>0.11009920000000001</v>
      </c>
      <c r="H11" s="9">
        <v>2.2300250000000001E-2</v>
      </c>
      <c r="I11" s="7">
        <v>0.11009920000000001</v>
      </c>
      <c r="J11" s="8">
        <v>-7.9595909999999996</v>
      </c>
      <c r="K11" s="8">
        <v>0.9571653</v>
      </c>
      <c r="L11" s="8">
        <v>0.69156430000000002</v>
      </c>
      <c r="M11" s="8">
        <v>65.84599</v>
      </c>
      <c r="N11" s="3">
        <f t="shared" si="1"/>
        <v>-0.14548114766184095</v>
      </c>
      <c r="O11" s="3">
        <f t="shared" si="2"/>
        <v>-6.5851948178012459E-2</v>
      </c>
      <c r="P11" s="3">
        <f t="shared" si="3"/>
        <v>-0.38981346085893448</v>
      </c>
      <c r="Q11" s="3">
        <f t="shared" si="4"/>
        <v>6.0662650308746117E-2</v>
      </c>
      <c r="R11" s="3">
        <f t="shared" si="5"/>
        <v>-1.1168592915415754</v>
      </c>
      <c r="T11" s="3">
        <f t="shared" si="11"/>
        <v>1.4285104119158969</v>
      </c>
    </row>
    <row r="12" spans="1:22" x14ac:dyDescent="0.25">
      <c r="A12" s="5">
        <v>9</v>
      </c>
      <c r="B12" s="3">
        <f t="shared" si="6"/>
        <v>72.669589999999999</v>
      </c>
      <c r="C12" s="3">
        <f t="shared" si="7"/>
        <v>0.93115989999999993</v>
      </c>
      <c r="D12" s="3">
        <f t="shared" si="8"/>
        <v>0.89024199999999998</v>
      </c>
      <c r="E12" s="3">
        <f t="shared" si="9"/>
        <v>2.2178130000000001E-2</v>
      </c>
      <c r="F12" s="3">
        <f t="shared" si="10"/>
        <v>0.12633510000000001</v>
      </c>
      <c r="H12" s="9">
        <v>2.2178130000000001E-2</v>
      </c>
      <c r="I12" s="7">
        <v>0.12633510000000001</v>
      </c>
      <c r="J12" s="8">
        <v>-1.2355590000000001</v>
      </c>
      <c r="K12" s="8">
        <v>0.93115989999999993</v>
      </c>
      <c r="L12" s="8">
        <v>0.89024199999999998</v>
      </c>
      <c r="M12" s="8">
        <v>72.669589999999999</v>
      </c>
      <c r="N12" s="3">
        <f t="shared" si="1"/>
        <v>0.37047519309799914</v>
      </c>
      <c r="O12" s="3">
        <f t="shared" si="2"/>
        <v>-0.50108366931266268</v>
      </c>
      <c r="P12" s="3">
        <f t="shared" si="3"/>
        <v>0.17452396615526905</v>
      </c>
      <c r="Q12" s="3">
        <f t="shared" si="4"/>
        <v>1.4456881019767203E-2</v>
      </c>
      <c r="R12" s="3">
        <f t="shared" si="5"/>
        <v>-0.53100489724571642</v>
      </c>
      <c r="T12" s="3">
        <f t="shared" si="11"/>
        <v>0.70097052942316074</v>
      </c>
    </row>
    <row r="13" spans="1:22" x14ac:dyDescent="0.25">
      <c r="A13" s="5">
        <v>10</v>
      </c>
      <c r="B13" s="3">
        <f t="shared" si="6"/>
        <v>67.034010000000009</v>
      </c>
      <c r="C13" s="3">
        <f t="shared" si="7"/>
        <v>0.96099449999999997</v>
      </c>
      <c r="D13" s="3">
        <f t="shared" si="8"/>
        <v>0.83042760000000004</v>
      </c>
      <c r="E13" s="3">
        <f t="shared" si="9"/>
        <v>2.1973889999999999E-2</v>
      </c>
      <c r="F13" s="3">
        <f t="shared" si="10"/>
        <v>0.12318190000000001</v>
      </c>
      <c r="H13" s="9">
        <v>2.1973889999999999E-2</v>
      </c>
      <c r="I13" s="8">
        <v>0.12318190000000001</v>
      </c>
      <c r="J13" s="8">
        <v>-9.9543459999999993</v>
      </c>
      <c r="K13" s="8">
        <v>0.96099449999999997</v>
      </c>
      <c r="L13" s="8">
        <v>0.83042760000000004</v>
      </c>
      <c r="M13" s="8">
        <v>67.034010000000009</v>
      </c>
      <c r="N13" s="3">
        <f t="shared" si="1"/>
        <v>-5.5650786569527516E-2</v>
      </c>
      <c r="O13" s="3">
        <f t="shared" si="2"/>
        <v>-1.7656696908986992E-3</v>
      </c>
      <c r="P13" s="3">
        <f t="shared" si="3"/>
        <v>4.6231438969162267E-3</v>
      </c>
      <c r="Q13" s="3">
        <f t="shared" si="4"/>
        <v>-6.2820111443229243E-2</v>
      </c>
      <c r="R13" s="3">
        <f t="shared" si="5"/>
        <v>-0.64478461232733797</v>
      </c>
      <c r="T13" s="3">
        <f t="shared" si="11"/>
        <v>0.42281506379061129</v>
      </c>
    </row>
    <row r="14" spans="1:22" x14ac:dyDescent="0.25">
      <c r="A14" s="5">
        <v>11</v>
      </c>
      <c r="B14" s="3">
        <f t="shared" si="6"/>
        <v>72.153130000000004</v>
      </c>
      <c r="C14" s="3">
        <f t="shared" si="7"/>
        <v>0.9628348000000001</v>
      </c>
      <c r="D14" s="3">
        <f t="shared" si="8"/>
        <v>0.85080560000000005</v>
      </c>
      <c r="E14" s="3">
        <f t="shared" si="9"/>
        <v>2.1385689999999999E-2</v>
      </c>
      <c r="F14" s="3">
        <f t="shared" si="10"/>
        <v>0.1183536</v>
      </c>
      <c r="H14" s="9">
        <v>2.1385689999999999E-2</v>
      </c>
      <c r="I14" s="8">
        <v>0.1183536</v>
      </c>
      <c r="J14" s="8">
        <v>-1.1605490000000001</v>
      </c>
      <c r="K14" s="8">
        <v>0.9628348000000001</v>
      </c>
      <c r="L14" s="8">
        <v>0.85080560000000005</v>
      </c>
      <c r="M14" s="8">
        <v>72.153130000000004</v>
      </c>
      <c r="N14" s="3">
        <f t="shared" si="1"/>
        <v>0.3314238401832878</v>
      </c>
      <c r="O14" s="3">
        <f t="shared" si="2"/>
        <v>2.9033969476510775E-2</v>
      </c>
      <c r="P14" s="3">
        <f t="shared" si="3"/>
        <v>6.2506178015468261E-2</v>
      </c>
      <c r="Q14" s="3">
        <f t="shared" si="4"/>
        <v>-0.28537361206374556</v>
      </c>
      <c r="R14" s="3">
        <f t="shared" si="5"/>
        <v>-0.81900844790027827</v>
      </c>
      <c r="T14" s="3">
        <f t="shared" si="11"/>
        <v>0.86680469170983387</v>
      </c>
    </row>
    <row r="15" spans="1:22" x14ac:dyDescent="0.25">
      <c r="A15" s="5">
        <v>12</v>
      </c>
      <c r="B15" s="3">
        <f t="shared" si="6"/>
        <v>65.195179999999993</v>
      </c>
      <c r="C15" s="3">
        <f t="shared" si="7"/>
        <v>0.98978319999999997</v>
      </c>
      <c r="D15" s="3">
        <f t="shared" si="8"/>
        <v>0.77779569999999998</v>
      </c>
      <c r="E15" s="3">
        <f t="shared" si="9"/>
        <v>2.2283979999999998E-2</v>
      </c>
      <c r="F15" s="3">
        <f t="shared" si="10"/>
        <v>0.11093580000000001</v>
      </c>
      <c r="H15" s="9">
        <v>2.2283979999999998E-2</v>
      </c>
      <c r="I15" s="8">
        <v>0.11093580000000001</v>
      </c>
      <c r="J15" s="8">
        <v>-8.2738519999999998</v>
      </c>
      <c r="K15" s="8">
        <v>0.98978319999999997</v>
      </c>
      <c r="L15" s="8">
        <v>0.77779569999999998</v>
      </c>
      <c r="M15" s="8">
        <v>65.195179999999993</v>
      </c>
      <c r="N15" s="3">
        <f t="shared" si="1"/>
        <v>-0.19469117552541956</v>
      </c>
      <c r="O15" s="3">
        <f t="shared" si="2"/>
        <v>0.48004793249284278</v>
      </c>
      <c r="P15" s="3">
        <f t="shared" si="3"/>
        <v>-0.14487602498247437</v>
      </c>
      <c r="Q15" s="3">
        <f t="shared" si="4"/>
        <v>5.4506673676484471E-2</v>
      </c>
      <c r="R15" s="3">
        <f t="shared" si="5"/>
        <v>-1.0866715109893474</v>
      </c>
      <c r="T15" s="3">
        <f t="shared" si="11"/>
        <v>1.4731656842039915</v>
      </c>
    </row>
    <row r="16" spans="1:22" x14ac:dyDescent="0.25">
      <c r="A16" s="5">
        <v>13</v>
      </c>
      <c r="B16" s="3">
        <f t="shared" si="6"/>
        <v>64.072159999999997</v>
      </c>
      <c r="C16" s="3">
        <f t="shared" si="7"/>
        <v>0.97632569999999996</v>
      </c>
      <c r="D16" s="3">
        <f t="shared" si="8"/>
        <v>0.7759568</v>
      </c>
      <c r="E16" s="3">
        <f t="shared" si="9"/>
        <v>2.2200270000000001E-2</v>
      </c>
      <c r="F16" s="3">
        <f t="shared" si="10"/>
        <v>0.11310199999999999</v>
      </c>
      <c r="H16" s="9">
        <v>2.2200270000000001E-2</v>
      </c>
      <c r="I16" s="8">
        <v>0.11310199999999999</v>
      </c>
      <c r="J16" s="8">
        <v>-7.9224709999999998</v>
      </c>
      <c r="K16" s="8">
        <v>0.97632569999999996</v>
      </c>
      <c r="L16" s="8">
        <v>0.7759568</v>
      </c>
      <c r="M16" s="8">
        <v>64.072159999999997</v>
      </c>
      <c r="N16" s="3">
        <f t="shared" si="1"/>
        <v>-0.27960665852561217</v>
      </c>
      <c r="O16" s="3">
        <f t="shared" si="2"/>
        <v>0.25482044561821121</v>
      </c>
      <c r="P16" s="3">
        <f t="shared" si="3"/>
        <v>-0.15009935953152748</v>
      </c>
      <c r="Q16" s="3">
        <f t="shared" si="4"/>
        <v>2.2833852294398802E-2</v>
      </c>
      <c r="R16" s="3">
        <f t="shared" si="5"/>
        <v>-1.0085065931884445</v>
      </c>
      <c r="T16" s="3">
        <f t="shared" si="11"/>
        <v>1.1832500940438619</v>
      </c>
    </row>
    <row r="17" spans="1:20" x14ac:dyDescent="0.25">
      <c r="A17" s="5">
        <v>14</v>
      </c>
      <c r="B17" s="3">
        <f t="shared" si="6"/>
        <v>74.792609999999996</v>
      </c>
      <c r="C17" s="3">
        <f t="shared" si="7"/>
        <v>0.97107290000000013</v>
      </c>
      <c r="D17" s="3">
        <f t="shared" si="8"/>
        <v>0.99868729999999994</v>
      </c>
      <c r="E17" s="3">
        <f t="shared" si="9"/>
        <v>2.2039300000000001E-2</v>
      </c>
      <c r="F17" s="3">
        <f t="shared" si="10"/>
        <v>0.12824140000000001</v>
      </c>
      <c r="H17" s="9">
        <v>2.2039300000000001E-2</v>
      </c>
      <c r="I17" s="8">
        <v>0.12824140000000001</v>
      </c>
      <c r="J17" s="8">
        <v>-1.37035</v>
      </c>
      <c r="K17" s="8">
        <v>0.97107290000000013</v>
      </c>
      <c r="L17" s="8">
        <v>0.99868729999999994</v>
      </c>
      <c r="M17" s="8">
        <v>74.792609999999996</v>
      </c>
      <c r="N17" s="3">
        <f t="shared" si="1"/>
        <v>0.5310041852077293</v>
      </c>
      <c r="O17" s="3">
        <f t="shared" si="2"/>
        <v>0.16690850483760361</v>
      </c>
      <c r="P17" s="3">
        <f t="shared" si="3"/>
        <v>0.48255924929868876</v>
      </c>
      <c r="Q17" s="3">
        <f t="shared" si="4"/>
        <v>-3.8071344908736947E-2</v>
      </c>
      <c r="R17" s="3">
        <f t="shared" si="5"/>
        <v>-0.46221818188985708</v>
      </c>
      <c r="T17" s="3">
        <f t="shared" si="11"/>
        <v>0.75778239775168776</v>
      </c>
    </row>
    <row r="18" spans="1:20" x14ac:dyDescent="0.25">
      <c r="A18" s="5">
        <v>15</v>
      </c>
      <c r="B18" s="3">
        <f t="shared" si="6"/>
        <v>67.362189999999998</v>
      </c>
      <c r="C18" s="3">
        <f t="shared" si="7"/>
        <v>0.97647010000000012</v>
      </c>
      <c r="D18" s="3">
        <f t="shared" si="8"/>
        <v>0.73193149999999996</v>
      </c>
      <c r="E18" s="3">
        <f t="shared" si="9"/>
        <v>2.2489680000000001E-2</v>
      </c>
      <c r="F18" s="3">
        <f t="shared" si="10"/>
        <v>0.1100714</v>
      </c>
      <c r="H18" s="9">
        <v>2.2489680000000001E-2</v>
      </c>
      <c r="I18" s="8">
        <v>0.1100714</v>
      </c>
      <c r="J18" s="8">
        <v>-8.9019209999999998</v>
      </c>
      <c r="K18" s="8">
        <v>0.97647010000000012</v>
      </c>
      <c r="L18" s="8">
        <v>0.73193149999999996</v>
      </c>
      <c r="M18" s="8">
        <v>67.362189999999998</v>
      </c>
      <c r="N18" s="3">
        <f t="shared" si="1"/>
        <v>-3.0835945149960325E-2</v>
      </c>
      <c r="O18" s="3">
        <f t="shared" si="2"/>
        <v>0.25723715370698935</v>
      </c>
      <c r="P18" s="3">
        <f t="shared" si="3"/>
        <v>-0.27515176614549797</v>
      </c>
      <c r="Q18" s="3">
        <f t="shared" si="4"/>
        <v>0.13233607707267769</v>
      </c>
      <c r="R18" s="3">
        <f t="shared" si="5"/>
        <v>-1.1178624236230388</v>
      </c>
      <c r="T18" s="3">
        <f t="shared" si="11"/>
        <v>1.4099595386169113</v>
      </c>
    </row>
    <row r="19" spans="1:20" x14ac:dyDescent="0.25">
      <c r="A19" s="5">
        <v>16</v>
      </c>
      <c r="B19" s="3">
        <f t="shared" si="6"/>
        <v>70.907210000000006</v>
      </c>
      <c r="C19" s="3">
        <f t="shared" si="7"/>
        <v>0.96937499999999999</v>
      </c>
      <c r="D19" s="3">
        <f t="shared" si="8"/>
        <v>0.83486689999999997</v>
      </c>
      <c r="E19" s="3">
        <f t="shared" si="9"/>
        <v>2.2513489999999997E-2</v>
      </c>
      <c r="F19" s="3">
        <f t="shared" si="10"/>
        <v>0.11472130000000001</v>
      </c>
      <c r="H19" s="9">
        <v>2.2513489999999997E-2</v>
      </c>
      <c r="I19" s="8">
        <v>0.11472130000000001</v>
      </c>
      <c r="J19" s="8">
        <v>-9.9868790000000001</v>
      </c>
      <c r="K19" s="8">
        <v>0.96937499999999999</v>
      </c>
      <c r="L19" s="8">
        <v>0.83486689999999997</v>
      </c>
      <c r="M19" s="8">
        <v>70.907210000000006</v>
      </c>
      <c r="N19" s="3">
        <f t="shared" si="1"/>
        <v>0.23721545691353296</v>
      </c>
      <c r="O19" s="3">
        <f t="shared" si="2"/>
        <v>0.13849210134776757</v>
      </c>
      <c r="P19" s="3">
        <f t="shared" si="3"/>
        <v>1.7232828525559057E-2</v>
      </c>
      <c r="Q19" s="3">
        <f t="shared" si="4"/>
        <v>0.14134491564760718</v>
      </c>
      <c r="R19" s="3">
        <f t="shared" si="5"/>
        <v>-0.9500759536376161</v>
      </c>
      <c r="T19" s="3">
        <f t="shared" si="11"/>
        <v>0.9983709083732627</v>
      </c>
    </row>
    <row r="20" spans="1:20" x14ac:dyDescent="0.25">
      <c r="A20" s="5">
        <v>17</v>
      </c>
      <c r="B20" s="3">
        <f t="shared" si="6"/>
        <v>62.084979999999995</v>
      </c>
      <c r="C20" s="3">
        <f t="shared" si="7"/>
        <v>0.95003700000000002</v>
      </c>
      <c r="D20" s="3">
        <f t="shared" si="8"/>
        <v>0.71408709999999997</v>
      </c>
      <c r="E20" s="3">
        <f t="shared" si="9"/>
        <v>2.1790959999999998E-2</v>
      </c>
      <c r="F20" s="3">
        <f t="shared" si="10"/>
        <v>0.1100423</v>
      </c>
      <c r="H20" s="9">
        <v>2.1790959999999998E-2</v>
      </c>
      <c r="I20" s="8">
        <v>0.1100423</v>
      </c>
      <c r="J20" s="8">
        <v>-7.4488339999999997</v>
      </c>
      <c r="K20" s="8">
        <v>0.95003700000000002</v>
      </c>
      <c r="L20" s="8">
        <v>0.71408709999999997</v>
      </c>
      <c r="M20" s="8">
        <v>62.084979999999995</v>
      </c>
      <c r="N20" s="3">
        <f t="shared" si="1"/>
        <v>-0.42986431155790306</v>
      </c>
      <c r="O20" s="3">
        <f t="shared" si="2"/>
        <v>-0.18515264256318278</v>
      </c>
      <c r="P20" s="3">
        <f t="shared" si="3"/>
        <v>-0.32583819337216835</v>
      </c>
      <c r="Q20" s="3">
        <f t="shared" si="4"/>
        <v>-0.13203417446347968</v>
      </c>
      <c r="R20" s="3">
        <f t="shared" si="5"/>
        <v>-1.118912464758671</v>
      </c>
      <c r="T20" s="3">
        <f t="shared" si="11"/>
        <v>1.5946334826778952</v>
      </c>
    </row>
    <row r="21" spans="1:20" x14ac:dyDescent="0.25">
      <c r="A21" s="5">
        <v>18</v>
      </c>
      <c r="B21" s="3">
        <f t="shared" si="6"/>
        <v>67.874709999999993</v>
      </c>
      <c r="C21" s="3">
        <f t="shared" si="7"/>
        <v>0.97003090000000014</v>
      </c>
      <c r="D21" s="3">
        <f t="shared" si="8"/>
        <v>0.83076250000000007</v>
      </c>
      <c r="E21" s="3">
        <f t="shared" si="9"/>
        <v>2.3271340000000001E-2</v>
      </c>
      <c r="F21" s="3">
        <f t="shared" si="10"/>
        <v>0.1180175</v>
      </c>
      <c r="H21" s="9">
        <v>2.3271340000000001E-2</v>
      </c>
      <c r="I21" s="8">
        <v>0.1180175</v>
      </c>
      <c r="J21" s="8">
        <v>-9.34056</v>
      </c>
      <c r="K21" s="8">
        <v>0.97003090000000014</v>
      </c>
      <c r="L21" s="8">
        <v>0.83076250000000007</v>
      </c>
      <c r="M21" s="8">
        <v>67.874709999999993</v>
      </c>
      <c r="N21" s="3">
        <f t="shared" si="1"/>
        <v>7.9174905388594615E-3</v>
      </c>
      <c r="O21" s="3">
        <f t="shared" si="2"/>
        <v>0.14946937860142578</v>
      </c>
      <c r="P21" s="3">
        <f t="shared" si="3"/>
        <v>5.5744162556513642E-3</v>
      </c>
      <c r="Q21" s="3">
        <f t="shared" si="4"/>
        <v>0.4280878099782075</v>
      </c>
      <c r="R21" s="3">
        <f t="shared" si="5"/>
        <v>-0.83113624259739027</v>
      </c>
      <c r="T21" s="3">
        <f t="shared" si="11"/>
        <v>0.89648148272336636</v>
      </c>
    </row>
    <row r="22" spans="1:20" x14ac:dyDescent="0.25">
      <c r="A22" s="5">
        <v>19</v>
      </c>
      <c r="B22" s="3">
        <f t="shared" si="6"/>
        <v>71.039270000000002</v>
      </c>
      <c r="C22" s="3">
        <f t="shared" si="7"/>
        <v>0.95487460000000002</v>
      </c>
      <c r="D22" s="3">
        <f t="shared" si="8"/>
        <v>0.84890779999999999</v>
      </c>
      <c r="E22" s="3">
        <f t="shared" si="9"/>
        <v>2.2867430000000001E-2</v>
      </c>
      <c r="F22" s="3">
        <f t="shared" si="10"/>
        <v>0.1197647</v>
      </c>
      <c r="H22" s="9">
        <v>2.2867430000000001E-2</v>
      </c>
      <c r="I22" s="8">
        <v>0.1197647</v>
      </c>
      <c r="J22" s="8">
        <v>-1.0352110000000001</v>
      </c>
      <c r="K22" s="8">
        <v>0.95487460000000002</v>
      </c>
      <c r="L22" s="8">
        <v>0.84890779999999999</v>
      </c>
      <c r="M22" s="8">
        <v>71.039270000000002</v>
      </c>
      <c r="N22" s="3">
        <f t="shared" si="1"/>
        <v>0.24720097692653814</v>
      </c>
      <c r="O22" s="3">
        <f t="shared" si="2"/>
        <v>-0.1041895743480822</v>
      </c>
      <c r="P22" s="3">
        <f t="shared" si="3"/>
        <v>5.7115539967073352E-2</v>
      </c>
      <c r="Q22" s="3">
        <f t="shared" si="4"/>
        <v>0.27526294694584985</v>
      </c>
      <c r="R22" s="3">
        <f t="shared" si="5"/>
        <v>-0.76809047379407625</v>
      </c>
      <c r="T22" s="3">
        <f t="shared" si="11"/>
        <v>0.74095864119652211</v>
      </c>
    </row>
    <row r="23" spans="1:20" x14ac:dyDescent="0.25">
      <c r="A23" s="5">
        <v>20</v>
      </c>
      <c r="B23" s="3">
        <f t="shared" si="6"/>
        <v>64.501720000000006</v>
      </c>
      <c r="C23" s="3">
        <f t="shared" si="7"/>
        <v>0.9668968</v>
      </c>
      <c r="D23" s="3">
        <f t="shared" si="8"/>
        <v>0.73954640000000005</v>
      </c>
      <c r="E23" s="3">
        <f t="shared" si="9"/>
        <v>2.3116720000000004E-2</v>
      </c>
      <c r="F23" s="3">
        <f t="shared" si="10"/>
        <v>0.1120463</v>
      </c>
      <c r="H23" s="9">
        <v>2.3116720000000004E-2</v>
      </c>
      <c r="I23" s="8">
        <v>0.1120463</v>
      </c>
      <c r="J23" s="8">
        <v>-7.4241229999999998</v>
      </c>
      <c r="K23" s="8">
        <v>0.9668968</v>
      </c>
      <c r="L23" s="8">
        <v>0.73954640000000005</v>
      </c>
      <c r="M23" s="8">
        <v>64.501720000000006</v>
      </c>
      <c r="N23" s="3">
        <f t="shared" si="1"/>
        <v>-0.24712611955251851</v>
      </c>
      <c r="O23" s="3">
        <f t="shared" si="2"/>
        <v>9.701643662752174E-2</v>
      </c>
      <c r="P23" s="3">
        <f t="shared" si="3"/>
        <v>-0.25352189488681864</v>
      </c>
      <c r="Q23" s="3">
        <f t="shared" si="4"/>
        <v>0.36958522197082277</v>
      </c>
      <c r="R23" s="3">
        <f t="shared" si="5"/>
        <v>-1.0466003535625621</v>
      </c>
      <c r="T23" s="3">
        <f t="shared" si="11"/>
        <v>1.3667223955044929</v>
      </c>
    </row>
    <row r="24" spans="1:20" x14ac:dyDescent="0.25">
      <c r="A24" s="5">
        <v>21</v>
      </c>
      <c r="B24" s="3">
        <f t="shared" si="6"/>
        <v>68.276219999999995</v>
      </c>
      <c r="C24" s="3">
        <f t="shared" si="7"/>
        <v>0.97543290000000005</v>
      </c>
      <c r="D24" s="3">
        <f t="shared" si="8"/>
        <v>0.84725090000000014</v>
      </c>
      <c r="E24" s="3">
        <f t="shared" si="9"/>
        <v>2.3156859999999998E-2</v>
      </c>
      <c r="F24" s="3">
        <f t="shared" si="10"/>
        <v>0.12180830000000001</v>
      </c>
      <c r="H24" s="9">
        <v>2.3156859999999998E-2</v>
      </c>
      <c r="I24" s="8">
        <v>0.12180830000000001</v>
      </c>
      <c r="J24" s="8">
        <v>-1.0248980000000001</v>
      </c>
      <c r="K24" s="8">
        <v>0.97543290000000005</v>
      </c>
      <c r="L24" s="8">
        <v>0.84725090000000014</v>
      </c>
      <c r="M24" s="8">
        <v>68.276219999999995</v>
      </c>
      <c r="N24" s="3">
        <f t="shared" si="1"/>
        <v>3.8277070581430005E-2</v>
      </c>
      <c r="O24" s="3">
        <f t="shared" si="2"/>
        <v>0.23987836125769463</v>
      </c>
      <c r="P24" s="3">
        <f t="shared" si="3"/>
        <v>5.2409170390519219E-2</v>
      </c>
      <c r="Q24" s="3">
        <f t="shared" si="4"/>
        <v>0.38477273899718489</v>
      </c>
      <c r="R24" s="3">
        <f t="shared" si="5"/>
        <v>-0.69434944064019988</v>
      </c>
      <c r="T24" s="3">
        <f t="shared" si="11"/>
        <v>0.69192468986574962</v>
      </c>
    </row>
    <row r="25" spans="1:20" x14ac:dyDescent="0.25">
      <c r="A25" s="5">
        <v>22</v>
      </c>
      <c r="B25" s="3">
        <f t="shared" si="6"/>
        <v>73.271320000000003</v>
      </c>
      <c r="C25" s="3">
        <f t="shared" si="7"/>
        <v>0.93692860000000011</v>
      </c>
      <c r="D25" s="3">
        <f t="shared" si="8"/>
        <v>0.92321140000000002</v>
      </c>
      <c r="E25" s="3">
        <f t="shared" si="9"/>
        <v>2.132885E-2</v>
      </c>
      <c r="F25" s="3">
        <f t="shared" si="10"/>
        <v>0.12724340000000001</v>
      </c>
      <c r="H25" s="9">
        <v>2.132885E-2</v>
      </c>
      <c r="I25" s="8">
        <v>0.12724340000000001</v>
      </c>
      <c r="J25" s="8">
        <v>-1.299795</v>
      </c>
      <c r="K25" s="8">
        <v>0.93692860000000011</v>
      </c>
      <c r="L25" s="8">
        <v>0.92321140000000002</v>
      </c>
      <c r="M25" s="8">
        <v>73.271320000000003</v>
      </c>
      <c r="N25" s="3">
        <f t="shared" si="1"/>
        <v>0.41597410993448142</v>
      </c>
      <c r="O25" s="3">
        <f t="shared" si="2"/>
        <v>-0.40453752006252502</v>
      </c>
      <c r="P25" s="3">
        <f t="shared" si="3"/>
        <v>0.26817245497007869</v>
      </c>
      <c r="Q25" s="3">
        <f t="shared" si="4"/>
        <v>-0.30687980209310617</v>
      </c>
      <c r="R25" s="3">
        <f t="shared" si="5"/>
        <v>-0.49822990193662176</v>
      </c>
      <c r="T25" s="3">
        <f t="shared" si="11"/>
        <v>0.75100977899528054</v>
      </c>
    </row>
    <row r="26" spans="1:20" x14ac:dyDescent="0.25">
      <c r="A26" s="5">
        <v>23</v>
      </c>
      <c r="B26" s="3">
        <f t="shared" si="6"/>
        <v>62.748179999999998</v>
      </c>
      <c r="C26" s="3">
        <f t="shared" si="7"/>
        <v>0.96498229999999996</v>
      </c>
      <c r="D26" s="3">
        <f t="shared" si="8"/>
        <v>0.76988190000000012</v>
      </c>
      <c r="E26" s="3">
        <f t="shared" si="9"/>
        <v>2.2202259999999998E-2</v>
      </c>
      <c r="F26" s="3">
        <f t="shared" si="10"/>
        <v>0.11752780000000002</v>
      </c>
      <c r="H26" s="9">
        <v>2.2202259999999998E-2</v>
      </c>
      <c r="I26" s="8">
        <v>0.11752780000000002</v>
      </c>
      <c r="J26" s="8">
        <v>-7.9646330000000001</v>
      </c>
      <c r="K26" s="8">
        <v>0.96498229999999996</v>
      </c>
      <c r="L26" s="8">
        <v>0.76988190000000012</v>
      </c>
      <c r="M26" s="8">
        <v>62.748179999999998</v>
      </c>
      <c r="N26" s="3">
        <f t="shared" si="1"/>
        <v>-0.37971743231645755</v>
      </c>
      <c r="O26" s="3">
        <f t="shared" si="2"/>
        <v>6.4974971004524068E-2</v>
      </c>
      <c r="P26" s="3">
        <f t="shared" si="3"/>
        <v>-0.16735491179214113</v>
      </c>
      <c r="Q26" s="3">
        <f t="shared" si="4"/>
        <v>2.3586795963616972E-2</v>
      </c>
      <c r="R26" s="3">
        <f t="shared" si="5"/>
        <v>-0.84880652246402366</v>
      </c>
      <c r="T26" s="3">
        <f t="shared" si="11"/>
        <v>0.89744359128429607</v>
      </c>
    </row>
    <row r="27" spans="1:20" x14ac:dyDescent="0.25">
      <c r="A27" s="5">
        <v>24</v>
      </c>
      <c r="B27" s="3">
        <f t="shared" si="6"/>
        <v>73.856400000000008</v>
      </c>
      <c r="C27" s="3">
        <f t="shared" si="7"/>
        <v>0.96620729999999999</v>
      </c>
      <c r="D27" s="3">
        <f t="shared" si="8"/>
        <v>0.93786229999999993</v>
      </c>
      <c r="E27" s="3">
        <f t="shared" si="9"/>
        <v>2.2807689999999999E-2</v>
      </c>
      <c r="F27" s="3">
        <f t="shared" si="10"/>
        <v>0.12403400000000001</v>
      </c>
      <c r="H27" s="9">
        <v>2.2807689999999999E-2</v>
      </c>
      <c r="I27" s="8">
        <v>0.12403400000000001</v>
      </c>
      <c r="J27" s="8">
        <v>-1.243714</v>
      </c>
      <c r="K27" s="8">
        <v>0.96620729999999999</v>
      </c>
      <c r="L27" s="8">
        <v>0.93786229999999993</v>
      </c>
      <c r="M27" s="8">
        <v>73.856400000000008</v>
      </c>
      <c r="N27" s="3">
        <f t="shared" si="1"/>
        <v>0.46021406184429003</v>
      </c>
      <c r="O27" s="3">
        <f t="shared" si="2"/>
        <v>8.5476822865674401E-2</v>
      </c>
      <c r="P27" s="3">
        <f t="shared" si="3"/>
        <v>0.30978785120952756</v>
      </c>
      <c r="Q27" s="3">
        <f t="shared" si="4"/>
        <v>0.25265950232315315</v>
      </c>
      <c r="R27" s="3">
        <f t="shared" si="5"/>
        <v>-0.61403753151386298</v>
      </c>
      <c r="T27" s="3">
        <f t="shared" si="11"/>
        <v>0.75595069694526806</v>
      </c>
    </row>
    <row r="28" spans="1:20" x14ac:dyDescent="0.25">
      <c r="A28" s="5">
        <v>25</v>
      </c>
      <c r="B28" s="3">
        <f t="shared" si="6"/>
        <v>61.567459999999997</v>
      </c>
      <c r="C28" s="3">
        <f t="shared" si="7"/>
        <v>0.9653718</v>
      </c>
      <c r="D28" s="3">
        <f t="shared" si="8"/>
        <v>0.7275254000000001</v>
      </c>
      <c r="E28" s="3">
        <f t="shared" si="9"/>
        <v>2.2809119999999999E-2</v>
      </c>
      <c r="F28" s="3">
        <f t="shared" si="10"/>
        <v>0.1162445</v>
      </c>
      <c r="H28" s="9">
        <v>2.2809119999999999E-2</v>
      </c>
      <c r="I28" s="8">
        <v>0.1162445</v>
      </c>
      <c r="J28" s="8">
        <v>-7.5432119999999996</v>
      </c>
      <c r="K28" s="8">
        <v>0.9653718</v>
      </c>
      <c r="L28" s="8">
        <v>0.7275254000000001</v>
      </c>
      <c r="M28" s="8">
        <v>61.567459999999997</v>
      </c>
      <c r="N28" s="3">
        <f t="shared" si="1"/>
        <v>-0.46899581479227076</v>
      </c>
      <c r="O28" s="3">
        <f t="shared" si="2"/>
        <v>7.1493723086090366E-2</v>
      </c>
      <c r="P28" s="3">
        <f t="shared" si="3"/>
        <v>-0.28766714727366283</v>
      </c>
      <c r="Q28" s="3">
        <f t="shared" si="4"/>
        <v>0.25320056234676314</v>
      </c>
      <c r="R28" s="3">
        <f t="shared" si="5"/>
        <v>-0.89511297570652237</v>
      </c>
      <c r="T28" s="3">
        <f t="shared" si="11"/>
        <v>1.1731585784048462</v>
      </c>
    </row>
    <row r="29" spans="1:20" x14ac:dyDescent="0.25">
      <c r="A29" s="5">
        <v>26</v>
      </c>
      <c r="B29" s="3">
        <f t="shared" si="6"/>
        <v>69.328299999999999</v>
      </c>
      <c r="C29" s="3">
        <f t="shared" si="7"/>
        <v>0.9629466000000001</v>
      </c>
      <c r="D29" s="3">
        <f t="shared" si="8"/>
        <v>0.83055100000000004</v>
      </c>
      <c r="E29" s="3">
        <f t="shared" si="9"/>
        <v>2.1769129999999998E-2</v>
      </c>
      <c r="F29" s="3">
        <f t="shared" si="10"/>
        <v>0.12007760000000001</v>
      </c>
      <c r="H29" s="9">
        <v>2.1769129999999998E-2</v>
      </c>
      <c r="I29" s="8">
        <v>0.12007760000000001</v>
      </c>
      <c r="J29" s="8">
        <v>-1.0624070000000001</v>
      </c>
      <c r="K29" s="8">
        <v>0.9629466000000001</v>
      </c>
      <c r="L29" s="8">
        <v>0.83055100000000004</v>
      </c>
      <c r="M29" s="8">
        <v>69.328299999999999</v>
      </c>
      <c r="N29" s="3">
        <f t="shared" si="1"/>
        <v>0.11782853124539251</v>
      </c>
      <c r="O29" s="3">
        <f t="shared" si="2"/>
        <v>3.0905077262695632E-2</v>
      </c>
      <c r="P29" s="3">
        <f t="shared" si="3"/>
        <v>4.9736575101377925E-3</v>
      </c>
      <c r="Q29" s="3">
        <f t="shared" si="4"/>
        <v>-0.14029385300572034</v>
      </c>
      <c r="R29" s="3">
        <f t="shared" si="5"/>
        <v>-0.75679982529444412</v>
      </c>
      <c r="T29" s="3">
        <f t="shared" si="11"/>
        <v>0.60729176460197964</v>
      </c>
    </row>
    <row r="30" spans="1:20" x14ac:dyDescent="0.25">
      <c r="A30" s="5">
        <v>27</v>
      </c>
      <c r="B30" s="3">
        <f t="shared" si="6"/>
        <v>62.473850000000006</v>
      </c>
      <c r="C30" s="3">
        <f t="shared" si="7"/>
        <v>0.95923520000000007</v>
      </c>
      <c r="D30" s="3">
        <f t="shared" si="8"/>
        <v>0.68658640000000004</v>
      </c>
      <c r="E30" s="3">
        <f t="shared" si="9"/>
        <v>2.3104079999999999E-2</v>
      </c>
      <c r="F30" s="3">
        <f t="shared" si="10"/>
        <v>0.10853900000000001</v>
      </c>
      <c r="H30" s="9">
        <v>2.3104079999999999E-2</v>
      </c>
      <c r="I30" s="8">
        <v>0.10853900000000001</v>
      </c>
      <c r="J30" s="8">
        <v>-6.548324</v>
      </c>
      <c r="K30" s="8">
        <v>0.95923520000000007</v>
      </c>
      <c r="L30" s="8">
        <v>0.68658640000000004</v>
      </c>
      <c r="M30" s="8">
        <v>62.473850000000006</v>
      </c>
      <c r="N30" s="3">
        <f t="shared" si="1"/>
        <v>-0.40046048627047637</v>
      </c>
      <c r="O30" s="3">
        <f t="shared" si="2"/>
        <v>-3.1209676204628466E-2</v>
      </c>
      <c r="P30" s="3">
        <f t="shared" si="3"/>
        <v>-0.40395302095014751</v>
      </c>
      <c r="Q30" s="3">
        <f t="shared" si="4"/>
        <v>0.36480270539849297</v>
      </c>
      <c r="R30" s="3">
        <f t="shared" si="5"/>
        <v>-1.1731573733220988</v>
      </c>
      <c r="T30" s="3">
        <f t="shared" si="11"/>
        <v>1.8338999245336003</v>
      </c>
    </row>
    <row r="31" spans="1:20" x14ac:dyDescent="0.25">
      <c r="A31" s="5">
        <v>28</v>
      </c>
      <c r="B31" s="3">
        <f t="shared" si="6"/>
        <v>65.484570000000005</v>
      </c>
      <c r="C31" s="3">
        <f t="shared" si="7"/>
        <v>0.93673540000000011</v>
      </c>
      <c r="D31" s="3">
        <f t="shared" si="8"/>
        <v>0.79476670000000005</v>
      </c>
      <c r="E31" s="3">
        <f t="shared" si="9"/>
        <v>2.1960190000000001E-2</v>
      </c>
      <c r="F31" s="3">
        <f t="shared" si="10"/>
        <v>0.11692190000000001</v>
      </c>
      <c r="H31" s="9">
        <v>2.1960190000000001E-2</v>
      </c>
      <c r="I31" s="8">
        <v>0.11692190000000001</v>
      </c>
      <c r="J31" s="8">
        <v>-9.4060830000000006</v>
      </c>
      <c r="K31" s="8">
        <v>0.93673540000000011</v>
      </c>
      <c r="L31" s="8">
        <v>0.79476670000000005</v>
      </c>
      <c r="M31" s="8">
        <v>65.484570000000005</v>
      </c>
      <c r="N31" s="3">
        <f t="shared" si="1"/>
        <v>-0.17280938212420963</v>
      </c>
      <c r="O31" s="3">
        <f t="shared" si="2"/>
        <v>-0.4077709549846264</v>
      </c>
      <c r="P31" s="3">
        <f t="shared" si="3"/>
        <v>-9.6670461530420679E-2</v>
      </c>
      <c r="Q31" s="3">
        <f t="shared" si="4"/>
        <v>-6.8003693487603142E-2</v>
      </c>
      <c r="R31" s="3">
        <f t="shared" si="5"/>
        <v>-0.87066975009562175</v>
      </c>
      <c r="T31" s="3">
        <f t="shared" si="11"/>
        <v>0.96817572847125821</v>
      </c>
    </row>
    <row r="32" spans="1:20" x14ac:dyDescent="0.25">
      <c r="A32" s="5">
        <v>29</v>
      </c>
      <c r="B32" s="3">
        <f t="shared" si="6"/>
        <v>67.905300000000011</v>
      </c>
      <c r="C32" s="3">
        <f t="shared" si="7"/>
        <v>0.93487180000000003</v>
      </c>
      <c r="D32" s="3">
        <f t="shared" si="8"/>
        <v>0.87505080000000002</v>
      </c>
      <c r="E32" s="3">
        <f t="shared" si="9"/>
        <v>2.0850819999999999E-2</v>
      </c>
      <c r="F32" s="3">
        <f t="shared" si="10"/>
        <v>0.12483169999999999</v>
      </c>
      <c r="H32" s="9">
        <v>2.0850819999999999E-2</v>
      </c>
      <c r="I32" s="8">
        <v>0.12483169999999999</v>
      </c>
      <c r="J32" s="8">
        <v>-1.0960479999999999</v>
      </c>
      <c r="K32" s="8">
        <v>0.93487180000000003</v>
      </c>
      <c r="L32" s="8">
        <v>0.87505080000000002</v>
      </c>
      <c r="M32" s="8">
        <v>67.905300000000011</v>
      </c>
      <c r="N32" s="3">
        <f t="shared" si="1"/>
        <v>1.0230507782521565E-2</v>
      </c>
      <c r="O32" s="3">
        <f t="shared" si="2"/>
        <v>-0.4389605477425369</v>
      </c>
      <c r="P32" s="3">
        <f t="shared" si="3"/>
        <v>0.13137386565955086</v>
      </c>
      <c r="Q32" s="3">
        <f t="shared" si="4"/>
        <v>-0.48774897907648851</v>
      </c>
      <c r="R32" s="3">
        <f t="shared" si="5"/>
        <v>-0.58525341419792742</v>
      </c>
      <c r="T32" s="3">
        <f t="shared" si="11"/>
        <v>0.79047074376273763</v>
      </c>
    </row>
    <row r="33" spans="1:20" x14ac:dyDescent="0.25">
      <c r="A33" s="5">
        <v>30</v>
      </c>
      <c r="B33" s="3">
        <f t="shared" si="6"/>
        <v>64.619419999999991</v>
      </c>
      <c r="C33" s="3">
        <f t="shared" si="7"/>
        <v>0.95638980000000007</v>
      </c>
      <c r="D33" s="3">
        <f t="shared" si="8"/>
        <v>0.73505779999999998</v>
      </c>
      <c r="E33" s="3">
        <f t="shared" si="9"/>
        <v>2.202571E-2</v>
      </c>
      <c r="F33" s="3">
        <f t="shared" si="10"/>
        <v>0.11394010000000002</v>
      </c>
      <c r="H33" s="9">
        <v>2.202571E-2</v>
      </c>
      <c r="I33" s="8">
        <v>0.11394010000000002</v>
      </c>
      <c r="J33" s="8">
        <v>-8.7035219999999995</v>
      </c>
      <c r="K33" s="8">
        <v>0.95638980000000007</v>
      </c>
      <c r="L33" s="8">
        <v>0.73505779999999998</v>
      </c>
      <c r="M33" s="8">
        <v>64.619419999999991</v>
      </c>
      <c r="N33" s="3">
        <f t="shared" si="1"/>
        <v>-0.23822640953032709</v>
      </c>
      <c r="O33" s="3">
        <f t="shared" si="2"/>
        <v>-7.8830875621539162E-2</v>
      </c>
      <c r="P33" s="3">
        <f t="shared" si="3"/>
        <v>-0.26627161453273762</v>
      </c>
      <c r="Q33" s="3">
        <f t="shared" si="4"/>
        <v>-4.3213306951295598E-2</v>
      </c>
      <c r="R33" s="3">
        <f t="shared" si="5"/>
        <v>-0.97826468680448231</v>
      </c>
      <c r="T33" s="3">
        <f t="shared" si="11"/>
        <v>1.0927358892011791</v>
      </c>
    </row>
    <row r="34" spans="1:20" x14ac:dyDescent="0.25">
      <c r="A34" s="5">
        <v>31</v>
      </c>
      <c r="B34" s="3">
        <f t="shared" si="6"/>
        <v>69.790059999999997</v>
      </c>
      <c r="C34" s="3">
        <f t="shared" si="7"/>
        <v>0.97693420000000009</v>
      </c>
      <c r="D34" s="3">
        <f t="shared" si="8"/>
        <v>0.89048879999999997</v>
      </c>
      <c r="E34" s="3">
        <f t="shared" si="9"/>
        <v>2.2158250000000001E-2</v>
      </c>
      <c r="F34" s="3">
        <f t="shared" si="10"/>
        <v>0.1227873</v>
      </c>
      <c r="H34" s="9">
        <v>2.2158250000000001E-2</v>
      </c>
      <c r="I34" s="8">
        <v>0.1227873</v>
      </c>
      <c r="J34" s="8">
        <v>-1.138622</v>
      </c>
      <c r="K34" s="8">
        <v>0.97693420000000009</v>
      </c>
      <c r="L34" s="8">
        <v>0.89048879999999997</v>
      </c>
      <c r="M34" s="8">
        <v>69.790059999999997</v>
      </c>
      <c r="N34" s="3">
        <f t="shared" si="1"/>
        <v>0.1527438252118124</v>
      </c>
      <c r="O34" s="3">
        <f t="shared" si="2"/>
        <v>0.26500442672638441</v>
      </c>
      <c r="P34" s="3">
        <f t="shared" si="3"/>
        <v>0.17522499338171219</v>
      </c>
      <c r="Q34" s="3">
        <f t="shared" si="4"/>
        <v>6.9350116006311321E-3</v>
      </c>
      <c r="R34" s="3">
        <f t="shared" si="5"/>
        <v>-0.65902331446206108</v>
      </c>
      <c r="T34" s="3">
        <f t="shared" si="11"/>
        <v>0.55862164402099901</v>
      </c>
    </row>
    <row r="35" spans="1:20" x14ac:dyDescent="0.25">
      <c r="A35" s="5">
        <v>32</v>
      </c>
      <c r="B35" s="3">
        <f t="shared" si="6"/>
        <v>63.337289999999996</v>
      </c>
      <c r="C35" s="3">
        <f t="shared" si="7"/>
        <v>0.98353540000000006</v>
      </c>
      <c r="D35" s="3">
        <f t="shared" si="8"/>
        <v>0.64663250000000005</v>
      </c>
      <c r="E35" s="3">
        <f t="shared" si="9"/>
        <v>2.3381020000000002E-2</v>
      </c>
      <c r="F35" s="3">
        <f t="shared" si="10"/>
        <v>0.10447780000000001</v>
      </c>
      <c r="H35" s="9">
        <v>2.3381020000000002E-2</v>
      </c>
      <c r="I35" s="8">
        <v>0.10447780000000001</v>
      </c>
      <c r="J35" s="8">
        <v>-6.6121939999999997</v>
      </c>
      <c r="K35" s="8">
        <v>0.98353540000000006</v>
      </c>
      <c r="L35" s="8">
        <v>0.64663250000000005</v>
      </c>
      <c r="M35" s="8">
        <v>63.337289999999996</v>
      </c>
      <c r="N35" s="3">
        <f t="shared" si="1"/>
        <v>-0.33517275796493806</v>
      </c>
      <c r="O35" s="3">
        <f t="shared" si="2"/>
        <v>0.37548346713929998</v>
      </c>
      <c r="P35" s="3">
        <f t="shared" si="3"/>
        <v>-0.51744075070131124</v>
      </c>
      <c r="Q35" s="3">
        <f t="shared" si="4"/>
        <v>0.46958673542543361</v>
      </c>
      <c r="R35" s="3">
        <f t="shared" si="5"/>
        <v>-1.3197012585464685</v>
      </c>
      <c r="T35" s="3">
        <f t="shared" si="11"/>
        <v>2.483196656159758</v>
      </c>
    </row>
    <row r="36" spans="1:20" x14ac:dyDescent="0.25">
      <c r="A36" s="5">
        <v>33</v>
      </c>
      <c r="B36" s="3">
        <f t="shared" si="6"/>
        <v>66.115610000000004</v>
      </c>
      <c r="C36" s="3">
        <f t="shared" si="7"/>
        <v>0.98237720000000006</v>
      </c>
      <c r="D36" s="3">
        <f t="shared" si="8"/>
        <v>0.74356400000000011</v>
      </c>
      <c r="E36" s="3">
        <f t="shared" si="9"/>
        <v>2.2669920000000003E-2</v>
      </c>
      <c r="F36" s="3">
        <f t="shared" si="10"/>
        <v>0.11476900000000001</v>
      </c>
      <c r="H36" s="9">
        <v>2.2669920000000003E-2</v>
      </c>
      <c r="I36" s="8">
        <v>0.11476900000000001</v>
      </c>
      <c r="J36" s="8">
        <v>-8.6561959999999996</v>
      </c>
      <c r="K36" s="8">
        <v>0.98237720000000006</v>
      </c>
      <c r="L36" s="8">
        <v>0.74356400000000011</v>
      </c>
      <c r="M36" s="8">
        <v>66.115610000000004</v>
      </c>
      <c r="N36" s="3">
        <f t="shared" si="1"/>
        <v>-0.12509423333572717</v>
      </c>
      <c r="O36" s="3">
        <f t="shared" si="2"/>
        <v>0.35609959381229289</v>
      </c>
      <c r="P36" s="3">
        <f t="shared" si="3"/>
        <v>-0.24211003514225596</v>
      </c>
      <c r="Q36" s="3">
        <f t="shared" si="4"/>
        <v>0.20053234186669705</v>
      </c>
      <c r="R36" s="3">
        <f t="shared" si="5"/>
        <v>-0.9483547521884873</v>
      </c>
      <c r="T36" s="3">
        <f t="shared" si="11"/>
        <v>1.1406627131767468</v>
      </c>
    </row>
    <row r="37" spans="1:20" x14ac:dyDescent="0.25">
      <c r="A37" s="5">
        <v>34</v>
      </c>
      <c r="B37" s="3">
        <f t="shared" si="6"/>
        <v>70.124049999999997</v>
      </c>
      <c r="C37" s="3">
        <f t="shared" si="7"/>
        <v>0.94134379999999995</v>
      </c>
      <c r="D37" s="3">
        <f t="shared" si="8"/>
        <v>0.90556180000000008</v>
      </c>
      <c r="E37" s="3">
        <f t="shared" si="9"/>
        <v>2.1686630000000002E-2</v>
      </c>
      <c r="F37" s="3">
        <f t="shared" si="10"/>
        <v>0.12975780000000001</v>
      </c>
      <c r="H37" s="9">
        <v>2.1686630000000002E-2</v>
      </c>
      <c r="I37" s="8">
        <v>0.12975780000000001</v>
      </c>
      <c r="J37" s="8">
        <v>-1.22217</v>
      </c>
      <c r="K37" s="8">
        <v>0.94134379999999995</v>
      </c>
      <c r="L37" s="8">
        <v>0.90556180000000008</v>
      </c>
      <c r="M37" s="8">
        <v>70.124049999999997</v>
      </c>
      <c r="N37" s="3">
        <f t="shared" si="1"/>
        <v>0.17799798111930684</v>
      </c>
      <c r="O37" s="3">
        <f t="shared" si="2"/>
        <v>-0.33064382509326345</v>
      </c>
      <c r="P37" s="3">
        <f t="shared" si="3"/>
        <v>0.2180393506919949</v>
      </c>
      <c r="Q37" s="3">
        <f t="shared" si="4"/>
        <v>-0.17150885436782787</v>
      </c>
      <c r="R37" s="3">
        <f t="shared" si="5"/>
        <v>-0.40750057439595522</v>
      </c>
      <c r="T37" s="3">
        <f t="shared" si="11"/>
        <v>0.38402178406463872</v>
      </c>
    </row>
    <row r="38" spans="1:20" x14ac:dyDescent="0.25">
      <c r="A38" s="5">
        <v>35</v>
      </c>
      <c r="B38" s="3">
        <f t="shared" si="6"/>
        <v>73.231890000000007</v>
      </c>
      <c r="C38" s="3">
        <f t="shared" si="7"/>
        <v>0.96226719999999999</v>
      </c>
      <c r="D38" s="3">
        <f t="shared" si="8"/>
        <v>0.97859790000000002</v>
      </c>
      <c r="E38" s="3">
        <f t="shared" si="9"/>
        <v>2.1342389999999999E-2</v>
      </c>
      <c r="F38" s="3">
        <f t="shared" si="10"/>
        <v>0.132191</v>
      </c>
      <c r="H38" s="9">
        <v>2.1342389999999999E-2</v>
      </c>
      <c r="I38" s="8">
        <v>0.132191</v>
      </c>
      <c r="J38" s="8">
        <v>-1.349742</v>
      </c>
      <c r="K38" s="8">
        <v>0.96226719999999999</v>
      </c>
      <c r="L38" s="8">
        <v>0.97859790000000002</v>
      </c>
      <c r="M38" s="8">
        <v>73.231890000000007</v>
      </c>
      <c r="N38" s="3">
        <f t="shared" si="1"/>
        <v>0.41299266927029266</v>
      </c>
      <c r="O38" s="3">
        <f t="shared" si="2"/>
        <v>1.9534499177416134E-2</v>
      </c>
      <c r="P38" s="3">
        <f t="shared" si="3"/>
        <v>0.42549597392224192</v>
      </c>
      <c r="Q38" s="3">
        <f t="shared" si="4"/>
        <v>-0.30175675823319176</v>
      </c>
      <c r="R38" s="3">
        <f t="shared" si="5"/>
        <v>-0.31970125854646847</v>
      </c>
      <c r="T38" s="3">
        <f t="shared" si="11"/>
        <v>0.54525740120875177</v>
      </c>
    </row>
    <row r="39" spans="1:20" x14ac:dyDescent="0.25">
      <c r="A39" s="5">
        <v>36</v>
      </c>
      <c r="B39" s="3">
        <f t="shared" si="6"/>
        <v>63.771890000000006</v>
      </c>
      <c r="C39" s="3">
        <f t="shared" si="7"/>
        <v>0.96286050000000012</v>
      </c>
      <c r="D39" s="3">
        <f t="shared" si="8"/>
        <v>0.73796840000000008</v>
      </c>
      <c r="E39" s="3">
        <f t="shared" si="9"/>
        <v>2.3493780000000002E-2</v>
      </c>
      <c r="F39" s="3">
        <f t="shared" si="10"/>
        <v>0.11514580000000002</v>
      </c>
      <c r="H39" s="9">
        <v>2.3493780000000002E-2</v>
      </c>
      <c r="I39" s="8">
        <v>0.11514580000000002</v>
      </c>
      <c r="J39" s="8">
        <v>-7.6196099999999998</v>
      </c>
      <c r="K39" s="8">
        <v>0.96286050000000012</v>
      </c>
      <c r="L39" s="8">
        <v>0.73796840000000008</v>
      </c>
      <c r="M39" s="8">
        <v>63.771890000000006</v>
      </c>
      <c r="N39" s="3">
        <f t="shared" si="1"/>
        <v>-0.30231112690593226</v>
      </c>
      <c r="O39" s="3">
        <f t="shared" si="2"/>
        <v>2.9464089960455186E-2</v>
      </c>
      <c r="P39" s="3">
        <f t="shared" si="3"/>
        <v>-0.25800415162639434</v>
      </c>
      <c r="Q39" s="3">
        <f t="shared" si="4"/>
        <v>0.51225102092351138</v>
      </c>
      <c r="R39" s="3">
        <f t="shared" si="5"/>
        <v>-0.93475834325700302</v>
      </c>
      <c r="T39" s="3">
        <f t="shared" si="11"/>
        <v>1.2950005610305446</v>
      </c>
    </row>
    <row r="40" spans="1:20" x14ac:dyDescent="0.25">
      <c r="A40" s="5">
        <v>37</v>
      </c>
      <c r="B40" s="3">
        <f t="shared" si="6"/>
        <v>70.546610000000001</v>
      </c>
      <c r="C40" s="3">
        <f t="shared" si="7"/>
        <v>0.97307630000000001</v>
      </c>
      <c r="D40" s="3">
        <f t="shared" si="8"/>
        <v>0.82500210000000007</v>
      </c>
      <c r="E40" s="3">
        <f t="shared" si="9"/>
        <v>2.2564999999999998E-2</v>
      </c>
      <c r="F40" s="3">
        <f t="shared" si="10"/>
        <v>0.11309020000000002</v>
      </c>
      <c r="H40" s="9">
        <v>2.2564999999999998E-2</v>
      </c>
      <c r="I40" s="8">
        <v>0.11309020000000002</v>
      </c>
      <c r="J40" s="8">
        <v>-1.0425549999999999</v>
      </c>
      <c r="K40" s="8">
        <v>0.97307630000000001</v>
      </c>
      <c r="L40" s="8">
        <v>0.82500210000000007</v>
      </c>
      <c r="M40" s="8">
        <v>70.546610000000001</v>
      </c>
      <c r="N40" s="3">
        <f t="shared" si="1"/>
        <v>0.20994922552863335</v>
      </c>
      <c r="O40" s="3">
        <f t="shared" si="2"/>
        <v>0.20043781913852199</v>
      </c>
      <c r="P40" s="3">
        <f t="shared" si="3"/>
        <v>-1.0787809170617503E-2</v>
      </c>
      <c r="Q40" s="3">
        <f t="shared" si="4"/>
        <v>0.1608344274071499</v>
      </c>
      <c r="R40" s="3">
        <f t="shared" si="5"/>
        <v>-1.0089323830647483</v>
      </c>
      <c r="T40" s="3">
        <f t="shared" si="11"/>
        <v>1.1281826401038793</v>
      </c>
    </row>
    <row r="41" spans="1:20" x14ac:dyDescent="0.25">
      <c r="A41" s="5">
        <v>38</v>
      </c>
      <c r="B41" s="3">
        <f t="shared" si="6"/>
        <v>74.518709999999999</v>
      </c>
      <c r="C41" s="3">
        <f t="shared" si="7"/>
        <v>0.95071210000000006</v>
      </c>
      <c r="D41" s="3">
        <f t="shared" si="8"/>
        <v>0.88586920000000002</v>
      </c>
      <c r="E41" s="3">
        <f t="shared" si="9"/>
        <v>2.2024800000000001E-2</v>
      </c>
      <c r="F41" s="3">
        <f t="shared" si="10"/>
        <v>0.11843950000000002</v>
      </c>
      <c r="H41" s="9">
        <v>2.2024800000000001E-2</v>
      </c>
      <c r="I41" s="8">
        <v>0.11843950000000002</v>
      </c>
      <c r="J41" s="8">
        <v>-1.1961580000000001</v>
      </c>
      <c r="K41" s="8">
        <v>0.95071210000000006</v>
      </c>
      <c r="L41" s="8">
        <v>0.88586920000000002</v>
      </c>
      <c r="M41" s="8">
        <v>74.518709999999999</v>
      </c>
      <c r="N41" s="3">
        <f t="shared" si="1"/>
        <v>0.51029364506262709</v>
      </c>
      <c r="O41" s="3">
        <f t="shared" si="2"/>
        <v>-0.17385403016198847</v>
      </c>
      <c r="P41" s="3">
        <f t="shared" si="3"/>
        <v>0.16210317257426987</v>
      </c>
      <c r="Q41" s="3">
        <f t="shared" si="4"/>
        <v>-4.3557617875410903E-2</v>
      </c>
      <c r="R41" s="3">
        <f t="shared" si="5"/>
        <v>-0.81590884193633273</v>
      </c>
      <c r="T41" s="3">
        <f t="shared" si="11"/>
        <v>0.98450677097837935</v>
      </c>
    </row>
    <row r="42" spans="1:20" x14ac:dyDescent="0.25">
      <c r="A42" s="5">
        <v>39</v>
      </c>
      <c r="B42" s="3">
        <f t="shared" si="6"/>
        <v>71.869199999999992</v>
      </c>
      <c r="C42" s="3">
        <f t="shared" si="7"/>
        <v>0.95324880000000012</v>
      </c>
      <c r="D42" s="3">
        <f t="shared" si="8"/>
        <v>0.88143729999999998</v>
      </c>
      <c r="E42" s="3">
        <f t="shared" si="9"/>
        <v>2.1901750000000001E-2</v>
      </c>
      <c r="F42" s="3">
        <f t="shared" si="10"/>
        <v>0.11975039999999999</v>
      </c>
      <c r="H42" s="9">
        <v>2.1901750000000001E-2</v>
      </c>
      <c r="I42" s="8">
        <v>0.11975039999999999</v>
      </c>
      <c r="J42" s="8">
        <v>-1.1608240000000001</v>
      </c>
      <c r="K42" s="8">
        <v>0.95324880000000012</v>
      </c>
      <c r="L42" s="8">
        <v>0.88143729999999998</v>
      </c>
      <c r="M42" s="8">
        <v>71.869199999999992</v>
      </c>
      <c r="N42" s="3">
        <f t="shared" si="1"/>
        <v>0.30995489654181591</v>
      </c>
      <c r="O42" s="3">
        <f t="shared" si="2"/>
        <v>-0.13139929741408651</v>
      </c>
      <c r="P42" s="3">
        <f t="shared" si="3"/>
        <v>0.14951450740055247</v>
      </c>
      <c r="Q42" s="3">
        <f t="shared" si="4"/>
        <v>-9.0115265361562572E-2</v>
      </c>
      <c r="R42" s="3">
        <f t="shared" si="5"/>
        <v>-0.76860647338993693</v>
      </c>
      <c r="T42" s="3">
        <f t="shared" si="11"/>
        <v>0.73456907316249387</v>
      </c>
    </row>
    <row r="43" spans="1:20" x14ac:dyDescent="0.25">
      <c r="A43" s="5" t="s">
        <v>255</v>
      </c>
      <c r="B43" s="3">
        <f>MAX(B3:B42)</f>
        <v>74.792609999999996</v>
      </c>
      <c r="C43" s="3">
        <f t="shared" ref="C43:F43" si="12">MAX(C3:C42)</f>
        <v>0.98978319999999997</v>
      </c>
      <c r="D43" s="3">
        <f t="shared" si="12"/>
        <v>0.99868729999999994</v>
      </c>
      <c r="E43" s="3">
        <f t="shared" si="12"/>
        <v>2.3493780000000002E-2</v>
      </c>
      <c r="F43" s="3">
        <f t="shared" si="12"/>
        <v>0.132191</v>
      </c>
      <c r="I43" s="1"/>
      <c r="J43" s="1"/>
      <c r="K43" s="1"/>
      <c r="L43" s="1"/>
      <c r="M43" s="1"/>
    </row>
    <row r="44" spans="1:20" x14ac:dyDescent="0.25">
      <c r="A44" s="5" t="s">
        <v>256</v>
      </c>
      <c r="B44" s="3">
        <f>MIN(B3:B42)</f>
        <v>61.567459999999997</v>
      </c>
      <c r="C44" s="3">
        <f t="shared" ref="C44:F44" si="13">MIN(C3:C42)</f>
        <v>0.93003250000000015</v>
      </c>
      <c r="D44" s="3">
        <f t="shared" si="13"/>
        <v>0.64663250000000005</v>
      </c>
      <c r="E44" s="3">
        <f t="shared" si="13"/>
        <v>2.0850819999999999E-2</v>
      </c>
      <c r="F44" s="3">
        <f t="shared" si="13"/>
        <v>0.10447780000000001</v>
      </c>
    </row>
    <row r="45" spans="1:20" x14ac:dyDescent="0.25">
      <c r="A45" s="5" t="s">
        <v>257</v>
      </c>
      <c r="B45" s="3">
        <f>1 / (B43-B44)</f>
        <v>7.5613509109537513E-2</v>
      </c>
      <c r="C45" s="3">
        <f t="shared" ref="C45:F45" si="14">1 / (C43-C44)</f>
        <v>16.736205600938614</v>
      </c>
      <c r="D45" s="3">
        <f t="shared" si="14"/>
        <v>2.8404668818604386</v>
      </c>
      <c r="E45" s="3">
        <f t="shared" si="14"/>
        <v>378.36365287404982</v>
      </c>
      <c r="F45" s="3">
        <f t="shared" si="14"/>
        <v>36.083887822409544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Z H n + U O 6 D e F y p A A A A + A A A A B I A H A B D b 2 5 m a W c v U G F j a 2 F n Z S 5 4 b W w g o h g A K K A U A A A A A A A A A A A A A A A A A A A A A A A A A A A A h Y / R C o I w G I V f R X b v N s 1 Q 5 H d e B F 0 l R E F 0 O 9 b U k c 5 w s / l u X f R I v U J C W d 1 1 e Q 7 f g e 8 8 b n f I x 7 b x r r I 3 q t M Z C j B F n t S i O y l d Z W i w p Z + g n M G W i z O v p D f B 2 q S j U R m q r b 2 k h D j n s F v g r q 9 I S G l A j s V m L 2 r Z c l 9 p Y 7 k W E n 1 W p / 8 r x O D w k m E h j h O 8 j C O K o y Q A M t d Q K P 1 F w s k Y U y A / J a y G x g 6 9 Z G X v r 3 d A 5 g j k / Y I 9 A V B L A w Q U A A I A C A B k e f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n + U P O F c E o J A Q A A 5 g E A A B M A H A B G b 3 J t d W x h c y 9 T Z W N 0 a W 9 u M S 5 t I K I Y A C i g F A A A A A A A A A A A A A A A A A A A A A A A A A A A A H X P Q W u D M B Q H 8 L v g d 3 i k F 4 V M 0 K 4 r r O z Q K b t t h + m g h 4 C k N r U B T U p e L C 2 l H 2 i f Y 1 9 s s a 6 H s Z l D H v n x A v 8 / i s p K r S A f Z r z w P d / D H T d i A x O y X P O q w 7 L S 2 O p G 1 1 I g B E l I 4 A k a Y X 0 P 3 M l 1 Z y r h J M V D l O m q a 4 W y w Y t s R J R q Z d 0 D A 5 I + s g 8 U B t k b t z u u 2 G 0 P W Q Z 3 s G K p u 3 P L a 4 H s O m C 6 Z O 9 i r 1 F a b U 7 l 1 U p n P 3 k O W D 7 L + j V j f / N F 9 m h J S O e U E K q 6 p q F x M k t C O m S d k O K 0 F 9 D q j d z K r 8 + + R 8 H X L m l h u M K t N m 2 q m 6 5 V / R Y G Q z N 6 P p N B Y 0 L B 9 v + t O N o L h Z s n I z 4 d 8 f s R n 4 3 4 w 4 j P f / k l 9 D 2 p / u + 5 + A Z Q S w E C L Q A U A A I A C A B k e f 5 Q 7 o N 4 X K k A A A D 4 A A A A E g A A A A A A A A A A A A A A A A A A A A A A Q 2 9 u Z m l n L 1 B h Y 2 t h Z 2 U u e G 1 s U E s B A i 0 A F A A C A A g A Z H n + U A / K 6 a u k A A A A 6 Q A A A B M A A A A A A A A A A A A A A A A A 9 Q A A A F t D b 2 5 0 Z W 5 0 X 1 R 5 c G V z X S 5 4 b W x Q S w E C L Q A U A A I A C A B k e f 5 Q 8 4 V w S g k B A A D m A Q A A E w A A A A A A A A A A A A A A A A D m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A A A A A A A A P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m F j d X N f Y 2 9 z b W 9 s b 2 d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m F j d X N f Y 2 9 z b W 9 s b 2 d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B U M T M 6 M T E 6 M D I u M T M y N D Y y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Y W N 1 c 1 9 j b 3 N t b 2 x v Z 2 l l c y A o M i k v V H l w Z S B t b 2 R p Z m n D q S 5 7 Q 2 9 s d W 1 u M S w w f S Z x d W 9 0 O y w m c X V v d D t T Z W N 0 a W 9 u M S 9 B Y m F j d X N f Y 2 9 z b W 9 s b 2 d p Z X M g K D I p L 1 R 5 c G U g b W 9 k a W Z p w 6 k u e 0 N v b H V t b j I s M X 0 m c X V v d D s s J n F 1 b 3 Q 7 U 2 V j d G l v b j E v Q W J h Y 3 V z X 2 N v c 2 1 v b G 9 n a W V z I C g y K S 9 U e X B l I G 1 v Z G l m a c O p L n t D b 2 x 1 b W 4 z L D J 9 J n F 1 b 3 Q 7 L C Z x d W 9 0 O 1 N l Y 3 R p b 2 4 x L 0 F i Y W N 1 c 1 9 j b 3 N t b 2 x v Z 2 l l c y A o M i k v V H l w Z S B t b 2 R p Z m n D q S 5 7 Q 2 9 s d W 1 u N C w z f S Z x d W 9 0 O y w m c X V v d D t T Z W N 0 a W 9 u M S 9 B Y m F j d X N f Y 2 9 z b W 9 s b 2 d p Z X M g K D I p L 1 R 5 c G U g b W 9 k a W Z p w 6 k u e 0 N v b H V t b j U s N H 0 m c X V v d D s s J n F 1 b 3 Q 7 U 2 V j d G l v b j E v Q W J h Y 3 V z X 2 N v c 2 1 v b G 9 n a W V z I C g y K S 9 U e X B l I G 1 v Z G l m a c O p L n t D b 2 x 1 b W 4 2 L D V 9 J n F 1 b 3 Q 7 L C Z x d W 9 0 O 1 N l Y 3 R p b 2 4 x L 0 F i Y W N 1 c 1 9 j b 3 N t b 2 x v Z 2 l l c y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Y m F j d X N f Y 2 9 z b W 9 s b 2 d p Z X M g K D I p L 1 R 5 c G U g b W 9 k a W Z p w 6 k u e 0 N v b H V t b j E s M H 0 m c X V v d D s s J n F 1 b 3 Q 7 U 2 V j d G l v b j E v Q W J h Y 3 V z X 2 N v c 2 1 v b G 9 n a W V z I C g y K S 9 U e X B l I G 1 v Z G l m a c O p L n t D b 2 x 1 b W 4 y L D F 9 J n F 1 b 3 Q 7 L C Z x d W 9 0 O 1 N l Y 3 R p b 2 4 x L 0 F i Y W N 1 c 1 9 j b 3 N t b 2 x v Z 2 l l c y A o M i k v V H l w Z S B t b 2 R p Z m n D q S 5 7 Q 2 9 s d W 1 u M y w y f S Z x d W 9 0 O y w m c X V v d D t T Z W N 0 a W 9 u M S 9 B Y m F j d X N f Y 2 9 z b W 9 s b 2 d p Z X M g K D I p L 1 R 5 c G U g b W 9 k a W Z p w 6 k u e 0 N v b H V t b j Q s M 3 0 m c X V v d D s s J n F 1 b 3 Q 7 U 2 V j d G l v b j E v Q W J h Y 3 V z X 2 N v c 2 1 v b G 9 n a W V z I C g y K S 9 U e X B l I G 1 v Z G l m a c O p L n t D b 2 x 1 b W 4 1 L D R 9 J n F 1 b 3 Q 7 L C Z x d W 9 0 O 1 N l Y 3 R p b 2 4 x L 0 F i Y W N 1 c 1 9 j b 3 N t b 2 x v Z 2 l l c y A o M i k v V H l w Z S B t b 2 R p Z m n D q S 5 7 Q 2 9 s d W 1 u N i w 1 f S Z x d W 9 0 O y w m c X V v d D t T Z W N 0 a W 9 u M S 9 B Y m F j d X N f Y 2 9 z b W 9 s b 2 d p Z X M g K D I p L 1 R 5 c G U g b W 9 k a W Z p w 6 k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Y W N 1 c 1 9 j b 3 N t b 2 x v Z 2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F j d X N f Y 2 9 z b W 9 s b 2 d p Z X M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8 A B g U n n X Q 4 u L 1 h p Z 7 h x e A A A A A A I A A A A A A B B m A A A A A Q A A I A A A A L I O s v 1 a a f H y v w 7 D D I K 0 I J G x j I H g U d Q b G a z + V T j P G q J U A A A A A A 6 A A A A A A g A A I A A A A M 3 d 3 + t 6 V + G W P q Q 0 r E g C M H I P + u Z C k P P H s C i p z 4 d e G J Q x U A A A A L K Q d a y C U 4 x T w h w q k l h o j Y 7 H F p 8 d A 3 C T z u Z v J 6 t A l V K y T 5 j i i b Q I f z k 5 n z W N c B C n F T y v o V B h d U P y 5 z I K n L 6 2 H Z X I 5 0 J J w N F J M r n 2 5 I P v B W n E Q A A A A M t f a / t P b B z c q H I / n 2 w T T h q M + P Y o U D X 8 v r p t j k 7 y n k Y R M U i I A A h c A m V j i 2 q 9 Q t 0 o m 9 W 1 s L j Y G 8 8 e L w Y 4 5 U 2 1 z z 8 = < / D a t a M a s h u p > 
</file>

<file path=customXml/itemProps1.xml><?xml version="1.0" encoding="utf-8"?>
<ds:datastoreItem xmlns:ds="http://schemas.openxmlformats.org/officeDocument/2006/customXml" ds:itemID="{45CDE1A4-135C-4856-B85B-C7F7101863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2015-06-05T18:17:20Z</dcterms:created>
  <dcterms:modified xsi:type="dcterms:W3CDTF">2020-07-30T13:34:15Z</dcterms:modified>
</cp:coreProperties>
</file>