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malta/Desktop/Projects/TargetAquisition-old/"/>
    </mc:Choice>
  </mc:AlternateContent>
  <xr:revisionPtr revIDLastSave="0" documentId="13_ncr:1_{ACA4F274-9067-7E41-9B80-5D0EC3577210}" xr6:coauthVersionLast="47" xr6:coauthVersionMax="47" xr10:uidLastSave="{00000000-0000-0000-0000-000000000000}"/>
  <bookViews>
    <workbookView xWindow="5260" yWindow="3460" windowWidth="26740" windowHeight="14420" xr2:uid="{64A048BB-2236-E841-998D-C3E015AA4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9" i="1"/>
  <c r="I5" i="1" l="1"/>
  <c r="I6" i="1" s="1"/>
  <c r="I7" i="1"/>
  <c r="H7" i="1"/>
  <c r="I10" i="1"/>
  <c r="I8" i="1"/>
  <c r="H5" i="1"/>
  <c r="G10" i="1"/>
  <c r="G7" i="1" l="1"/>
  <c r="H10" i="1" l="1"/>
  <c r="G9" i="1"/>
  <c r="G8" i="1" s="1"/>
  <c r="G5" i="1"/>
  <c r="G6" i="1" s="1"/>
  <c r="H8" i="1" l="1"/>
  <c r="H6" i="1"/>
</calcChain>
</file>

<file path=xl/sharedStrings.xml><?xml version="1.0" encoding="utf-8"?>
<sst xmlns="http://schemas.openxmlformats.org/spreadsheetml/2006/main" count="22" uniqueCount="21">
  <si>
    <t>Bag</t>
  </si>
  <si>
    <t>Cim</t>
  </si>
  <si>
    <t>Constants:</t>
  </si>
  <si>
    <t>Kt</t>
  </si>
  <si>
    <t>D</t>
  </si>
  <si>
    <t>J</t>
  </si>
  <si>
    <t>Kv</t>
  </si>
  <si>
    <t>R</t>
  </si>
  <si>
    <t>L</t>
  </si>
  <si>
    <t>using the procedure outlined at https://www.systemvision.com/blog/first-robotics-frc-motor-modeling-may-6-2016</t>
  </si>
  <si>
    <t>Free Speed (RPM):</t>
  </si>
  <si>
    <t>Cim (limited data)</t>
  </si>
  <si>
    <t>Bag (limited data)</t>
  </si>
  <si>
    <t>Voltage:</t>
  </si>
  <si>
    <t>Adafruit</t>
  </si>
  <si>
    <t>Free Current (A):</t>
  </si>
  <si>
    <t>Stall Current (A):</t>
  </si>
  <si>
    <t>Adafruit (limited data)</t>
  </si>
  <si>
    <t>No info available - assuming to be the same</t>
  </si>
  <si>
    <t>Calculate the Simulation Coeffs of a motor from the limited information available in data sheets online</t>
  </si>
  <si>
    <t>Stall Torque (nm):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</si>
</sst>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adafruit-industries-llc/711/1528-1150-ND/53536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61FE-57E5-5C48-9686-DCA1CFEFC70A}">
  <dimension ref="A1:K10"/>
  <sheetViews>
    <sheetView tabSelected="1" zoomScale="110" workbookViewId="0">
      <selection activeCell="B16" sqref="B16"/>
    </sheetView>
  </sheetViews>
  <sheetFormatPr baseColWidth="10" defaultRowHeight="16" x14ac:dyDescent="0.2"/>
  <cols>
    <col min="1" max="1" width="18.33203125" customWidth="1"/>
    <col min="7" max="8" width="16.33203125" bestFit="1" customWidth="1"/>
    <col min="9" max="9" width="11.33203125" bestFit="1" customWidth="1"/>
  </cols>
  <sheetData>
    <row r="1" spans="1:11" x14ac:dyDescent="0.2">
      <c r="A1" t="s">
        <v>19</v>
      </c>
    </row>
    <row r="2" spans="1:11" x14ac:dyDescent="0.2">
      <c r="A2" t="s">
        <v>9</v>
      </c>
    </row>
    <row r="4" spans="1:11" x14ac:dyDescent="0.2">
      <c r="B4" s="1" t="s">
        <v>0</v>
      </c>
      <c r="C4" s="1" t="s">
        <v>1</v>
      </c>
      <c r="D4" s="2" t="s">
        <v>14</v>
      </c>
      <c r="E4" s="1"/>
      <c r="F4" s="1" t="s">
        <v>2</v>
      </c>
      <c r="G4" s="1" t="s">
        <v>12</v>
      </c>
      <c r="H4" s="1" t="s">
        <v>11</v>
      </c>
      <c r="I4" s="1" t="s">
        <v>17</v>
      </c>
      <c r="J4" s="1"/>
      <c r="K4" s="1"/>
    </row>
    <row r="5" spans="1:11" x14ac:dyDescent="0.2">
      <c r="A5" s="1" t="s">
        <v>13</v>
      </c>
      <c r="B5">
        <v>12</v>
      </c>
      <c r="C5">
        <v>12</v>
      </c>
      <c r="D5">
        <v>6</v>
      </c>
      <c r="F5" s="1" t="s">
        <v>3</v>
      </c>
      <c r="G5">
        <f>B8/B9</f>
        <v>7.5471698113207548E-3</v>
      </c>
      <c r="H5">
        <f>C8/C9</f>
        <v>1.8396946564885497E-2</v>
      </c>
      <c r="I5">
        <f>D8/D9</f>
        <v>3.9226599999999997E-3</v>
      </c>
    </row>
    <row r="6" spans="1:11" x14ac:dyDescent="0.2">
      <c r="A6" s="1" t="s">
        <v>10</v>
      </c>
      <c r="B6">
        <v>13180</v>
      </c>
      <c r="C6">
        <v>5330</v>
      </c>
      <c r="D6">
        <v>9100</v>
      </c>
      <c r="F6" s="1" t="s">
        <v>4</v>
      </c>
      <c r="G6">
        <f>(G5*B7)/(B6 * 0.104719755)</f>
        <v>9.8426626240820518E-6</v>
      </c>
      <c r="H6">
        <f>(H5*C7)/(C6 * 0.104719755)</f>
        <v>8.8992556826461152E-5</v>
      </c>
      <c r="I6">
        <f>(I5*D7)/(D6 * 0.104719755)</f>
        <v>2.881434137456461E-7</v>
      </c>
    </row>
    <row r="7" spans="1:11" x14ac:dyDescent="0.2">
      <c r="A7" s="1" t="s">
        <v>15</v>
      </c>
      <c r="B7">
        <v>1.8</v>
      </c>
      <c r="C7">
        <v>2.7</v>
      </c>
      <c r="D7">
        <v>7.0000000000000007E-2</v>
      </c>
      <c r="F7" s="1" t="s">
        <v>5</v>
      </c>
      <c r="G7">
        <f>7.75*10^-5</f>
        <v>7.75E-5</v>
      </c>
      <c r="H7">
        <f>7.75*10^-5</f>
        <v>7.75E-5</v>
      </c>
      <c r="I7">
        <f>7.75*10^-5</f>
        <v>7.75E-5</v>
      </c>
      <c r="J7" t="s">
        <v>18</v>
      </c>
    </row>
    <row r="8" spans="1:11" x14ac:dyDescent="0.2">
      <c r="A8" s="1" t="s">
        <v>20</v>
      </c>
      <c r="B8">
        <v>0.4</v>
      </c>
      <c r="C8">
        <v>2.41</v>
      </c>
      <c r="D8">
        <v>1.9613299999999998E-3</v>
      </c>
      <c r="F8" s="1" t="s">
        <v>6</v>
      </c>
      <c r="G8">
        <f>(B5-(B7*G9))/(B6*0.104719755)</f>
        <v>8.3990721058833494E-3</v>
      </c>
      <c r="H8">
        <f>(C5-(C7*H9))/(C6*0.104719755)</f>
        <v>2.1056237972955215E-2</v>
      </c>
      <c r="I8">
        <f>(D5-(D7*I9))/(D6*0.104719755)</f>
        <v>5.4147659821488989E-3</v>
      </c>
    </row>
    <row r="9" spans="1:11" x14ac:dyDescent="0.2">
      <c r="A9" s="1" t="s">
        <v>16</v>
      </c>
      <c r="B9">
        <v>53</v>
      </c>
      <c r="C9">
        <v>131</v>
      </c>
      <c r="D9">
        <v>0.5</v>
      </c>
      <c r="F9" s="1" t="s">
        <v>7</v>
      </c>
      <c r="G9">
        <f>B5/B9</f>
        <v>0.22641509433962265</v>
      </c>
      <c r="H9">
        <f>C5/C9</f>
        <v>9.1603053435114504E-2</v>
      </c>
      <c r="I9">
        <f>D5/D9</f>
        <v>12</v>
      </c>
    </row>
    <row r="10" spans="1:11" x14ac:dyDescent="0.2">
      <c r="F10" s="1" t="s">
        <v>8</v>
      </c>
      <c r="G10">
        <f>5.9*10^-5</f>
        <v>5.9000000000000011E-5</v>
      </c>
      <c r="H10">
        <f>5.9*10^-5</f>
        <v>5.9000000000000011E-5</v>
      </c>
      <c r="I10">
        <f>5.9*10^-5</f>
        <v>5.9000000000000011E-5</v>
      </c>
      <c r="J10" t="s">
        <v>18</v>
      </c>
    </row>
  </sheetData>
  <hyperlinks>
    <hyperlink ref="D4" r:id="rId1" xr:uid="{FAAE8524-F1FE-0141-A41C-1F7FD8F0D5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Malta, Nathan J</cp:lastModifiedBy>
  <dcterms:created xsi:type="dcterms:W3CDTF">2020-03-03T01:28:26Z</dcterms:created>
  <dcterms:modified xsi:type="dcterms:W3CDTF">2021-12-23T06:09:43Z</dcterms:modified>
</cp:coreProperties>
</file>