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8_{2FCA400D-4525-432A-82F2-E4CAE7D0DE22}" xr6:coauthVersionLast="47" xr6:coauthVersionMax="47" xr10:uidLastSave="{00000000-0000-0000-0000-000000000000}"/>
  <bookViews>
    <workbookView xWindow="-108" yWindow="-108" windowWidth="23256" windowHeight="13176" activeTab="6" xr2:uid="{9F371004-43CB-4588-8DA7-8028F02785EB}"/>
  </bookViews>
  <sheets>
    <sheet name="Bibliothèque" sheetId="2" r:id="rId1"/>
    <sheet name="eXia" sheetId="1" r:id="rId2"/>
    <sheet name="Engie" sheetId="3" r:id="rId3"/>
    <sheet name="Digiplex" sheetId="4" r:id="rId4"/>
    <sheet name="FAI" sheetId="6" r:id="rId5"/>
    <sheet name="Réseau maillé" sheetId="7" r:id="rId6"/>
    <sheet name="Tunne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 a="1"/>
  <c r="G11" i="3" s="1"/>
  <c r="E17" i="7" a="1"/>
  <c r="E17" i="7" s="1"/>
  <c r="E15" i="7" a="1"/>
  <c r="E15" i="7" s="1"/>
  <c r="E11" i="7" a="1"/>
  <c r="E11" i="7" s="1"/>
  <c r="E12" i="7" a="1"/>
  <c r="E12" i="7" s="1"/>
  <c r="E13" i="7" a="1"/>
  <c r="E13" i="7" s="1"/>
  <c r="E14" i="7" a="1"/>
  <c r="E14" i="7" s="1"/>
  <c r="E10" i="7" a="1"/>
  <c r="E10" i="7" s="1"/>
  <c r="G25" i="6" a="1"/>
  <c r="G25" i="6" s="1"/>
  <c r="E9" i="7" a="1"/>
  <c r="E9" i="7" s="1"/>
  <c r="E8" i="7" a="1"/>
  <c r="E8" i="7" s="1"/>
  <c r="G22" i="6" a="1"/>
  <c r="G22" i="6" s="1"/>
  <c r="G21" i="6" a="1"/>
  <c r="G21" i="6" s="1"/>
  <c r="G20" i="6" a="1"/>
  <c r="G20" i="6" s="1"/>
  <c r="G18" i="6" a="1"/>
  <c r="G18" i="6" s="1"/>
  <c r="G17" i="6" a="1"/>
  <c r="G17" i="6" s="1"/>
  <c r="G16" i="6" a="1"/>
  <c r="G16" i="6" s="1"/>
  <c r="G14" i="6" a="1"/>
  <c r="G14" i="6" s="1"/>
  <c r="G13" i="6" a="1"/>
  <c r="G13" i="6" s="1"/>
  <c r="G12" i="6" a="1"/>
  <c r="G12" i="6" s="1"/>
  <c r="G10" i="6" a="1"/>
  <c r="G10" i="6" s="1"/>
  <c r="G26" i="6" a="1"/>
  <c r="G26" i="6" s="1"/>
  <c r="G8" i="6" a="1"/>
  <c r="G8" i="6" s="1"/>
  <c r="G24" i="6" a="1"/>
  <c r="G24" i="6" s="1"/>
  <c r="G9" i="6" a="1"/>
  <c r="G9" i="6" s="1"/>
  <c r="G8" i="4" a="1"/>
  <c r="G8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10" i="3" a="1"/>
  <c r="G10" i="3" s="1"/>
  <c r="G9" i="3" a="1"/>
  <c r="G9" i="3" s="1"/>
  <c r="G8" i="3" a="1"/>
  <c r="G8" i="3" s="1"/>
  <c r="G8" i="2" a="1"/>
  <c r="G8" i="2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<sst xmlns="http://schemas.openxmlformats.org/spreadsheetml/2006/main" count="263" uniqueCount="178">
  <si>
    <t>NOM du réseau</t>
  </si>
  <si>
    <t>Nombre d'hôtes souhaités</t>
  </si>
  <si>
    <t>Nombre d'hôtes disponibles</t>
  </si>
  <si>
    <t>Nombre d'IP restantes</t>
  </si>
  <si>
    <t>Notation CIDR</t>
  </si>
  <si>
    <t>Masque</t>
  </si>
  <si>
    <t>Plage utilisable</t>
  </si>
  <si>
    <t>Adresse réseau</t>
  </si>
  <si>
    <t>Adresse de diffusion</t>
  </si>
  <si>
    <t>192.168.1.0</t>
  </si>
  <si>
    <t>Bibliothèque</t>
  </si>
  <si>
    <t>192.168.0.1 à 192.168.0.254</t>
  </si>
  <si>
    <t>192.168.1.255</t>
  </si>
  <si>
    <t>192.168.0.255</t>
  </si>
  <si>
    <t>192.168.0.0</t>
  </si>
  <si>
    <t>Service Technique</t>
  </si>
  <si>
    <t>Service Commercial</t>
  </si>
  <si>
    <t>Wifi Invités</t>
  </si>
  <si>
    <t>eXia</t>
  </si>
  <si>
    <t>192.168.1.1 à 192.168.1.254</t>
  </si>
  <si>
    <t>192.168.30.0</t>
  </si>
  <si>
    <t>192.168.30.1 à 192.168.30.254</t>
  </si>
  <si>
    <t>192.168.10.1 à 192.168.10.254</t>
  </si>
  <si>
    <t>192.168.20.1 à 192.168.20.254</t>
  </si>
  <si>
    <t>Conception</t>
  </si>
  <si>
    <t>192.168.20.0</t>
  </si>
  <si>
    <t>192.168.20.255</t>
  </si>
  <si>
    <t xml:space="preserve">Commercial </t>
  </si>
  <si>
    <t>192.168.10.0</t>
  </si>
  <si>
    <t xml:space="preserve">Ressources_Humaine </t>
  </si>
  <si>
    <t>192.168.10.255</t>
  </si>
  <si>
    <t xml:space="preserve">Hotline </t>
  </si>
  <si>
    <t xml:space="preserve">Wifi_Enterprise </t>
  </si>
  <si>
    <t xml:space="preserve">Wifi_invités </t>
  </si>
  <si>
    <t xml:space="preserve">Server </t>
  </si>
  <si>
    <t xml:space="preserve">Management </t>
  </si>
  <si>
    <t>192.168.40.0</t>
  </si>
  <si>
    <t>192.168.80.0</t>
  </si>
  <si>
    <t>192.168.40.255</t>
  </si>
  <si>
    <t>192.168.80.255</t>
  </si>
  <si>
    <t>192.168.70.255</t>
  </si>
  <si>
    <t>192.168.70.0</t>
  </si>
  <si>
    <t>192.168.50.0</t>
  </si>
  <si>
    <t>192.168.50.255</t>
  </si>
  <si>
    <t>192.168.60.0</t>
  </si>
  <si>
    <t>192.168.30.255</t>
  </si>
  <si>
    <t>192.168.60.255</t>
  </si>
  <si>
    <t>192.168.40.1 à 192.168.40.254</t>
  </si>
  <si>
    <t>192.168.50.1 à 192.168.50.254</t>
  </si>
  <si>
    <t>192.168.60.1 à 192.168.60.254</t>
  </si>
  <si>
    <t>192.168.70.1 à 192.168.70.254</t>
  </si>
  <si>
    <t>192.168.80.1 à 192.168.80.254</t>
  </si>
  <si>
    <t>/30</t>
  </si>
  <si>
    <t xml:space="preserve"> </t>
  </si>
  <si>
    <t>FAI_RT_01</t>
  </si>
  <si>
    <t>FAI_RT_02</t>
  </si>
  <si>
    <t>FAI_RT_03</t>
  </si>
  <si>
    <t>FAI_RT_04</t>
  </si>
  <si>
    <t>FAI_RT_05</t>
  </si>
  <si>
    <t>Power dist 1</t>
  </si>
  <si>
    <t>Adressage des interconnexions des différents sites vers le DSLAM FAI</t>
  </si>
  <si>
    <t>80.0.0.7</t>
  </si>
  <si>
    <t>80.0.0.4</t>
  </si>
  <si>
    <t>80.0.0.15</t>
  </si>
  <si>
    <t>80.0.0.12</t>
  </si>
  <si>
    <t>80.0.0.18</t>
  </si>
  <si>
    <t>80.0.0.6</t>
  </si>
  <si>
    <t>80.0.0.5</t>
  </si>
  <si>
    <t>Power dist 0</t>
  </si>
  <si>
    <t>8.8.8.8</t>
  </si>
  <si>
    <t>DSLAM</t>
  </si>
  <si>
    <t>80.0.0.1</t>
  </si>
  <si>
    <t xml:space="preserve">WAN </t>
  </si>
  <si>
    <t>80.0.0.2</t>
  </si>
  <si>
    <t xml:space="preserve">Réseau </t>
  </si>
  <si>
    <t>80.0.0.0</t>
  </si>
  <si>
    <t>Broadcast</t>
  </si>
  <si>
    <t>80.0.0.3</t>
  </si>
  <si>
    <t>Réseau</t>
  </si>
  <si>
    <t>80.0.0.8</t>
  </si>
  <si>
    <t>FAI RT 02</t>
  </si>
  <si>
    <t>80.0.0.9</t>
  </si>
  <si>
    <t>WAN</t>
  </si>
  <si>
    <t>80.0.0.10</t>
  </si>
  <si>
    <t xml:space="preserve">Broadcast </t>
  </si>
  <si>
    <t>80.0.0.11</t>
  </si>
  <si>
    <t>80.0.0.13</t>
  </si>
  <si>
    <t>80.0.0.14</t>
  </si>
  <si>
    <t>80.0.0.16</t>
  </si>
  <si>
    <t>80.0.0.17</t>
  </si>
  <si>
    <t xml:space="preserve">Adresse </t>
  </si>
  <si>
    <t>80.0.0.19</t>
  </si>
  <si>
    <t>80.0.0.20</t>
  </si>
  <si>
    <t>80.0.0.21</t>
  </si>
  <si>
    <t>80.0.0.22</t>
  </si>
  <si>
    <t>80.0.0.23</t>
  </si>
  <si>
    <t>80.0.0.24</t>
  </si>
  <si>
    <t>80.0.0.25</t>
  </si>
  <si>
    <t>FAI RT 02_3</t>
  </si>
  <si>
    <t>FAI RT 05</t>
  </si>
  <si>
    <t>FAI RT 03</t>
  </si>
  <si>
    <t>FAI RT 04</t>
  </si>
  <si>
    <t>FAI RT 01_2</t>
  </si>
  <si>
    <t>FAI RT 01</t>
  </si>
  <si>
    <t>FAI RT 02_2</t>
  </si>
  <si>
    <t>FAI RT 04_2</t>
  </si>
  <si>
    <t>80.0.0.26</t>
  </si>
  <si>
    <t>80.0.0.27</t>
  </si>
  <si>
    <t>80.0.0.28</t>
  </si>
  <si>
    <t>FAI RT 05_2</t>
  </si>
  <si>
    <t>80.0.0.29</t>
  </si>
  <si>
    <t>FAI RT 03_2</t>
  </si>
  <si>
    <t>80.0.0.30</t>
  </si>
  <si>
    <t>80.0.0.31</t>
  </si>
  <si>
    <t>80.0.0.32</t>
  </si>
  <si>
    <t>FAI RT 03_3</t>
  </si>
  <si>
    <t>80.0.0.33</t>
  </si>
  <si>
    <t>FAI RT 04_3</t>
  </si>
  <si>
    <t>80.0.0.34</t>
  </si>
  <si>
    <t>80.0.0.35</t>
  </si>
  <si>
    <t>90.154.127.254</t>
  </si>
  <si>
    <t>FAI_RT_01_2</t>
  </si>
  <si>
    <t>Wiring_closet_2</t>
  </si>
  <si>
    <t>FAI_RT_02_2</t>
  </si>
  <si>
    <t>Power_Dist_device0</t>
  </si>
  <si>
    <t>FAI_RT_02_3</t>
  </si>
  <si>
    <t>FAI_RT_03_2</t>
  </si>
  <si>
    <t>FAI_RT_03_3</t>
  </si>
  <si>
    <t xml:space="preserve">Adresse réseaux </t>
  </si>
  <si>
    <t>FAI_RT_04_2</t>
  </si>
  <si>
    <t>FAI_RT_04_3</t>
  </si>
  <si>
    <t>FAI_RT_05_2</t>
  </si>
  <si>
    <t>68.101.36.254 131.50.62.254 80.158.3.254 45.80.255.254</t>
  </si>
  <si>
    <t>FAI_RT_05_3</t>
  </si>
  <si>
    <t>108.177.127.254</t>
  </si>
  <si>
    <t>8.8.8.254</t>
  </si>
  <si>
    <t>Wiring_closet_3</t>
  </si>
  <si>
    <t>Google.com</t>
  </si>
  <si>
    <t>DNS_Google</t>
  </si>
  <si>
    <t>108.177.127.139</t>
  </si>
  <si>
    <t>90.154.127.203</t>
  </si>
  <si>
    <t>2001:DB8:1000::2</t>
  </si>
  <si>
    <t>2001:DB8:1000::1:1</t>
  </si>
  <si>
    <t>EXIA_RT_MERAKI</t>
  </si>
  <si>
    <t>Serveur0</t>
  </si>
  <si>
    <t xml:space="preserve">    Adressage Bibliothèque</t>
  </si>
  <si>
    <t xml:space="preserve">                Adressage eXia</t>
  </si>
  <si>
    <t xml:space="preserve">              Adressage Engie</t>
  </si>
  <si>
    <t xml:space="preserve">                Adressage Digiplex</t>
  </si>
  <si>
    <t>CIDR</t>
  </si>
  <si>
    <t>/24</t>
  </si>
  <si>
    <t>FAI RT 05_3</t>
  </si>
  <si>
    <t xml:space="preserve">                 Adressage du réseau maillé FAI + serveur google</t>
  </si>
  <si>
    <r>
      <rPr>
        <b/>
        <sz val="11"/>
        <color rgb="FF000000"/>
        <rFont val="Arial"/>
        <family val="2"/>
      </rPr>
      <t>Le tunnel aura pour adresse réseau :</t>
    </r>
    <r>
      <rPr>
        <sz val="11"/>
        <color rgb="FF000000"/>
        <rFont val="Arial"/>
        <family val="2"/>
      </rPr>
      <t xml:space="preserve"> 2001:DB8:3000::/64</t>
    </r>
  </si>
  <si>
    <r>
      <rPr>
        <b/>
        <sz val="11"/>
        <color rgb="FF000000"/>
        <rFont val="Arial"/>
        <family val="2"/>
      </rPr>
      <t>Bureau Exia :</t>
    </r>
    <r>
      <rPr>
        <sz val="11"/>
        <color rgb="FF000000"/>
        <rFont val="Arial"/>
        <family val="2"/>
      </rPr>
      <t xml:space="preserve"> 2001:DB8:2000::/64</t>
    </r>
  </si>
  <si>
    <r>
      <rPr>
        <b/>
        <sz val="11"/>
        <color rgb="FF000000"/>
        <rFont val="Arial"/>
        <family val="2"/>
      </rPr>
      <t xml:space="preserve">Ce serveur est accessible par son IPv6 : </t>
    </r>
    <r>
      <rPr>
        <sz val="11"/>
        <color rgb="FF000000"/>
        <rFont val="Arial"/>
        <family val="2"/>
      </rPr>
      <t>2001:DB8:1000::1/64</t>
    </r>
  </si>
  <si>
    <t>Adresse</t>
  </si>
  <si>
    <t>Nom</t>
  </si>
  <si>
    <t xml:space="preserve">                       Plan d'adressage</t>
  </si>
  <si>
    <t xml:space="preserve">                  Tunnel IPV6 entre eXia et Datacenter</t>
  </si>
  <si>
    <t>Power_dist_device1</t>
  </si>
  <si>
    <t>192.168.10.1 à 192.168.10.126</t>
  </si>
  <si>
    <t>192.168.10.127</t>
  </si>
  <si>
    <t>192.168.11.1 à 192.168.11.62</t>
  </si>
  <si>
    <t>192.168.11.0</t>
  </si>
  <si>
    <t>192.168.11.63</t>
  </si>
  <si>
    <t>192.168.12.1 à 192.168.12.30</t>
  </si>
  <si>
    <t>192.168.12.0</t>
  </si>
  <si>
    <t>192.168.12.31</t>
  </si>
  <si>
    <t xml:space="preserve">NOM du réseau </t>
  </si>
  <si>
    <t>Vlan 10</t>
  </si>
  <si>
    <t>Vlan 11</t>
  </si>
  <si>
    <t>Vlan 12</t>
  </si>
  <si>
    <t>192.168.12.32</t>
  </si>
  <si>
    <t>192.168.12.33 à 192.168.12.34</t>
  </si>
  <si>
    <t>192.168.12.35</t>
  </si>
  <si>
    <t>Vlan 13</t>
  </si>
  <si>
    <t>Serveur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</si>
</sst>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i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0" fontId="0" fillId="3" borderId="0" xfId="0" applyFill="1" applyAlignment="1">
      <alignment horizontal="center"/>
    </xf>
    <xf numFmtId="0" fontId="0" fillId="0" borderId="1" xfId="0" quotePrefix="1" applyBorder="1" applyAlignment="1">
      <alignment horizontal="center"/>
    </xf>
    <xf numFmtId="0" fontId="7" fillId="5" borderId="0" xfId="0" applyFont="1" applyFill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8" fillId="5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2" fillId="5" borderId="0" xfId="0" applyFont="1" applyFill="1"/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4" borderId="0" xfId="0" applyFont="1" applyFill="1"/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textRotation="90"/>
    </xf>
    <xf numFmtId="0" fontId="0" fillId="5" borderId="12" xfId="0" applyFill="1" applyBorder="1" applyAlignment="1">
      <alignment horizontal="center" textRotation="90"/>
    </xf>
    <xf numFmtId="0" fontId="5" fillId="5" borderId="4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B84C-0574-4BC3-9AFF-3AA4E86A6AB0}">
  <dimension ref="A1:K10"/>
  <sheetViews>
    <sheetView workbookViewId="0">
      <selection activeCell="C19" sqref="C19"/>
    </sheetView>
  </sheetViews>
  <sheetFormatPr baseColWidth="10" defaultRowHeight="14.4"/>
  <cols>
    <col min="3" max="3" width="15" customWidth="1"/>
    <col min="4" max="4" width="14.33203125" customWidth="1"/>
    <col min="5" max="5" width="13.33203125" customWidth="1"/>
    <col min="6" max="6" width="15.5546875" customWidth="1"/>
    <col min="7" max="7" width="18.21875" customWidth="1"/>
    <col min="8" max="8" width="25.21875" customWidth="1"/>
    <col min="9" max="9" width="14.44140625" customWidth="1"/>
    <col min="10" max="10" width="17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8"/>
      <c r="D2" s="18"/>
      <c r="E2" s="18"/>
      <c r="F2" s="18"/>
      <c r="G2" s="18"/>
      <c r="H2" s="18"/>
      <c r="I2" s="18"/>
      <c r="J2" s="1"/>
      <c r="K2" s="1"/>
    </row>
    <row r="3" spans="1:11" ht="21">
      <c r="A3" s="1"/>
      <c r="B3" s="1"/>
      <c r="C3" s="18"/>
      <c r="D3" s="18"/>
      <c r="E3" s="18"/>
      <c r="F3" s="22" t="s">
        <v>145</v>
      </c>
      <c r="G3" s="18"/>
      <c r="H3" s="18"/>
      <c r="I3" s="18"/>
      <c r="J3" s="1"/>
      <c r="K3" s="1"/>
    </row>
    <row r="4" spans="1:11">
      <c r="A4" s="1"/>
      <c r="B4" s="1"/>
      <c r="C4" s="18"/>
      <c r="D4" s="18"/>
      <c r="E4" s="18"/>
      <c r="F4" s="18"/>
      <c r="G4" s="18"/>
      <c r="H4" s="18"/>
      <c r="I4" s="18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8.8">
      <c r="A7" s="1"/>
      <c r="B7" s="29" t="s">
        <v>0</v>
      </c>
      <c r="C7" s="29" t="s">
        <v>1</v>
      </c>
      <c r="D7" s="29" t="s">
        <v>2</v>
      </c>
      <c r="E7" s="29" t="s">
        <v>3</v>
      </c>
      <c r="F7" s="29" t="s">
        <v>4</v>
      </c>
      <c r="G7" s="29" t="s">
        <v>5</v>
      </c>
      <c r="H7" s="29" t="s">
        <v>6</v>
      </c>
      <c r="I7" s="29" t="s">
        <v>7</v>
      </c>
      <c r="J7" s="29" t="s">
        <v>8</v>
      </c>
      <c r="K7" s="1"/>
    </row>
    <row r="8" spans="1:11">
      <c r="A8" s="1"/>
      <c r="B8" s="6" t="s">
        <v>10</v>
      </c>
      <c r="C8" s="6">
        <v>7</v>
      </c>
      <c r="D8" s="6">
        <v>254</v>
      </c>
      <c r="E8" s="6">
        <v>247</v>
      </c>
      <c r="F8" s="6">
        <v>24</v>
      </c>
      <c r="G8" s="6" t="str" cm="1">
        <f t="array" ref="G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F8+1), "CIDR invalide")</f>
        <v>255.255.255.0</v>
      </c>
      <c r="H8" s="6" t="s">
        <v>11</v>
      </c>
      <c r="I8" s="6" t="s">
        <v>14</v>
      </c>
      <c r="J8" s="6" t="s">
        <v>13</v>
      </c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A5CB-C5AC-4071-AB65-B991FC3B6AFD}">
  <dimension ref="A1:K10"/>
  <sheetViews>
    <sheetView workbookViewId="0">
      <selection activeCell="C23" sqref="C23"/>
    </sheetView>
  </sheetViews>
  <sheetFormatPr baseColWidth="10" defaultRowHeight="14.4"/>
  <cols>
    <col min="3" max="3" width="15.109375" customWidth="1"/>
    <col min="4" max="4" width="14.44140625" customWidth="1"/>
    <col min="6" max="6" width="14.6640625" bestFit="1" customWidth="1"/>
    <col min="7" max="7" width="17.6640625" customWidth="1"/>
    <col min="8" max="8" width="27.77734375" customWidth="1"/>
    <col min="9" max="9" width="12.6640625" bestFit="1" customWidth="1"/>
    <col min="10" max="10" width="14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8"/>
      <c r="D2" s="18"/>
      <c r="E2" s="18"/>
      <c r="F2" s="18"/>
      <c r="G2" s="18"/>
      <c r="H2" s="18"/>
      <c r="I2" s="18"/>
      <c r="J2" s="1"/>
      <c r="K2" s="1"/>
    </row>
    <row r="3" spans="1:11" ht="21">
      <c r="A3" s="1"/>
      <c r="B3" s="1"/>
      <c r="C3" s="18"/>
      <c r="D3" s="18"/>
      <c r="E3" s="18"/>
      <c r="F3" s="22" t="s">
        <v>146</v>
      </c>
      <c r="G3" s="18"/>
      <c r="H3" s="18"/>
      <c r="I3" s="18"/>
      <c r="J3" s="1"/>
      <c r="K3" s="1"/>
    </row>
    <row r="4" spans="1:11">
      <c r="A4" s="1"/>
      <c r="B4" s="1"/>
      <c r="C4" s="18"/>
      <c r="D4" s="18"/>
      <c r="E4" s="18"/>
      <c r="F4" s="18"/>
      <c r="G4" s="18"/>
      <c r="H4" s="18"/>
      <c r="I4" s="18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8.8">
      <c r="A7" s="1"/>
      <c r="B7" s="30" t="s">
        <v>0</v>
      </c>
      <c r="C7" s="30" t="s">
        <v>1</v>
      </c>
      <c r="D7" s="43" t="s">
        <v>2</v>
      </c>
      <c r="E7" s="30" t="s">
        <v>3</v>
      </c>
      <c r="F7" s="30" t="s">
        <v>4</v>
      </c>
      <c r="G7" s="30" t="s">
        <v>5</v>
      </c>
      <c r="H7" s="30" t="s">
        <v>6</v>
      </c>
      <c r="I7" s="30" t="s">
        <v>7</v>
      </c>
      <c r="J7" s="30" t="s">
        <v>8</v>
      </c>
      <c r="K7" s="1"/>
    </row>
    <row r="8" spans="1:11">
      <c r="A8" s="1"/>
      <c r="B8" s="6" t="s">
        <v>18</v>
      </c>
      <c r="C8" s="34">
        <v>7</v>
      </c>
      <c r="D8" s="6">
        <v>254</v>
      </c>
      <c r="E8" s="6">
        <v>247</v>
      </c>
      <c r="F8" s="6">
        <v>24</v>
      </c>
      <c r="G8" s="21" t="str" cm="1">
        <f t="array" ref="G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F8+1), "CIDR invalide")</f>
        <v>255.255.255.0</v>
      </c>
      <c r="H8" s="6" t="s">
        <v>19</v>
      </c>
      <c r="I8" s="6" t="s">
        <v>9</v>
      </c>
      <c r="J8" s="6" t="s">
        <v>12</v>
      </c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76FD-27B6-4ECD-A9FC-BF6A6FA6FE9E}">
  <dimension ref="A1:K12"/>
  <sheetViews>
    <sheetView workbookViewId="0">
      <selection activeCell="D22" sqref="D22"/>
    </sheetView>
  </sheetViews>
  <sheetFormatPr baseColWidth="10" defaultRowHeight="14.4"/>
  <cols>
    <col min="1" max="1" width="13.6640625" customWidth="1"/>
    <col min="2" max="2" width="18.33203125" customWidth="1"/>
    <col min="6" max="6" width="16.109375" customWidth="1"/>
    <col min="7" max="7" width="18.109375" customWidth="1"/>
    <col min="8" max="8" width="28.88671875" customWidth="1"/>
    <col min="9" max="9" width="15.109375" customWidth="1"/>
    <col min="10" max="10" width="16.77734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8"/>
      <c r="D2" s="18"/>
      <c r="E2" s="18"/>
      <c r="F2" s="18"/>
      <c r="G2" s="18"/>
      <c r="H2" s="18"/>
      <c r="I2" s="18"/>
      <c r="J2" s="1"/>
      <c r="K2" s="1"/>
    </row>
    <row r="3" spans="1:11" ht="21">
      <c r="A3" s="1"/>
      <c r="B3" s="1"/>
      <c r="C3" s="18"/>
      <c r="D3" s="18"/>
      <c r="E3" s="18"/>
      <c r="F3" s="22" t="s">
        <v>147</v>
      </c>
      <c r="G3" s="18"/>
      <c r="H3" s="18"/>
      <c r="I3" s="18"/>
      <c r="J3" s="1"/>
      <c r="K3" s="1"/>
    </row>
    <row r="4" spans="1:11">
      <c r="A4" s="1"/>
      <c r="B4" s="1"/>
      <c r="C4" s="18"/>
      <c r="D4" s="18"/>
      <c r="E4" s="18"/>
      <c r="F4" s="18"/>
      <c r="G4" s="18"/>
      <c r="H4" s="18"/>
      <c r="I4" s="18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3.2">
      <c r="A7" s="1"/>
      <c r="B7" s="29" t="s">
        <v>169</v>
      </c>
      <c r="C7" s="29" t="s">
        <v>1</v>
      </c>
      <c r="D7" s="29" t="s">
        <v>2</v>
      </c>
      <c r="E7" s="29" t="s">
        <v>3</v>
      </c>
      <c r="F7" s="29" t="s">
        <v>4</v>
      </c>
      <c r="G7" s="29" t="s">
        <v>5</v>
      </c>
      <c r="H7" s="29" t="s">
        <v>6</v>
      </c>
      <c r="I7" s="29" t="s">
        <v>7</v>
      </c>
      <c r="J7" s="29" t="s">
        <v>8</v>
      </c>
      <c r="K7" s="1"/>
    </row>
    <row r="8" spans="1:11" s="13" customFormat="1">
      <c r="A8" s="42" t="s">
        <v>170</v>
      </c>
      <c r="B8" s="4" t="s">
        <v>15</v>
      </c>
      <c r="C8" s="4">
        <v>100</v>
      </c>
      <c r="D8" s="4">
        <v>126</v>
      </c>
      <c r="E8" s="4">
        <v>26</v>
      </c>
      <c r="F8" s="4">
        <v>25</v>
      </c>
      <c r="G8" s="4" t="str" cm="1">
        <f t="array" ref="G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F8+1), "CIDR invalide")</f>
        <v>255.255.255.128</v>
      </c>
      <c r="H8" s="4" t="s">
        <v>161</v>
      </c>
      <c r="I8" s="4" t="s">
        <v>28</v>
      </c>
      <c r="J8" s="4" t="s">
        <v>162</v>
      </c>
      <c r="K8" s="20"/>
    </row>
    <row r="9" spans="1:11" s="13" customFormat="1">
      <c r="A9" s="42" t="s">
        <v>171</v>
      </c>
      <c r="B9" s="4" t="s">
        <v>16</v>
      </c>
      <c r="C9" s="4">
        <v>60</v>
      </c>
      <c r="D9" s="4">
        <v>62</v>
      </c>
      <c r="E9" s="4">
        <v>2</v>
      </c>
      <c r="F9" s="4">
        <v>26</v>
      </c>
      <c r="G9" s="6" t="str" cm="1">
        <f t="array" ref="G9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F9+1), "CIDR invalide")</f>
        <v>255.255.255.192</v>
      </c>
      <c r="H9" s="4" t="s">
        <v>163</v>
      </c>
      <c r="I9" s="4" t="s">
        <v>164</v>
      </c>
      <c r="J9" s="4" t="s">
        <v>165</v>
      </c>
      <c r="K9" s="20"/>
    </row>
    <row r="10" spans="1:11" s="13" customFormat="1">
      <c r="A10" s="42" t="s">
        <v>172</v>
      </c>
      <c r="B10" s="4" t="s">
        <v>17</v>
      </c>
      <c r="C10" s="4">
        <v>20</v>
      </c>
      <c r="D10" s="4">
        <v>30</v>
      </c>
      <c r="E10" s="4">
        <v>10</v>
      </c>
      <c r="F10" s="4">
        <v>27</v>
      </c>
      <c r="G10" s="4" t="str" cm="1">
        <f t="array" ref="G10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F10+1), "CIDR invalide")</f>
        <v>255.255.255.224</v>
      </c>
      <c r="H10" s="4" t="s">
        <v>166</v>
      </c>
      <c r="I10" s="4" t="s">
        <v>167</v>
      </c>
      <c r="J10" s="4" t="s">
        <v>168</v>
      </c>
      <c r="K10" s="20"/>
    </row>
    <row r="11" spans="1:11" s="13" customFormat="1">
      <c r="A11" s="42" t="s">
        <v>176</v>
      </c>
      <c r="B11" s="26" t="s">
        <v>177</v>
      </c>
      <c r="C11" s="26">
        <v>2</v>
      </c>
      <c r="D11" s="26">
        <v>2</v>
      </c>
      <c r="E11" s="26">
        <v>0</v>
      </c>
      <c r="F11" s="26">
        <v>30</v>
      </c>
      <c r="G11" s="26" t="str" cm="1">
        <f t="array" ref="G11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F11+1), "CIDR invalide")</f>
        <v>255.255.255.252</v>
      </c>
      <c r="H11" s="26" t="s">
        <v>174</v>
      </c>
      <c r="I11" s="26" t="s">
        <v>173</v>
      </c>
      <c r="J11" s="26" t="s">
        <v>175</v>
      </c>
      <c r="K11" s="20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F0C-EAF1-4176-BB05-CFA1BBBC030B}">
  <dimension ref="A1:K17"/>
  <sheetViews>
    <sheetView workbookViewId="0">
      <selection activeCell="D24" sqref="D24"/>
    </sheetView>
  </sheetViews>
  <sheetFormatPr baseColWidth="10" defaultRowHeight="14.4"/>
  <cols>
    <col min="1" max="1" width="13" customWidth="1"/>
    <col min="2" max="2" width="19.5546875" customWidth="1"/>
    <col min="6" max="6" width="15.5546875" customWidth="1"/>
    <col min="7" max="7" width="24.21875" customWidth="1"/>
    <col min="8" max="8" width="29" customWidth="1"/>
    <col min="9" max="9" width="15.44140625" customWidth="1"/>
    <col min="10" max="10" width="15.886718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8"/>
      <c r="D2" s="18"/>
      <c r="E2" s="18"/>
      <c r="F2" s="18"/>
      <c r="G2" s="18"/>
      <c r="H2" s="18"/>
      <c r="I2" s="18"/>
      <c r="J2" s="1"/>
      <c r="K2" s="1"/>
    </row>
    <row r="3" spans="1:11" ht="21">
      <c r="A3" s="1"/>
      <c r="B3" s="1"/>
      <c r="C3" s="18"/>
      <c r="D3" s="18"/>
      <c r="E3" s="18"/>
      <c r="F3" s="22" t="s">
        <v>148</v>
      </c>
      <c r="G3" s="18"/>
      <c r="H3" s="18"/>
      <c r="I3" s="18"/>
      <c r="J3" s="1"/>
      <c r="K3" s="1"/>
    </row>
    <row r="4" spans="1:11">
      <c r="A4" s="1"/>
      <c r="B4" s="1"/>
      <c r="C4" s="18"/>
      <c r="D4" s="18"/>
      <c r="E4" s="18"/>
      <c r="F4" s="18"/>
      <c r="G4" s="18"/>
      <c r="H4" s="18"/>
      <c r="I4" s="18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3.2">
      <c r="A7" s="1"/>
      <c r="B7" s="29" t="s">
        <v>0</v>
      </c>
      <c r="C7" s="29" t="s">
        <v>1</v>
      </c>
      <c r="D7" s="29" t="s">
        <v>2</v>
      </c>
      <c r="E7" s="29" t="s">
        <v>3</v>
      </c>
      <c r="F7" s="29" t="s">
        <v>4</v>
      </c>
      <c r="G7" s="29" t="s">
        <v>5</v>
      </c>
      <c r="H7" s="29" t="s">
        <v>6</v>
      </c>
      <c r="I7" s="29" t="s">
        <v>7</v>
      </c>
      <c r="J7" s="29" t="s">
        <v>8</v>
      </c>
      <c r="K7" s="1"/>
    </row>
    <row r="8" spans="1:11">
      <c r="A8" s="1"/>
      <c r="B8" s="6" t="s">
        <v>24</v>
      </c>
      <c r="C8" s="6">
        <v>254</v>
      </c>
      <c r="D8" s="6">
        <v>254</v>
      </c>
      <c r="E8" s="6">
        <v>0</v>
      </c>
      <c r="F8" s="6">
        <v>24</v>
      </c>
      <c r="G8" s="6" t="str" cm="1">
        <f t="array" ref="G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F8+1), "CIDR invalide")</f>
        <v>255.255.255.0</v>
      </c>
      <c r="H8" s="6" t="s">
        <v>22</v>
      </c>
      <c r="I8" s="6" t="s">
        <v>28</v>
      </c>
      <c r="J8" s="6" t="s">
        <v>30</v>
      </c>
      <c r="K8" s="1"/>
    </row>
    <row r="9" spans="1:11">
      <c r="A9" s="1"/>
      <c r="B9" s="6" t="s">
        <v>27</v>
      </c>
      <c r="C9" s="6">
        <v>254</v>
      </c>
      <c r="D9" s="6">
        <v>254</v>
      </c>
      <c r="E9" s="6">
        <v>0</v>
      </c>
      <c r="F9" s="6">
        <v>24</v>
      </c>
      <c r="G9" s="6" t="str" cm="1">
        <f t="array" ref="G9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F9+1), "CIDR invalide")</f>
        <v>255.255.255.0</v>
      </c>
      <c r="H9" s="6" t="s">
        <v>23</v>
      </c>
      <c r="I9" s="6" t="s">
        <v>25</v>
      </c>
      <c r="J9" s="6" t="s">
        <v>26</v>
      </c>
      <c r="K9" s="1"/>
    </row>
    <row r="10" spans="1:11">
      <c r="A10" s="1"/>
      <c r="B10" s="6" t="s">
        <v>29</v>
      </c>
      <c r="C10" s="6">
        <v>254</v>
      </c>
      <c r="D10" s="6">
        <v>254</v>
      </c>
      <c r="E10" s="6">
        <v>0</v>
      </c>
      <c r="F10" s="6">
        <v>24</v>
      </c>
      <c r="G10" s="6" t="str" cm="1">
        <f t="array" ref="G10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F10+1), "CIDR invalide")</f>
        <v>255.255.255.0</v>
      </c>
      <c r="H10" s="6" t="s">
        <v>21</v>
      </c>
      <c r="I10" s="6" t="s">
        <v>20</v>
      </c>
      <c r="J10" s="6" t="s">
        <v>45</v>
      </c>
      <c r="K10" s="1"/>
    </row>
    <row r="11" spans="1:11">
      <c r="A11" s="1"/>
      <c r="B11" s="6" t="s">
        <v>31</v>
      </c>
      <c r="C11" s="6">
        <v>254</v>
      </c>
      <c r="D11" s="6">
        <v>254</v>
      </c>
      <c r="E11" s="6">
        <v>0</v>
      </c>
      <c r="F11" s="6">
        <v>24</v>
      </c>
      <c r="G11" s="6" t="str" cm="1">
        <f t="array" ref="G11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F11+1), "CIDR invalide")</f>
        <v>255.255.255.0</v>
      </c>
      <c r="H11" s="6" t="s">
        <v>47</v>
      </c>
      <c r="I11" s="6" t="s">
        <v>36</v>
      </c>
      <c r="J11" s="6" t="s">
        <v>38</v>
      </c>
      <c r="K11" s="1"/>
    </row>
    <row r="12" spans="1:11">
      <c r="A12" s="1"/>
      <c r="B12" s="6" t="s">
        <v>32</v>
      </c>
      <c r="C12" s="6">
        <v>254</v>
      </c>
      <c r="D12" s="6">
        <v>254</v>
      </c>
      <c r="E12" s="6">
        <v>0</v>
      </c>
      <c r="F12" s="6">
        <v>24</v>
      </c>
      <c r="G12" s="6" t="str" cm="1">
        <f t="array" ref="G12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F12+1), "CIDR invalide")</f>
        <v>255.255.255.0</v>
      </c>
      <c r="H12" s="6" t="s">
        <v>48</v>
      </c>
      <c r="I12" s="6" t="s">
        <v>42</v>
      </c>
      <c r="J12" s="6" t="s">
        <v>43</v>
      </c>
      <c r="K12" s="1"/>
    </row>
    <row r="13" spans="1:11">
      <c r="A13" s="1"/>
      <c r="B13" s="6" t="s">
        <v>33</v>
      </c>
      <c r="C13" s="6">
        <v>254</v>
      </c>
      <c r="D13" s="6">
        <v>254</v>
      </c>
      <c r="E13" s="6">
        <v>0</v>
      </c>
      <c r="F13" s="6">
        <v>24</v>
      </c>
      <c r="G13" s="6" t="str" cm="1">
        <f t="array" ref="G13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F13+1), "CIDR invalide")</f>
        <v>255.255.255.0</v>
      </c>
      <c r="H13" s="6" t="s">
        <v>49</v>
      </c>
      <c r="I13" s="6" t="s">
        <v>44</v>
      </c>
      <c r="J13" s="6" t="s">
        <v>46</v>
      </c>
      <c r="K13" s="1"/>
    </row>
    <row r="14" spans="1:11">
      <c r="A14" s="1"/>
      <c r="B14" s="6" t="s">
        <v>34</v>
      </c>
      <c r="C14" s="6">
        <v>254</v>
      </c>
      <c r="D14" s="6">
        <v>254</v>
      </c>
      <c r="E14" s="6">
        <v>0</v>
      </c>
      <c r="F14" s="6">
        <v>24</v>
      </c>
      <c r="G14" s="6" t="str" cm="1">
        <f t="array" ref="G14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F14+1), "CIDR invalide")</f>
        <v>255.255.255.0</v>
      </c>
      <c r="H14" s="6" t="s">
        <v>50</v>
      </c>
      <c r="I14" s="6" t="s">
        <v>41</v>
      </c>
      <c r="J14" s="6" t="s">
        <v>40</v>
      </c>
      <c r="K14" s="1"/>
    </row>
    <row r="15" spans="1:11">
      <c r="A15" s="1"/>
      <c r="B15" s="6" t="s">
        <v>35</v>
      </c>
      <c r="C15" s="6">
        <v>254</v>
      </c>
      <c r="D15" s="6">
        <v>254</v>
      </c>
      <c r="E15" s="6">
        <v>0</v>
      </c>
      <c r="F15" s="6">
        <v>24</v>
      </c>
      <c r="G15" s="6" t="str" cm="1">
        <f t="array" ref="G15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F15+1), "CIDR invalide")</f>
        <v>255.255.255.0</v>
      </c>
      <c r="H15" s="6" t="s">
        <v>51</v>
      </c>
      <c r="I15" s="6" t="s">
        <v>37</v>
      </c>
      <c r="J15" s="6" t="s">
        <v>39</v>
      </c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A6CF-6C64-4F2B-940C-943FD9C58AC9}">
  <dimension ref="A1:M1048572"/>
  <sheetViews>
    <sheetView zoomScale="115" workbookViewId="0">
      <pane ySplit="1" topLeftCell="A2" activePane="bottomLeft" state="frozen"/>
      <selection activeCell="C1" sqref="C1"/>
      <selection pane="bottomLeft" activeCell="J11" sqref="J11"/>
    </sheetView>
  </sheetViews>
  <sheetFormatPr baseColWidth="10" defaultRowHeight="14.4"/>
  <cols>
    <col min="2" max="2" width="19.21875" customWidth="1"/>
    <col min="3" max="3" width="14" customWidth="1"/>
    <col min="4" max="5" width="13.109375" customWidth="1"/>
    <col min="6" max="6" width="14.6640625" bestFit="1" customWidth="1"/>
    <col min="7" max="7" width="16.88671875" customWidth="1"/>
    <col min="8" max="8" width="16.109375" customWidth="1"/>
    <col min="9" max="9" width="12.88671875" customWidth="1"/>
    <col min="10" max="10" width="13.77734375" customWidth="1"/>
    <col min="12" max="12" width="12.33203125" customWidth="1"/>
    <col min="13" max="13" width="16.44140625" customWidth="1"/>
    <col min="15" max="15" width="15.6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6"/>
      <c r="K1" s="16"/>
    </row>
    <row r="2" spans="1:13">
      <c r="A2" s="1"/>
      <c r="B2" s="18"/>
      <c r="C2" s="18"/>
      <c r="D2" s="18"/>
      <c r="E2" s="18"/>
      <c r="F2" s="18"/>
      <c r="G2" s="18"/>
      <c r="H2" s="18"/>
      <c r="I2" s="1"/>
      <c r="J2" s="16"/>
      <c r="K2" s="18"/>
      <c r="L2" s="18"/>
      <c r="M2" s="18"/>
    </row>
    <row r="3" spans="1:13" ht="18">
      <c r="A3" s="1"/>
      <c r="B3" s="18"/>
      <c r="C3" s="19" t="s">
        <v>60</v>
      </c>
      <c r="D3" s="18"/>
      <c r="E3" s="18"/>
      <c r="F3" s="18"/>
      <c r="G3" s="18"/>
      <c r="H3" s="18"/>
      <c r="I3" s="1"/>
      <c r="J3" s="16"/>
      <c r="K3" s="28" t="s">
        <v>158</v>
      </c>
      <c r="L3" s="18"/>
      <c r="M3" s="18"/>
    </row>
    <row r="4" spans="1:13">
      <c r="A4" s="1"/>
      <c r="B4" s="18"/>
      <c r="C4" s="18"/>
      <c r="D4" s="18"/>
      <c r="E4" s="18"/>
      <c r="F4" s="18"/>
      <c r="G4" s="18"/>
      <c r="H4" s="18"/>
      <c r="I4" s="1"/>
      <c r="J4" s="16"/>
      <c r="K4" s="18"/>
      <c r="L4" s="18"/>
      <c r="M4" s="18"/>
    </row>
    <row r="5" spans="1:13">
      <c r="A5" s="1"/>
      <c r="B5" s="1"/>
      <c r="C5" s="1"/>
      <c r="D5" s="1"/>
      <c r="E5" s="1"/>
      <c r="F5" s="1"/>
      <c r="G5" s="1"/>
      <c r="H5" s="1"/>
      <c r="I5" s="1"/>
    </row>
    <row r="6" spans="1:13" ht="20.399999999999999" customHeight="1">
      <c r="A6" s="1"/>
      <c r="B6" s="1"/>
      <c r="C6" s="1"/>
      <c r="D6" s="1"/>
      <c r="E6" s="1"/>
      <c r="F6" s="1"/>
      <c r="G6" s="1"/>
      <c r="H6" s="1"/>
      <c r="I6" s="1"/>
    </row>
    <row r="7" spans="1:13" ht="54.6" customHeight="1">
      <c r="A7" s="1"/>
      <c r="B7" s="30" t="s">
        <v>0</v>
      </c>
      <c r="C7" s="30" t="s">
        <v>1</v>
      </c>
      <c r="D7" s="30" t="s">
        <v>2</v>
      </c>
      <c r="E7" s="30" t="s">
        <v>3</v>
      </c>
      <c r="F7" s="30" t="s">
        <v>4</v>
      </c>
      <c r="G7" s="30" t="s">
        <v>5</v>
      </c>
      <c r="H7" s="30" t="s">
        <v>90</v>
      </c>
      <c r="I7" s="15"/>
      <c r="J7" s="17"/>
      <c r="K7" s="33" t="s">
        <v>149</v>
      </c>
      <c r="L7" s="33" t="s">
        <v>157</v>
      </c>
      <c r="M7" s="33" t="s">
        <v>156</v>
      </c>
    </row>
    <row r="8" spans="1:13" ht="18" customHeight="1">
      <c r="A8" s="35" t="s">
        <v>54</v>
      </c>
      <c r="B8" s="6" t="s">
        <v>160</v>
      </c>
      <c r="C8" s="6">
        <v>2</v>
      </c>
      <c r="D8" s="6">
        <v>2</v>
      </c>
      <c r="E8" s="6">
        <v>0</v>
      </c>
      <c r="F8" s="6">
        <v>30</v>
      </c>
      <c r="G8" s="6" t="str" cm="1">
        <f t="array" ref="G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F8+1), "CIDR invalide")</f>
        <v>255.255.255.252</v>
      </c>
      <c r="H8" s="3" t="s">
        <v>66</v>
      </c>
      <c r="I8" s="1"/>
      <c r="K8" s="6" t="s">
        <v>52</v>
      </c>
      <c r="L8" s="26" t="s">
        <v>74</v>
      </c>
      <c r="M8" s="26" t="s">
        <v>75</v>
      </c>
    </row>
    <row r="9" spans="1:13" ht="20.399999999999999" customHeight="1">
      <c r="A9" s="36"/>
      <c r="B9" s="6" t="s">
        <v>54</v>
      </c>
      <c r="C9" s="6">
        <v>2</v>
      </c>
      <c r="D9" s="6">
        <v>2</v>
      </c>
      <c r="E9" s="6">
        <v>0</v>
      </c>
      <c r="F9" s="6">
        <v>30</v>
      </c>
      <c r="G9" s="6" t="str" cm="1">
        <f t="array" ref="G9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F9+1), "CIDR invalide")</f>
        <v>255.255.255.252</v>
      </c>
      <c r="H9" s="7" t="s">
        <v>87</v>
      </c>
      <c r="I9" s="1"/>
      <c r="K9" s="6"/>
      <c r="L9" s="6" t="s">
        <v>70</v>
      </c>
      <c r="M9" s="6" t="s">
        <v>71</v>
      </c>
    </row>
    <row r="10" spans="1:13" ht="19.8" customHeight="1">
      <c r="A10" s="36"/>
      <c r="B10" s="6" t="s">
        <v>121</v>
      </c>
      <c r="C10" s="6">
        <v>2</v>
      </c>
      <c r="D10" s="6">
        <v>2</v>
      </c>
      <c r="E10" s="6">
        <v>0</v>
      </c>
      <c r="F10" s="6">
        <v>30</v>
      </c>
      <c r="G10" s="6" t="str" cm="1">
        <f t="array" ref="G10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F10+1), "CIDR invalide")</f>
        <v>255.255.255.252</v>
      </c>
      <c r="H10" s="6" t="s">
        <v>89</v>
      </c>
      <c r="I10" s="1"/>
      <c r="K10" s="6"/>
      <c r="L10" s="6" t="s">
        <v>72</v>
      </c>
      <c r="M10" s="6" t="s">
        <v>73</v>
      </c>
    </row>
    <row r="11" spans="1:13">
      <c r="A11" s="1"/>
      <c r="B11" s="20"/>
      <c r="C11" s="20"/>
      <c r="D11" s="20"/>
      <c r="E11" s="20"/>
      <c r="F11" s="20"/>
      <c r="G11" s="20"/>
      <c r="H11" s="1"/>
      <c r="I11" s="1"/>
      <c r="K11" s="4"/>
      <c r="L11" s="6" t="s">
        <v>76</v>
      </c>
      <c r="M11" s="6" t="s">
        <v>77</v>
      </c>
    </row>
    <row r="12" spans="1:13" ht="19.2" customHeight="1">
      <c r="A12" s="35" t="s">
        <v>55</v>
      </c>
      <c r="B12" s="6" t="s">
        <v>55</v>
      </c>
      <c r="C12" s="6">
        <v>2</v>
      </c>
      <c r="D12" s="6">
        <v>2</v>
      </c>
      <c r="E12" s="6">
        <v>0</v>
      </c>
      <c r="F12" s="6">
        <v>30</v>
      </c>
      <c r="G12" s="6" t="str" cm="1">
        <f t="array" ref="G12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F12+1), "CIDR invalide")</f>
        <v>255.255.255.252</v>
      </c>
      <c r="H12" s="7" t="s">
        <v>81</v>
      </c>
      <c r="I12" s="1"/>
      <c r="K12" s="9"/>
      <c r="L12" s="9"/>
      <c r="M12" s="9"/>
    </row>
    <row r="13" spans="1:13" ht="21.6" customHeight="1">
      <c r="A13" s="36"/>
      <c r="B13" s="6" t="s">
        <v>123</v>
      </c>
      <c r="C13" s="6">
        <v>2</v>
      </c>
      <c r="D13" s="6">
        <v>2</v>
      </c>
      <c r="E13" s="6">
        <v>0</v>
      </c>
      <c r="F13" s="6">
        <v>30</v>
      </c>
      <c r="G13" s="6" t="str" cm="1">
        <f t="array" ref="G13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F13+1), "CIDR invalide")</f>
        <v>255.255.255.252</v>
      </c>
      <c r="H13" s="6" t="s">
        <v>86</v>
      </c>
      <c r="I13" s="1"/>
      <c r="K13" s="6" t="s">
        <v>52</v>
      </c>
      <c r="L13" s="6" t="s">
        <v>74</v>
      </c>
      <c r="M13" s="6" t="s">
        <v>62</v>
      </c>
    </row>
    <row r="14" spans="1:13" ht="22.8" customHeight="1">
      <c r="A14" s="36"/>
      <c r="B14" s="6" t="s">
        <v>125</v>
      </c>
      <c r="C14" s="6">
        <v>2</v>
      </c>
      <c r="D14" s="6">
        <v>2</v>
      </c>
      <c r="E14" s="6">
        <v>0</v>
      </c>
      <c r="F14" s="6">
        <v>30</v>
      </c>
      <c r="G14" s="6" t="str" cm="1">
        <f t="array" ref="G14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F14+1), "CIDR invalide")</f>
        <v>255.255.255.252</v>
      </c>
      <c r="H14" s="6" t="s">
        <v>94</v>
      </c>
      <c r="I14" s="1"/>
      <c r="K14" s="6"/>
      <c r="L14" s="3" t="s">
        <v>68</v>
      </c>
      <c r="M14" s="3" t="s">
        <v>67</v>
      </c>
    </row>
    <row r="15" spans="1:13">
      <c r="A15" s="1"/>
      <c r="B15" s="20"/>
      <c r="C15" s="20"/>
      <c r="D15" s="20"/>
      <c r="E15" s="20"/>
      <c r="F15" s="20"/>
      <c r="G15" s="20"/>
      <c r="H15" s="1"/>
      <c r="I15" s="1"/>
      <c r="K15" s="6"/>
      <c r="L15" s="2" t="s">
        <v>59</v>
      </c>
      <c r="M15" s="2" t="s">
        <v>66</v>
      </c>
    </row>
    <row r="16" spans="1:13" ht="22.2" customHeight="1">
      <c r="A16" s="35" t="s">
        <v>56</v>
      </c>
      <c r="B16" s="6" t="s">
        <v>56</v>
      </c>
      <c r="C16" s="6">
        <v>2</v>
      </c>
      <c r="D16" s="6">
        <v>2</v>
      </c>
      <c r="E16" s="6">
        <v>0</v>
      </c>
      <c r="F16" s="6">
        <v>30</v>
      </c>
      <c r="G16" s="6" t="str" cm="1">
        <f t="array" ref="G16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F16+1), "CIDR invalide")</f>
        <v>255.255.255.252</v>
      </c>
      <c r="H16" s="7" t="s">
        <v>93</v>
      </c>
      <c r="I16" s="1"/>
      <c r="K16" s="6"/>
      <c r="L16" s="6" t="s">
        <v>76</v>
      </c>
      <c r="M16" s="6" t="s">
        <v>61</v>
      </c>
    </row>
    <row r="17" spans="1:13" ht="19.2" customHeight="1">
      <c r="A17" s="36"/>
      <c r="B17" s="6" t="s">
        <v>126</v>
      </c>
      <c r="C17" s="6">
        <v>2</v>
      </c>
      <c r="D17" s="6">
        <v>2</v>
      </c>
      <c r="E17" s="6">
        <v>0</v>
      </c>
      <c r="F17" s="6">
        <v>30</v>
      </c>
      <c r="G17" s="6" t="str" cm="1">
        <f t="array" ref="G17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F17+1), "CIDR invalide")</f>
        <v>255.255.255.252</v>
      </c>
      <c r="H17" s="6" t="s">
        <v>112</v>
      </c>
      <c r="I17" s="1"/>
      <c r="K17" s="13"/>
      <c r="L17" s="13"/>
      <c r="M17" s="13"/>
    </row>
    <row r="18" spans="1:13" ht="22.2" customHeight="1">
      <c r="A18" s="36"/>
      <c r="B18" s="6" t="s">
        <v>127</v>
      </c>
      <c r="C18" s="6">
        <v>2</v>
      </c>
      <c r="D18" s="6">
        <v>2</v>
      </c>
      <c r="E18" s="6">
        <v>0</v>
      </c>
      <c r="F18" s="6">
        <v>30</v>
      </c>
      <c r="G18" s="6" t="str" cm="1">
        <f t="array" ref="G1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F18+1), "CIDR invalide")</f>
        <v>255.255.255.252</v>
      </c>
      <c r="H18" s="6" t="s">
        <v>116</v>
      </c>
      <c r="I18" s="1"/>
      <c r="K18" s="6" t="s">
        <v>52</v>
      </c>
      <c r="L18" s="6" t="s">
        <v>78</v>
      </c>
      <c r="M18" s="6" t="s">
        <v>79</v>
      </c>
    </row>
    <row r="19" spans="1:13">
      <c r="A19" s="1"/>
      <c r="B19" s="20"/>
      <c r="C19" s="20"/>
      <c r="D19" s="20"/>
      <c r="E19" s="20"/>
      <c r="F19" s="20"/>
      <c r="G19" s="20"/>
      <c r="H19" s="1"/>
      <c r="I19" s="1"/>
      <c r="K19" s="6"/>
      <c r="L19" s="6" t="s">
        <v>80</v>
      </c>
      <c r="M19" s="6" t="s">
        <v>81</v>
      </c>
    </row>
    <row r="20" spans="1:13" ht="19.2" customHeight="1">
      <c r="A20" s="35" t="s">
        <v>57</v>
      </c>
      <c r="B20" s="6" t="s">
        <v>57</v>
      </c>
      <c r="C20" s="6">
        <v>2</v>
      </c>
      <c r="D20" s="6">
        <v>2</v>
      </c>
      <c r="E20" s="6">
        <v>0</v>
      </c>
      <c r="F20" s="6">
        <v>30</v>
      </c>
      <c r="G20" s="6" t="str" cm="1">
        <f t="array" ref="G20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F20+1), "CIDR invalide")</f>
        <v>255.255.255.252</v>
      </c>
      <c r="H20" s="7" t="s">
        <v>65</v>
      </c>
      <c r="I20" s="1"/>
      <c r="K20" s="6"/>
      <c r="L20" s="6" t="s">
        <v>82</v>
      </c>
      <c r="M20" s="6" t="s">
        <v>83</v>
      </c>
    </row>
    <row r="21" spans="1:13" ht="24" customHeight="1">
      <c r="A21" s="36"/>
      <c r="B21" s="6" t="s">
        <v>129</v>
      </c>
      <c r="C21" s="6">
        <v>2</v>
      </c>
      <c r="D21" s="6">
        <v>2</v>
      </c>
      <c r="E21" s="6">
        <v>0</v>
      </c>
      <c r="F21" s="6">
        <v>30</v>
      </c>
      <c r="G21" s="6" t="str" cm="1">
        <f t="array" ref="G21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F21+1), "CIDR invalide")</f>
        <v>255.255.255.252</v>
      </c>
      <c r="H21" s="6" t="s">
        <v>106</v>
      </c>
      <c r="I21" s="1"/>
      <c r="K21" s="4"/>
      <c r="L21" s="6" t="s">
        <v>84</v>
      </c>
      <c r="M21" s="6" t="s">
        <v>85</v>
      </c>
    </row>
    <row r="22" spans="1:13" ht="20.399999999999999" customHeight="1">
      <c r="A22" s="36"/>
      <c r="B22" s="6" t="s">
        <v>130</v>
      </c>
      <c r="C22" s="6">
        <v>2</v>
      </c>
      <c r="D22" s="6">
        <v>2</v>
      </c>
      <c r="E22" s="6">
        <v>0</v>
      </c>
      <c r="F22" s="6">
        <v>30</v>
      </c>
      <c r="G22" s="6" t="str" cm="1">
        <f t="array" ref="G22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F22+1), "CIDR invalide")</f>
        <v>255.255.255.252</v>
      </c>
      <c r="H22" s="6" t="s">
        <v>118</v>
      </c>
      <c r="I22" s="1"/>
      <c r="K22" s="24"/>
      <c r="L22" s="24"/>
      <c r="M22" s="24"/>
    </row>
    <row r="23" spans="1:13">
      <c r="A23" s="1"/>
      <c r="B23" s="20"/>
      <c r="C23" s="20"/>
      <c r="D23" s="20"/>
      <c r="E23" s="20"/>
      <c r="F23" s="20"/>
      <c r="G23" s="20"/>
      <c r="H23" s="1"/>
      <c r="I23" s="1"/>
      <c r="K23" s="5" t="s">
        <v>52</v>
      </c>
      <c r="L23" s="5" t="s">
        <v>74</v>
      </c>
      <c r="M23" s="5" t="s">
        <v>64</v>
      </c>
    </row>
    <row r="24" spans="1:13" ht="21" customHeight="1">
      <c r="A24" s="35" t="s">
        <v>58</v>
      </c>
      <c r="B24" s="6" t="s">
        <v>58</v>
      </c>
      <c r="C24" s="6">
        <v>2</v>
      </c>
      <c r="D24" s="6">
        <v>2</v>
      </c>
      <c r="E24" s="6">
        <v>0</v>
      </c>
      <c r="F24" s="6">
        <v>30</v>
      </c>
      <c r="G24" s="6" t="str" cm="1">
        <f t="array" ref="G24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F24+1), "CIDR invalide")</f>
        <v>255.255.255.252</v>
      </c>
      <c r="H24" s="7" t="s">
        <v>97</v>
      </c>
      <c r="I24" s="1"/>
      <c r="K24" s="6"/>
      <c r="L24" s="6" t="s">
        <v>104</v>
      </c>
      <c r="M24" s="6" t="s">
        <v>86</v>
      </c>
    </row>
    <row r="25" spans="1:13" ht="18.600000000000001" customHeight="1">
      <c r="A25" s="36"/>
      <c r="B25" s="6" t="s">
        <v>131</v>
      </c>
      <c r="C25" s="6">
        <v>2</v>
      </c>
      <c r="D25" s="6">
        <v>2</v>
      </c>
      <c r="E25" s="6">
        <v>0</v>
      </c>
      <c r="F25" s="6">
        <v>30</v>
      </c>
      <c r="G25" s="6" t="str" cm="1">
        <f t="array" ref="G25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F25+1), "CIDR invalide")</f>
        <v>255.255.255.252</v>
      </c>
      <c r="H25" s="6" t="s">
        <v>110</v>
      </c>
      <c r="I25" s="1"/>
      <c r="K25" s="6"/>
      <c r="L25" s="6" t="s">
        <v>103</v>
      </c>
      <c r="M25" s="6" t="s">
        <v>87</v>
      </c>
    </row>
    <row r="26" spans="1:13" ht="23.4" customHeight="1">
      <c r="A26" s="36"/>
      <c r="B26" s="6" t="s">
        <v>133</v>
      </c>
      <c r="C26" s="6">
        <v>2</v>
      </c>
      <c r="D26" s="6">
        <v>2</v>
      </c>
      <c r="E26" s="6">
        <v>0</v>
      </c>
      <c r="F26" s="6">
        <v>24</v>
      </c>
      <c r="G26" s="6" t="str" cm="1">
        <f t="array" ref="G26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F26+1), "CIDR invalide")</f>
        <v>255.255.255.0</v>
      </c>
      <c r="H26" s="3" t="s">
        <v>120</v>
      </c>
      <c r="I26" s="1"/>
      <c r="K26" s="4"/>
      <c r="L26" s="6" t="s">
        <v>76</v>
      </c>
      <c r="M26" s="6" t="s">
        <v>63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K27" s="24"/>
      <c r="L27" s="24"/>
      <c r="M27" s="24"/>
    </row>
    <row r="28" spans="1:13">
      <c r="K28" s="5" t="s">
        <v>52</v>
      </c>
      <c r="L28" s="5" t="s">
        <v>78</v>
      </c>
      <c r="M28" s="5" t="s">
        <v>88</v>
      </c>
    </row>
    <row r="29" spans="1:13">
      <c r="K29" s="6"/>
      <c r="L29" s="6" t="s">
        <v>102</v>
      </c>
      <c r="M29" s="6" t="s">
        <v>89</v>
      </c>
    </row>
    <row r="30" spans="1:13">
      <c r="K30" s="6"/>
      <c r="L30" s="6" t="s">
        <v>101</v>
      </c>
      <c r="M30" s="6" t="s">
        <v>65</v>
      </c>
    </row>
    <row r="31" spans="1:13">
      <c r="K31" s="6"/>
      <c r="L31" s="6" t="s">
        <v>76</v>
      </c>
      <c r="M31" s="6" t="s">
        <v>91</v>
      </c>
    </row>
    <row r="32" spans="1:13">
      <c r="K32" s="24"/>
      <c r="L32" s="24"/>
      <c r="M32" s="24"/>
    </row>
    <row r="33" spans="11:13">
      <c r="K33" s="6" t="s">
        <v>52</v>
      </c>
      <c r="L33" s="5" t="s">
        <v>78</v>
      </c>
      <c r="M33" s="5" t="s">
        <v>92</v>
      </c>
    </row>
    <row r="34" spans="11:13">
      <c r="K34" s="6"/>
      <c r="L34" s="6" t="s">
        <v>100</v>
      </c>
      <c r="M34" s="6" t="s">
        <v>93</v>
      </c>
    </row>
    <row r="35" spans="11:13">
      <c r="K35" s="6"/>
      <c r="L35" s="6" t="s">
        <v>98</v>
      </c>
      <c r="M35" s="6" t="s">
        <v>94</v>
      </c>
    </row>
    <row r="36" spans="11:13">
      <c r="K36" s="4"/>
      <c r="L36" s="6" t="s">
        <v>76</v>
      </c>
      <c r="M36" s="6" t="s">
        <v>95</v>
      </c>
    </row>
    <row r="37" spans="11:13">
      <c r="K37" s="24"/>
      <c r="L37" s="24"/>
      <c r="M37" s="24"/>
    </row>
    <row r="38" spans="11:13">
      <c r="K38" s="5" t="s">
        <v>52</v>
      </c>
      <c r="L38" s="5" t="s">
        <v>74</v>
      </c>
      <c r="M38" s="5" t="s">
        <v>96</v>
      </c>
    </row>
    <row r="39" spans="11:13">
      <c r="K39" s="6"/>
      <c r="L39" s="6" t="s">
        <v>99</v>
      </c>
      <c r="M39" s="6" t="s">
        <v>97</v>
      </c>
    </row>
    <row r="40" spans="11:13">
      <c r="K40" s="6"/>
      <c r="L40" s="6" t="s">
        <v>105</v>
      </c>
      <c r="M40" s="6" t="s">
        <v>106</v>
      </c>
    </row>
    <row r="41" spans="11:13">
      <c r="K41" s="4"/>
      <c r="L41" s="6" t="s">
        <v>76</v>
      </c>
      <c r="M41" s="6" t="s">
        <v>107</v>
      </c>
    </row>
    <row r="42" spans="11:13">
      <c r="K42" s="24"/>
      <c r="L42" s="24"/>
      <c r="M42" s="24"/>
    </row>
    <row r="43" spans="11:13">
      <c r="K43" s="5" t="s">
        <v>52</v>
      </c>
      <c r="L43" s="5" t="s">
        <v>78</v>
      </c>
      <c r="M43" s="5" t="s">
        <v>108</v>
      </c>
    </row>
    <row r="44" spans="11:13">
      <c r="K44" s="6"/>
      <c r="L44" s="6" t="s">
        <v>109</v>
      </c>
      <c r="M44" s="6" t="s">
        <v>110</v>
      </c>
    </row>
    <row r="45" spans="11:13">
      <c r="K45" s="6"/>
      <c r="L45" s="6" t="s">
        <v>111</v>
      </c>
      <c r="M45" s="6" t="s">
        <v>112</v>
      </c>
    </row>
    <row r="46" spans="11:13">
      <c r="K46" s="4"/>
      <c r="L46" s="6" t="s">
        <v>76</v>
      </c>
      <c r="M46" s="6" t="s">
        <v>113</v>
      </c>
    </row>
    <row r="47" spans="11:13">
      <c r="K47" s="24"/>
      <c r="L47" s="24"/>
      <c r="M47" s="24"/>
    </row>
    <row r="48" spans="11:13">
      <c r="K48" s="5" t="s">
        <v>52</v>
      </c>
      <c r="L48" s="5" t="s">
        <v>78</v>
      </c>
      <c r="M48" s="5" t="s">
        <v>114</v>
      </c>
    </row>
    <row r="49" spans="11:13">
      <c r="K49" s="6"/>
      <c r="L49" s="6" t="s">
        <v>115</v>
      </c>
      <c r="M49" s="6" t="s">
        <v>116</v>
      </c>
    </row>
    <row r="50" spans="11:13">
      <c r="K50" s="6"/>
      <c r="L50" s="6" t="s">
        <v>117</v>
      </c>
      <c r="M50" s="6" t="s">
        <v>118</v>
      </c>
    </row>
    <row r="51" spans="11:13">
      <c r="K51" s="6"/>
      <c r="L51" s="6" t="s">
        <v>76</v>
      </c>
      <c r="M51" s="6" t="s">
        <v>119</v>
      </c>
    </row>
    <row r="52" spans="11:13">
      <c r="K52" s="13"/>
      <c r="L52" s="13"/>
      <c r="M52" s="13"/>
    </row>
    <row r="53" spans="11:13">
      <c r="K53" s="6" t="s">
        <v>150</v>
      </c>
      <c r="L53" s="6" t="s">
        <v>151</v>
      </c>
      <c r="M53" s="3" t="s">
        <v>120</v>
      </c>
    </row>
    <row r="1048572" spans="1:1">
      <c r="A1048572" t="s">
        <v>53</v>
      </c>
    </row>
  </sheetData>
  <mergeCells count="5">
    <mergeCell ref="A24:A26"/>
    <mergeCell ref="A8:A10"/>
    <mergeCell ref="A12:A14"/>
    <mergeCell ref="A16:A18"/>
    <mergeCell ref="A20:A2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C3AE-376B-4518-B99B-6B0BD6B37A75}">
  <dimension ref="A1:G21"/>
  <sheetViews>
    <sheetView workbookViewId="0">
      <selection activeCell="E26" sqref="E26"/>
    </sheetView>
  </sheetViews>
  <sheetFormatPr baseColWidth="10" defaultRowHeight="14.4"/>
  <cols>
    <col min="2" max="2" width="16.109375" customWidth="1"/>
    <col min="3" max="3" width="21.88671875" customWidth="1"/>
    <col min="4" max="4" width="14.109375" bestFit="1" customWidth="1"/>
    <col min="5" max="5" width="18.6640625" customWidth="1"/>
    <col min="6" max="6" width="23.33203125" customWidth="1"/>
    <col min="7" max="7" width="14.6640625" bestFit="1" customWidth="1"/>
    <col min="8" max="8" width="17.21875" bestFit="1" customWidth="1"/>
    <col min="10" max="10" width="14.6640625" bestFit="1" customWidth="1"/>
    <col min="11" max="11" width="17.21875" bestFit="1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8"/>
      <c r="C2" s="18"/>
      <c r="D2" s="18"/>
      <c r="E2" s="18"/>
      <c r="F2" s="18"/>
      <c r="G2" s="1"/>
    </row>
    <row r="3" spans="1:7" ht="17.399999999999999">
      <c r="A3" s="1"/>
      <c r="B3" s="25" t="s">
        <v>152</v>
      </c>
      <c r="C3" s="18"/>
      <c r="D3" s="18"/>
      <c r="E3" s="18"/>
      <c r="F3" s="18"/>
      <c r="G3" s="1"/>
    </row>
    <row r="4" spans="1:7">
      <c r="A4" s="1"/>
      <c r="B4" s="18"/>
      <c r="C4" s="18"/>
      <c r="D4" s="18"/>
      <c r="E4" s="18"/>
      <c r="F4" s="18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37" t="s">
        <v>0</v>
      </c>
      <c r="C7" s="38"/>
      <c r="D7" s="29" t="s">
        <v>4</v>
      </c>
      <c r="E7" s="29" t="s">
        <v>5</v>
      </c>
      <c r="F7" s="30" t="s">
        <v>128</v>
      </c>
      <c r="G7" s="1"/>
    </row>
    <row r="8" spans="1:7">
      <c r="A8" s="1"/>
      <c r="B8" s="39" t="s">
        <v>122</v>
      </c>
      <c r="C8" s="6" t="s">
        <v>124</v>
      </c>
      <c r="D8" s="6">
        <v>30</v>
      </c>
      <c r="E8" s="6" t="str" cm="1">
        <f t="array" ref="E8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D8+1), "CIDR invalide")</f>
        <v>255.255.255.252</v>
      </c>
      <c r="F8" s="6" t="s">
        <v>67</v>
      </c>
      <c r="G8" s="1"/>
    </row>
    <row r="9" spans="1:7" ht="57.6">
      <c r="A9" s="1"/>
      <c r="B9" s="41"/>
      <c r="C9" s="39" t="s">
        <v>70</v>
      </c>
      <c r="D9" s="14">
        <v>24</v>
      </c>
      <c r="E9" s="14" t="str" cm="1">
        <f t="array" ref="E9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D9+1), "CIDR invalide")</f>
        <v>255.255.255.0</v>
      </c>
      <c r="F9" s="32" t="s">
        <v>132</v>
      </c>
      <c r="G9" s="1"/>
    </row>
    <row r="10" spans="1:7">
      <c r="A10" s="1"/>
      <c r="B10" s="41"/>
      <c r="C10" s="40"/>
      <c r="D10" s="8">
        <v>30</v>
      </c>
      <c r="E10" s="12" t="str" cm="1">
        <f t="array" ref="E10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D10+1), "CIDR invalide")</f>
        <v>255.255.255.252</v>
      </c>
      <c r="F10" s="12" t="s">
        <v>71</v>
      </c>
      <c r="G10" s="1"/>
    </row>
    <row r="11" spans="1:7">
      <c r="A11" s="1"/>
      <c r="B11" s="41"/>
      <c r="C11" s="39" t="s">
        <v>82</v>
      </c>
      <c r="D11" s="23">
        <v>24</v>
      </c>
      <c r="E11" s="23" t="str" cm="1">
        <f t="array" ref="E11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D11+1), "CIDR invalide")</f>
        <v>255.255.255.0</v>
      </c>
      <c r="F11" s="23" t="s">
        <v>134</v>
      </c>
      <c r="G11" s="1"/>
    </row>
    <row r="12" spans="1:7">
      <c r="A12" s="1"/>
      <c r="B12" s="41"/>
      <c r="C12" s="41"/>
      <c r="D12" s="11">
        <v>30</v>
      </c>
      <c r="E12" s="11" t="str" cm="1">
        <f t="array" ref="E12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D12+1), "CIDR invalide")</f>
        <v>255.255.255.252</v>
      </c>
      <c r="F12" s="11" t="s">
        <v>83</v>
      </c>
      <c r="G12" s="1"/>
    </row>
    <row r="13" spans="1:7">
      <c r="A13" s="1"/>
      <c r="B13" s="41"/>
      <c r="C13" s="41"/>
      <c r="D13" s="11">
        <v>24</v>
      </c>
      <c r="E13" s="11" t="str" cm="1">
        <f t="array" ref="E13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D13+1), "CIDR invalide")</f>
        <v>255.255.255.0</v>
      </c>
      <c r="F13" s="11" t="s">
        <v>135</v>
      </c>
      <c r="G13" s="1"/>
    </row>
    <row r="14" spans="1:7">
      <c r="A14" s="1"/>
      <c r="B14" s="40"/>
      <c r="C14" s="40"/>
      <c r="D14" s="10">
        <v>30</v>
      </c>
      <c r="E14" s="10" t="str" cm="1">
        <f t="array" ref="E14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D14+1), "CIDR invalide")</f>
        <v>255.255.255.252</v>
      </c>
      <c r="F14" s="10" t="s">
        <v>73</v>
      </c>
      <c r="G14" s="1"/>
    </row>
    <row r="15" spans="1:7">
      <c r="A15" s="1"/>
      <c r="B15" s="39" t="s">
        <v>136</v>
      </c>
      <c r="C15" s="14" t="s">
        <v>137</v>
      </c>
      <c r="D15" s="39">
        <v>24</v>
      </c>
      <c r="E15" s="39" t="str" cm="1">
        <f t="array" ref="E15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D15+1), "CIDR invalide")</f>
        <v>255.255.255.0</v>
      </c>
      <c r="F15" s="23" t="s">
        <v>139</v>
      </c>
      <c r="G15" s="1"/>
    </row>
    <row r="16" spans="1:7">
      <c r="A16" s="1"/>
      <c r="B16" s="41"/>
      <c r="C16" s="12" t="s">
        <v>138</v>
      </c>
      <c r="D16" s="40"/>
      <c r="E16" s="40"/>
      <c r="F16" s="10" t="s">
        <v>69</v>
      </c>
      <c r="G16" s="1"/>
    </row>
    <row r="17" spans="1:7">
      <c r="A17" s="1"/>
      <c r="B17" s="41"/>
      <c r="C17" s="6" t="s">
        <v>124</v>
      </c>
      <c r="D17" s="3">
        <v>24</v>
      </c>
      <c r="E17" s="3" t="str" cm="1">
        <f t="array" ref="E17">IFERROR(INDEX({"0.0.0.0";"128.0.0.0";"192.0.0.0";"224.0.0.0";"240.0.0.0";"248.0.0.0";"252.0.0.0";"254.0.0.0";"255.0.0.0";"255.128.0.0";"255.192.0.0";"255.224.0.0";"255.240.0.0";"255.248.0.0";"255.252.0.0";"255.254.0.0";"255.255.0.0";"255.255.128.0";"255.255.192.0";"255.255.224.0";"255.255.240.0";"255.255.248.0";"255.255.252.0";"255.255.254.0";"255.255.255.0";"255.255.255.128";"255.255.255.192";"255.255.255.224";"255.255.255.240";"255.255.255.248";"255.255.255.252";"255.255.255.254";"255.255.255.255"}, D17+1), "CIDR invalide")</f>
        <v>255.255.255.0</v>
      </c>
      <c r="F17" s="3" t="s">
        <v>140</v>
      </c>
      <c r="G17" s="1"/>
    </row>
    <row r="18" spans="1:7">
      <c r="A18" s="1"/>
      <c r="B18" s="41"/>
      <c r="C18" s="6" t="s">
        <v>143</v>
      </c>
      <c r="D18" s="3">
        <v>64</v>
      </c>
      <c r="E18" s="39"/>
      <c r="F18" s="3" t="s">
        <v>141</v>
      </c>
      <c r="G18" s="1"/>
    </row>
    <row r="19" spans="1:7">
      <c r="A19" s="1"/>
      <c r="B19" s="40"/>
      <c r="C19" s="6" t="s">
        <v>144</v>
      </c>
      <c r="D19" s="3">
        <v>64</v>
      </c>
      <c r="E19" s="40"/>
      <c r="F19" s="3" t="s">
        <v>142</v>
      </c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mergeCells count="8">
    <mergeCell ref="B7:C7"/>
    <mergeCell ref="E18:E19"/>
    <mergeCell ref="D15:D16"/>
    <mergeCell ref="B8:B14"/>
    <mergeCell ref="B15:B19"/>
    <mergeCell ref="C11:C14"/>
    <mergeCell ref="C9:C10"/>
    <mergeCell ref="E15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A536-17F3-4DD9-B351-EE9C87D07D1C}">
  <dimension ref="A1:G9"/>
  <sheetViews>
    <sheetView tabSelected="1" workbookViewId="0">
      <selection activeCell="F27" sqref="F27"/>
    </sheetView>
  </sheetViews>
  <sheetFormatPr baseColWidth="10" defaultRowHeight="14.4"/>
  <cols>
    <col min="6" max="6" width="14.66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18">
      <c r="A2" s="1"/>
      <c r="B2" s="27" t="s">
        <v>159</v>
      </c>
      <c r="C2" s="18"/>
      <c r="D2" s="18"/>
      <c r="E2" s="18"/>
      <c r="F2" s="18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31" t="s">
        <v>153</v>
      </c>
      <c r="C4" s="16"/>
      <c r="D4" s="16"/>
      <c r="E4" s="16"/>
      <c r="F4" s="16"/>
      <c r="G4" s="1"/>
    </row>
    <row r="5" spans="1:7">
      <c r="A5" s="1"/>
      <c r="B5" s="31" t="s">
        <v>154</v>
      </c>
      <c r="C5" s="16"/>
      <c r="D5" s="16"/>
      <c r="E5" s="16"/>
      <c r="F5" s="16"/>
      <c r="G5" s="1"/>
    </row>
    <row r="6" spans="1:7">
      <c r="A6" s="1"/>
      <c r="B6" s="31" t="s">
        <v>155</v>
      </c>
      <c r="C6" s="16"/>
      <c r="D6" s="16"/>
      <c r="E6" s="16"/>
      <c r="F6" s="16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6"/>
      <c r="B9" s="16"/>
      <c r="C9" s="16"/>
      <c r="D9" s="16"/>
      <c r="E9" s="16"/>
      <c r="F9" s="16"/>
      <c r="G9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A00CDE64C14FB88C5AB9CF307A73" ma:contentTypeVersion="12" ma:contentTypeDescription="Crée un document." ma:contentTypeScope="" ma:versionID="b8800de2f35dc0d341af0dd02f93fb37">
  <xsd:schema xmlns:xsd="http://www.w3.org/2001/XMLSchema" xmlns:xs="http://www.w3.org/2001/XMLSchema" xmlns:p="http://schemas.microsoft.com/office/2006/metadata/properties" xmlns:ns3="c7e9659a-247f-4fc5-b96b-8066ebefd750" xmlns:ns4="408cb695-034b-4c51-96e3-b8f77eb66ab8" targetNamespace="http://schemas.microsoft.com/office/2006/metadata/properties" ma:root="true" ma:fieldsID="9033f170816a25339771f2df619b5c56" ns3:_="" ns4:_="">
    <xsd:import namespace="c7e9659a-247f-4fc5-b96b-8066ebefd750"/>
    <xsd:import namespace="408cb695-034b-4c51-96e3-b8f77eb66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9659a-247f-4fc5-b96b-8066ebefd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cb695-034b-4c51-96e3-b8f77eb66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e9659a-247f-4fc5-b96b-8066ebefd750" xsi:nil="true"/>
  </documentManagement>
</p:properties>
</file>

<file path=customXml/itemProps1.xml><?xml version="1.0" encoding="utf-8"?>
<ds:datastoreItem xmlns:ds="http://schemas.openxmlformats.org/officeDocument/2006/customXml" ds:itemID="{9253CD47-497F-40D5-BE9C-EBB5C0006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e9659a-247f-4fc5-b96b-8066ebefd750"/>
    <ds:schemaRef ds:uri="408cb695-034b-4c51-96e3-b8f77eb66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8B314-63F2-41C7-9B36-915475DD8D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E6460-83A0-4610-A765-8DAF81699C91}">
  <ds:schemaRefs>
    <ds:schemaRef ds:uri="http://schemas.openxmlformats.org/package/2006/metadata/core-properties"/>
    <ds:schemaRef ds:uri="http://schemas.microsoft.com/office/2006/documentManagement/types"/>
    <ds:schemaRef ds:uri="c7e9659a-247f-4fc5-b96b-8066ebefd750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408cb695-034b-4c51-96e3-b8f77eb66a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Bibliothèque</vt:lpstr>
      <vt:lpstr>eXia</vt:lpstr>
      <vt:lpstr>Engie</vt:lpstr>
      <vt:lpstr>Digiplex</vt:lpstr>
      <vt:lpstr>FAI</vt:lpstr>
      <vt:lpstr>Réseau maillé</vt:lpstr>
      <vt:lpstr>Tunnel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WROBLEWSKI MARTIN</dc:creator>
  <cp:lastModifiedBy>WROBLEWSKI MARTIN</cp:lastModifiedBy>
  <dcterms:created xsi:type="dcterms:W3CDTF">2024-01-09T07:23:20Z</dcterms:created>
  <dcterms:modified xsi:type="dcterms:W3CDTF">2024-01-25T18:42:29Z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0x010100CED5A00CDE64C14FB88C5AB9CF307A73</vt:lpwstr>
  </property>
</Properties>
</file>