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dellj\Documents\"/>
    </mc:Choice>
  </mc:AlternateContent>
  <xr:revisionPtr revIDLastSave="0" documentId="13_ncr:1_{D4B2AFF2-9CCF-4A99-BF3D-B70EE7A663C8}" xr6:coauthVersionLast="47" xr6:coauthVersionMax="47" xr10:uidLastSave="{00000000-0000-0000-0000-000000000000}"/>
  <bookViews>
    <workbookView xWindow="28680" yWindow="-120" windowWidth="29040" windowHeight="15840" activeTab="1" xr2:uid="{0209A367-570D-4CD3-9D47-509AD0F3B46D}"/>
  </bookViews>
  <sheets>
    <sheet name="Info Empresa" sheetId="1" r:id="rId1"/>
    <sheet name="Gráfico" sheetId="2" r:id="rId2"/>
  </sheets>
  <definedNames>
    <definedName name="_xlnm._FilterDatabase" localSheetId="0" hidden="1">'Info Empresa'!#REF!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" i="2" l="1"/>
  <c r="C95" i="2"/>
  <c r="C93" i="2"/>
  <c r="C83" i="2"/>
  <c r="C80" i="2"/>
  <c r="C82" i="2"/>
  <c r="C96" i="2"/>
  <c r="C94" i="2"/>
  <c r="C104" i="2"/>
  <c r="C97" i="2"/>
  <c r="C79" i="2"/>
  <c r="C84" i="2"/>
  <c r="C87" i="2"/>
  <c r="C89" i="2"/>
  <c r="C86" i="2"/>
  <c r="C101" i="2"/>
  <c r="C85" i="2"/>
  <c r="C90" i="2"/>
  <c r="C88" i="2"/>
  <c r="C81" i="2"/>
  <c r="C92" i="2"/>
  <c r="C103" i="2"/>
  <c r="C99" i="2"/>
  <c r="C100" i="2"/>
  <c r="C98" i="2"/>
  <c r="C102" i="2"/>
  <c r="L1384" i="1"/>
  <c r="M1384" i="1"/>
  <c r="N1384" i="1"/>
  <c r="O1384" i="1"/>
  <c r="P1384" i="1"/>
  <c r="Q1384" i="1"/>
  <c r="R1384" i="1"/>
  <c r="S1384" i="1"/>
  <c r="T1384" i="1"/>
  <c r="U1384" i="1"/>
  <c r="V1384" i="1"/>
  <c r="W1384" i="1"/>
  <c r="X1384" i="1"/>
  <c r="Y1384" i="1"/>
  <c r="Z1384" i="1"/>
  <c r="AA1384" i="1"/>
  <c r="AB1384" i="1"/>
  <c r="AC1384" i="1"/>
  <c r="AD1384" i="1"/>
  <c r="AE1384" i="1"/>
  <c r="AF1384" i="1"/>
  <c r="AG1384" i="1"/>
  <c r="AH1384" i="1"/>
  <c r="AI1384" i="1"/>
  <c r="AJ1384" i="1"/>
  <c r="K1384" i="1"/>
</calcChain>
</file>

<file path=xl/sharedStrings.xml><?xml version="1.0" encoding="utf-8"?>
<sst xmlns="http://schemas.openxmlformats.org/spreadsheetml/2006/main" count="8359" uniqueCount="4061">
  <si>
    <t>Data</t>
  </si>
  <si>
    <t>CNPJ</t>
  </si>
  <si>
    <t>Fantasia</t>
  </si>
  <si>
    <t>Razao Social</t>
  </si>
  <si>
    <t>Cidade</t>
  </si>
  <si>
    <t>Regime</t>
  </si>
  <si>
    <t>Boleto</t>
  </si>
  <si>
    <t>VersaoMySQL</t>
  </si>
  <si>
    <t>Tamanho do Banco em MB</t>
  </si>
  <si>
    <t>DAVs Emitidas</t>
  </si>
  <si>
    <t>PVs Emitidas</t>
  </si>
  <si>
    <t>Cupons NFCe Emitidos</t>
  </si>
  <si>
    <t>Cupons ECF Emitidos</t>
  </si>
  <si>
    <t>NFe Emitidas</t>
  </si>
  <si>
    <t>NFSe Emitidas</t>
  </si>
  <si>
    <t>MDFe Emitidas</t>
  </si>
  <si>
    <t>Ordens de Servico</t>
  </si>
  <si>
    <t>Servico de Box</t>
  </si>
  <si>
    <t>Entregas Emitidas</t>
  </si>
  <si>
    <t>Entradas de Mercadoria</t>
  </si>
  <si>
    <t>Promocoes Cadastradas</t>
  </si>
  <si>
    <t>Promocoes Scanntech</t>
  </si>
  <si>
    <t>Cadastros Livro Optico</t>
  </si>
  <si>
    <t>Dispositivos JR Pedidos</t>
  </si>
  <si>
    <t>Dispositivos JR Restaurante</t>
  </si>
  <si>
    <t>Contas A Pagar Baixadas</t>
  </si>
  <si>
    <t>Contas A Receber Baixadas</t>
  </si>
  <si>
    <t>Boletos Emitidos</t>
  </si>
  <si>
    <t>Imagens De Produtos</t>
  </si>
  <si>
    <t>Produtos MKT</t>
  </si>
  <si>
    <t>Pedidos MKT</t>
  </si>
  <si>
    <t>Utiliza Grade De Produtos</t>
  </si>
  <si>
    <t>Utiliza Multi Precos</t>
  </si>
  <si>
    <t>Utiliza Plano De Contas</t>
  </si>
  <si>
    <t>10.678.205/0001-84</t>
  </si>
  <si>
    <t>DISTRITEK ASSISTENCIA TECNICA LTDA - ME</t>
  </si>
  <si>
    <t xml:space="preserve">ITAPEMA </t>
  </si>
  <si>
    <t>SIMPLES NACIONAL</t>
  </si>
  <si>
    <t>5.7.38-log</t>
  </si>
  <si>
    <t>09.083.659/0001-23</t>
  </si>
  <si>
    <t>COMERCIO DE GAS CB LTDA</t>
  </si>
  <si>
    <t xml:space="preserve">ITAJAI </t>
  </si>
  <si>
    <t>LUCRO PRESUMIDO</t>
  </si>
  <si>
    <t>5.7.25-log</t>
  </si>
  <si>
    <t>00.374.407/0001-89</t>
  </si>
  <si>
    <t>AZU COMERCIO DE GENEROS ALIMENTICIOS LTDA</t>
  </si>
  <si>
    <t xml:space="preserve">GASPAR </t>
  </si>
  <si>
    <t>27.094.737/0001-77</t>
  </si>
  <si>
    <t>NATULIFE EQUILIBRIO E ATITUDE EIRELI</t>
  </si>
  <si>
    <t xml:space="preserve">BALNEARIO CAMBORIU </t>
  </si>
  <si>
    <t>5.5.11</t>
  </si>
  <si>
    <t>00.177.453/0001-98</t>
  </si>
  <si>
    <t>INSTATEL SERVICOS ELETRONICOS LTDA - ME</t>
  </si>
  <si>
    <t>748-X=SICREDI</t>
  </si>
  <si>
    <t>95.314.266/0001-15</t>
  </si>
  <si>
    <t>ACUPESCA COMERCIO IMPORTACAO E EXPORTACAO LTDA</t>
  </si>
  <si>
    <t>75.788.851/0001-40</t>
  </si>
  <si>
    <t>PANIFICADORA E CONFEITARIA TRIGOS LTDA</t>
  </si>
  <si>
    <t>78.326.808/0004-01</t>
  </si>
  <si>
    <t>EURICO MARCOS OSMARI EIRELI</t>
  </si>
  <si>
    <t>5.7.33-log</t>
  </si>
  <si>
    <t>22.452.541/0001-93</t>
  </si>
  <si>
    <t>A. R. PINHO ATACADAO DE MOVEIS</t>
  </si>
  <si>
    <t>JOINVILLE</t>
  </si>
  <si>
    <t>19.537.198/0001-75</t>
  </si>
  <si>
    <t>LABORATORIO DIESEL LTDA</t>
  </si>
  <si>
    <t>ITAJAI</t>
  </si>
  <si>
    <t>085-1=CECRED</t>
  </si>
  <si>
    <t>00.000.000/0000-00</t>
  </si>
  <si>
    <t>31.898.001/0001-29</t>
  </si>
  <si>
    <t>PACHECO DISTRIBUIDORA DE ROLAMENTOS LTDA</t>
  </si>
  <si>
    <t>05.782.466/0001-00</t>
  </si>
  <si>
    <t>DAMA COMERCIO ATACADISTA DE ALIMENTOS LTDA</t>
  </si>
  <si>
    <t xml:space="preserve">CAMBORIU </t>
  </si>
  <si>
    <t>20.600.542/0001-02</t>
  </si>
  <si>
    <t>MACHADO PORTARIA E MONITORAMENTO LTDA</t>
  </si>
  <si>
    <t>10.872.768/0001-09</t>
  </si>
  <si>
    <t>SOULFLEX INDUSTRIA DE PERSIANAS EIRELI</t>
  </si>
  <si>
    <t>08.633.949/0001-30</t>
  </si>
  <si>
    <t>LUIZ ANTONIO JOVELLI E OUTROS</t>
  </si>
  <si>
    <t xml:space="preserve">ARANDU </t>
  </si>
  <si>
    <t>24.245.853/0004-02</t>
  </si>
  <si>
    <t>LUIZ ANTONIO JOVELLI E OUTRO</t>
  </si>
  <si>
    <t xml:space="preserve">ITAI </t>
  </si>
  <si>
    <t>05.140.542/0001-83</t>
  </si>
  <si>
    <t>RESTAURANTE DEGUSTU´S LTDA</t>
  </si>
  <si>
    <t xml:space="preserve">BRUSQUE </t>
  </si>
  <si>
    <t>38.003.402/0001-12</t>
  </si>
  <si>
    <t>BAZAR KIOSKO LTDA</t>
  </si>
  <si>
    <t>CACHOEIRINHA</t>
  </si>
  <si>
    <t>01.776.934/0001-82</t>
  </si>
  <si>
    <t>RECUPERADORA DE VEICULOS VARGAS LTDA - M</t>
  </si>
  <si>
    <t>5.6.21-log</t>
  </si>
  <si>
    <t>30.497.928/0001-94</t>
  </si>
  <si>
    <t>FERNANDA GRETTER TEIXEIRA</t>
  </si>
  <si>
    <t>TIMBO</t>
  </si>
  <si>
    <t>83.822.148/0001-39</t>
  </si>
  <si>
    <t>MEGAPEL EMPRESA BRASILEIRA DE PAPEL E CELULOSE LTDA</t>
  </si>
  <si>
    <t>237-2=BRADESCO</t>
  </si>
  <si>
    <t>43.506.238/0001-04</t>
  </si>
  <si>
    <t>PINHO MOVEIS LTDA</t>
  </si>
  <si>
    <t xml:space="preserve">BAGE </t>
  </si>
  <si>
    <t>44.217.536/0001-39</t>
  </si>
  <si>
    <t>JU VARIEDADES E SERVICOS LTDA</t>
  </si>
  <si>
    <t>ITAPEMA</t>
  </si>
  <si>
    <t>5.7.35-log</t>
  </si>
  <si>
    <t>44.542.666/0001-47</t>
  </si>
  <si>
    <t>PIETRA VIEIRA MATERIAIS DE CONSTRUCOES LTDA</t>
  </si>
  <si>
    <t>37.935.527/0001-18</t>
  </si>
  <si>
    <t>PESCADOS VALTER LTDA</t>
  </si>
  <si>
    <t>30.804.193/0001-02</t>
  </si>
  <si>
    <t>TODA LINDA MODA E ACESSORIOS LTDA</t>
  </si>
  <si>
    <t>CAMBORIÚ</t>
  </si>
  <si>
    <t>83.549.865/0001-39</t>
  </si>
  <si>
    <t>LANCHONETE E RESTAURANTE VENEZA LTDA</t>
  </si>
  <si>
    <t>14.973.475/0002-50</t>
  </si>
  <si>
    <t>MARIA DE LOURDES SCHAEFER - COMERCIO</t>
  </si>
  <si>
    <t>46.247.262/0001-56</t>
  </si>
  <si>
    <t>CEU BRINQUEDOS LTDA</t>
  </si>
  <si>
    <t>41.563.101/0001-58</t>
  </si>
  <si>
    <t>PRO-MOTOS LTDA</t>
  </si>
  <si>
    <t>5.7.43-log</t>
  </si>
  <si>
    <t>47.776.722/0001-04</t>
  </si>
  <si>
    <t>LUIZ ANTONIO JOVELLI</t>
  </si>
  <si>
    <t>ITAI</t>
  </si>
  <si>
    <t>24.245.853/0001-51</t>
  </si>
  <si>
    <t>ARANDU</t>
  </si>
  <si>
    <t>24.245.853/0005-85</t>
  </si>
  <si>
    <t>AVARE</t>
  </si>
  <si>
    <t>08.633.949/0002-11</t>
  </si>
  <si>
    <t>45.792.752/0003-32</t>
  </si>
  <si>
    <t>SUPERCONFIANCA SUPERMERCADO LTDA</t>
  </si>
  <si>
    <t>BOMBINHAS</t>
  </si>
  <si>
    <t>22.452.541/0018-31</t>
  </si>
  <si>
    <t>BLUMENAU</t>
  </si>
  <si>
    <t>03.397.846/0006-00</t>
  </si>
  <si>
    <t>ENCANTO FEMININO CONFECCOES LTDA</t>
  </si>
  <si>
    <t>48.310.883/0001-62</t>
  </si>
  <si>
    <t>PAPILLO PAPELARIA LTDA</t>
  </si>
  <si>
    <t>51.364.791/0001-70</t>
  </si>
  <si>
    <t>GISELE APARECIDA JOVELLI E OUTRO</t>
  </si>
  <si>
    <t>80.963.994/0001-80</t>
  </si>
  <si>
    <t>PARAFUSOS CONINCK COMERCIO E REPRESENTACOES LTDA</t>
  </si>
  <si>
    <t>18.701.749/0001-21</t>
  </si>
  <si>
    <t>BRUNA ARIANA DE BORBA LTDA</t>
  </si>
  <si>
    <t>08.217.188/0001-36</t>
  </si>
  <si>
    <t>KI DELICATESSE LTDA</t>
  </si>
  <si>
    <t>BALNEARIO CAMBORIU</t>
  </si>
  <si>
    <t>11.369.969/0001-50</t>
  </si>
  <si>
    <t>ANDRADE E ROZINI LTDA</t>
  </si>
  <si>
    <t>03.397.846/0001-03</t>
  </si>
  <si>
    <t>34.374.802/0001-83</t>
  </si>
  <si>
    <t>N C MARTINS E RODRIGUES LTDA</t>
  </si>
  <si>
    <t>756-0=SICOOB</t>
  </si>
  <si>
    <t>42.428.710/0001-67</t>
  </si>
  <si>
    <t>NORTE  SUL COMERCIO E TRANSPORTE DE MADEIRAS LTDA</t>
  </si>
  <si>
    <t>03.871.703/0001-83</t>
  </si>
  <si>
    <t>DOM ALBERTO RESTAURANTE LTDA</t>
  </si>
  <si>
    <t>14.546.625/0006-72</t>
  </si>
  <si>
    <t>BYONDA CONFECCOES LTDA</t>
  </si>
  <si>
    <t>15.060.785/0001-65</t>
  </si>
  <si>
    <t>ITAPLOT PLOTAGENS LTDA</t>
  </si>
  <si>
    <t>46.061.517/0001-91</t>
  </si>
  <si>
    <t>GRASIELE BATICINI 01149398027</t>
  </si>
  <si>
    <t>03.397.846/0002-86</t>
  </si>
  <si>
    <t>********</t>
  </si>
  <si>
    <t>ENCANTO FEMININO CONFECCOES LTDA - ME</t>
  </si>
  <si>
    <t>77.896.033/0001-96</t>
  </si>
  <si>
    <t>AUTO ELETRICA E TRANSPORTES STEIN LTDA - ME</t>
  </si>
  <si>
    <t>76.561.778/0001-31</t>
  </si>
  <si>
    <t>SUPERMERCADO FRONZA LTDA - EPP</t>
  </si>
  <si>
    <t xml:space="preserve">JARAGUA DO SUL </t>
  </si>
  <si>
    <t>05.567.533/0001-73</t>
  </si>
  <si>
    <t>PANIFICADORA E CONFEITARIA MARIAH LTDA - ME</t>
  </si>
  <si>
    <t>36.704.626/0001-26</t>
  </si>
  <si>
    <t>10.9 TINTAS E PARAFUSOS</t>
  </si>
  <si>
    <t>A.P. PARAFUSOS E TINTAS LTDA</t>
  </si>
  <si>
    <t>15.049.387/0001-48</t>
  </si>
  <si>
    <t>100 LIMITE DISTRIBUIDORA</t>
  </si>
  <si>
    <t>ADRIEL DA SILVA SZWARSKI - ME</t>
  </si>
  <si>
    <t>42.966.888/0001-61</t>
  </si>
  <si>
    <t>12 LIMPEZAS</t>
  </si>
  <si>
    <t>MAICON VINICIUS BACK CESAR DOSE 13000277978</t>
  </si>
  <si>
    <t xml:space="preserve">PORTO BELO </t>
  </si>
  <si>
    <t>22.452.541/0019-12</t>
  </si>
  <si>
    <t>49.914.357/0001-74</t>
  </si>
  <si>
    <t>A.R.S SOLUCOES AUTOMOTIVAS</t>
  </si>
  <si>
    <t>49.914.357 ADAM RICHARD SCHRODER VANZUITA ALEXANDRE</t>
  </si>
  <si>
    <t>10.722.705/0001-76</t>
  </si>
  <si>
    <t>A3 MOVEIS</t>
  </si>
  <si>
    <t>HACHMANN E ANJOS COMERCIO DE MOVEIS LTDA - ME</t>
  </si>
  <si>
    <t>18.618.889/0002-11</t>
  </si>
  <si>
    <t>MEIA PRAIA MOVEIS LTDA</t>
  </si>
  <si>
    <t>5.7.36-log</t>
  </si>
  <si>
    <t>34.827.382/0001-43</t>
  </si>
  <si>
    <t>ANJOS MOVEIS EIRELI</t>
  </si>
  <si>
    <t xml:space="preserve">TIJUCAS </t>
  </si>
  <si>
    <t>37.384.652/0001-87</t>
  </si>
  <si>
    <t>ABSOLUT COLCHOES E DECORACOES</t>
  </si>
  <si>
    <t>ABSOLUT COLCHOES E DECORACOES LTDA</t>
  </si>
  <si>
    <t>35.611.393/0001-54</t>
  </si>
  <si>
    <t>ACOSHOP PAPEIS DE PAREDE</t>
  </si>
  <si>
    <t>ACOSHOP PAPEIS DE PAREDE LTDA</t>
  </si>
  <si>
    <t>001-9=BANCO DO BRASIL S/A</t>
  </si>
  <si>
    <t>22.617.932/0001-10</t>
  </si>
  <si>
    <t>ACQUA STATION PISCINAS</t>
  </si>
  <si>
    <t>ACQUA STATION PRODUTOS E UTENSILIOS PARA PISCINA LTDA</t>
  </si>
  <si>
    <t>CAMBORIU</t>
  </si>
  <si>
    <t>03.494.040/0001-25</t>
  </si>
  <si>
    <t>ACÚSTICA SOUND CAR</t>
  </si>
  <si>
    <t>BIANCA REGINA BARBETTA - ME</t>
  </si>
  <si>
    <t>ITAJAÍ</t>
  </si>
  <si>
    <t>37.264.524/0001-08</t>
  </si>
  <si>
    <t>AFFETTO TOALHAS</t>
  </si>
  <si>
    <t>AFFETTO LOCACAO DE TOALHAS LTDA</t>
  </si>
  <si>
    <t>PORTO BELO</t>
  </si>
  <si>
    <t>19.861.867/0001-60</t>
  </si>
  <si>
    <t>AGE TINTAS E MATERIAIS DE CONSTRUCAO</t>
  </si>
  <si>
    <t>RAFAEL RIBEIRO &amp; CIA LTDA</t>
  </si>
  <si>
    <t>40.614.972/0001-90</t>
  </si>
  <si>
    <t>AGITO MOTOS</t>
  </si>
  <si>
    <t>ADEILSON MARTIN DELFINO 08640382913</t>
  </si>
  <si>
    <t>26.332.724/0001-26</t>
  </si>
  <si>
    <t>AGR ESQUADRIAS E FACHADAS</t>
  </si>
  <si>
    <t>AGR ESQUADRIAS METALICAS LTDA</t>
  </si>
  <si>
    <t>03.334.400/0001-21</t>
  </si>
  <si>
    <t>AGRO BAITO</t>
  </si>
  <si>
    <t>AGRO BAITO PET SHOP LTDA - EPP</t>
  </si>
  <si>
    <t>33.193.880/0001-19</t>
  </si>
  <si>
    <t>SANTA PET COMERCIO EIRELI</t>
  </si>
  <si>
    <t xml:space="preserve">BOMBINHAS </t>
  </si>
  <si>
    <t>19.409.311/0001-37</t>
  </si>
  <si>
    <t>AGRO BAITO PET SHOP</t>
  </si>
  <si>
    <t>H.A. COMERCIO DE ARTIGOS DE PET SHOP EIRELI</t>
  </si>
  <si>
    <t>14.112.735/0001-11</t>
  </si>
  <si>
    <t>AGROEXOTICO AGROPECURIA</t>
  </si>
  <si>
    <t>AGROEXOTICO AGROPECUARIA LTDA - ME</t>
  </si>
  <si>
    <t>12.431.515/0001-25</t>
  </si>
  <si>
    <t>AGROMAIS</t>
  </si>
  <si>
    <t>SILVANO CUNHA</t>
  </si>
  <si>
    <t>85.330.017/0001-60</t>
  </si>
  <si>
    <t>AGROPECUARIA 2 AMIGOS</t>
  </si>
  <si>
    <t>AGROPECUARIA 2 AMIGOS LTDA</t>
  </si>
  <si>
    <t>25.962.599/0001-75</t>
  </si>
  <si>
    <t>82.104.563/0001-94</t>
  </si>
  <si>
    <t>AGROPECUARIA DO ZÉ</t>
  </si>
  <si>
    <t>VERA LUCIA MACHADO DA ROSA - ME</t>
  </si>
  <si>
    <t>40.359.387/0001-91</t>
  </si>
  <si>
    <t>AGROPECUARIA RIO GRANDE</t>
  </si>
  <si>
    <t>PRISCILA DOS PASSOS</t>
  </si>
  <si>
    <t xml:space="preserve">PALHOCA </t>
  </si>
  <si>
    <t>26.013.049/0001-72</t>
  </si>
  <si>
    <t>AGROPECUARIA TAMARA</t>
  </si>
  <si>
    <t>TAMARA JANE DA SILVA - AGROPECUARIA</t>
  </si>
  <si>
    <t>50.830.395/0001-28</t>
  </si>
  <si>
    <t>AGROPECUARIA VENTURINI</t>
  </si>
  <si>
    <t>AGROPECUARIA VENTURINI LTDA</t>
  </si>
  <si>
    <t>ILHOTA</t>
  </si>
  <si>
    <t>40.056.736/0001-04</t>
  </si>
  <si>
    <t>AGROPESCA (BETO)</t>
  </si>
  <si>
    <t>SUZETI JOSE AMORIM CUNHA EIRELI</t>
  </si>
  <si>
    <t>10.296.059/0001-22</t>
  </si>
  <si>
    <t>AGROSILVA</t>
  </si>
  <si>
    <t>AGROSILVA AGROPECUARIA LTDA</t>
  </si>
  <si>
    <t>22.467.207/0001-03</t>
  </si>
  <si>
    <t>AGROTEC</t>
  </si>
  <si>
    <t>LIMA COMERCIAL AGROPECUARIA EIRELI</t>
  </si>
  <si>
    <t>31.061.802/0001-35</t>
  </si>
  <si>
    <t>ALIMAQ</t>
  </si>
  <si>
    <t>GISELE LARISSA ANDREGTONI NATAL MANUTENCAO</t>
  </si>
  <si>
    <t>41.043.956/0001-58</t>
  </si>
  <si>
    <t>ALLES SAUBER MATERIAIS DE LIMPEZA</t>
  </si>
  <si>
    <t>ALLES SAUBER MATERIAIS DE LIMPEZA LTDA</t>
  </si>
  <si>
    <t xml:space="preserve">POMERODE </t>
  </si>
  <si>
    <t>14.567.992/0001-48</t>
  </si>
  <si>
    <t>ALUGUEMAR MATERIAIS DE CONSTRUCAO</t>
  </si>
  <si>
    <t>ALUGUEMAR MATERIAIS DE CONSTRUCAO LTDA</t>
  </si>
  <si>
    <t>29.113.449/0001-48</t>
  </si>
  <si>
    <t>AMOR D´FESTA</t>
  </si>
  <si>
    <t>A2 COMERCIO VAREJISTA DE ARTIGOS PARA FESTAS LTDA - ME</t>
  </si>
  <si>
    <t xml:space="preserve">NAVEGANTES </t>
  </si>
  <si>
    <t>09.327.970/0001-70</t>
  </si>
  <si>
    <t>ANA DECOR</t>
  </si>
  <si>
    <t>ANA PAULA PUCKOSEK COMERCIO DE DECORACOES E PRESENTES LTDA</t>
  </si>
  <si>
    <t>33.865.662/0001-83</t>
  </si>
  <si>
    <t>ANCORA MATERIAS DE PESCA</t>
  </si>
  <si>
    <t>ANCORA MATERIAS DE PESCA LTDA</t>
  </si>
  <si>
    <t>06.885.023/0001-07</t>
  </si>
  <si>
    <t>ANTONIO.S CONVENIENCIA</t>
  </si>
  <si>
    <t>MARIA JULIANA MELO CORREA</t>
  </si>
  <si>
    <t>09.182.073/0001-16</t>
  </si>
  <si>
    <t>AQUARELLA TINTAS</t>
  </si>
  <si>
    <t>SCHROEDER COMERCIO DE TINTAS E ACESSORIOS LTDA</t>
  </si>
  <si>
    <t>09.182.073/0002-05</t>
  </si>
  <si>
    <t>SCHROEDER COMERCIO DE TINTAS E ACESSORIOS LTDA - ME</t>
  </si>
  <si>
    <t>NAVEGANTES</t>
  </si>
  <si>
    <t>46.251.199/0003-93</t>
  </si>
  <si>
    <t>AQUARELLA TINTAS LTDA</t>
  </si>
  <si>
    <t>46.251.199/0002-02</t>
  </si>
  <si>
    <t>50.201.391/0001-80</t>
  </si>
  <si>
    <t>AQUARIOS</t>
  </si>
  <si>
    <t>BICICLETARIA AQUARIOS LTDA - ME</t>
  </si>
  <si>
    <t>02.568.597/0001-09</t>
  </si>
  <si>
    <t>ARGAFIX MATERIAIS DE CONSTRUCAO E ARGAMA</t>
  </si>
  <si>
    <t>IDELFONSO PEDRO PINTO - ME</t>
  </si>
  <si>
    <t>36.995.973/0001-55</t>
  </si>
  <si>
    <t>ARMAZEM ILHOTA</t>
  </si>
  <si>
    <t>SUPERMERCADO ARMAZEM ILHOTA LTDA</t>
  </si>
  <si>
    <t>03.358.345/0001-00</t>
  </si>
  <si>
    <t>ARTGRAF COMUNICACAO VISUAL</t>
  </si>
  <si>
    <t>ARTGRAF COMUNICACAO VISUAL LTDA</t>
  </si>
  <si>
    <t>TIJUCAS</t>
  </si>
  <si>
    <t>13.421.031/0001-68</t>
  </si>
  <si>
    <t>ATELIE MOLDURAS</t>
  </si>
  <si>
    <t>ANDERSON SILVERIO</t>
  </si>
  <si>
    <t>08.188.124/0001-54</t>
  </si>
  <si>
    <t>ATUAL PAPELARIA E PRESENTES</t>
  </si>
  <si>
    <t>ATUAL PAPELARIA &amp; PRESENTES LTDA</t>
  </si>
  <si>
    <t>80.743.701/0001-50</t>
  </si>
  <si>
    <t>AUTO CENTER E BORRACHARIA RÉGIS</t>
  </si>
  <si>
    <t>AUTOCENTER E BORRACHARIA REGIS LTDA - ME</t>
  </si>
  <si>
    <t>341-7=BANCO ITAÚ S/A</t>
  </si>
  <si>
    <t>91.508.846/0001-92</t>
  </si>
  <si>
    <t>AUTO CENTER GVA</t>
  </si>
  <si>
    <t>VOLMIR CARRARO</t>
  </si>
  <si>
    <t>01.980.782/0001-35</t>
  </si>
  <si>
    <t>AUTO ELÉTRICA FR</t>
  </si>
  <si>
    <t>AUTO ELETRICA E REFRIGERAÇÃO FR LTDA - ME</t>
  </si>
  <si>
    <t>18.636.903/0001-29</t>
  </si>
  <si>
    <t>AUTO ELETRICA MELLO</t>
  </si>
  <si>
    <t>VANDERLEY MELLO</t>
  </si>
  <si>
    <t xml:space="preserve">PENHA </t>
  </si>
  <si>
    <t>03.911.174/0001-02</t>
  </si>
  <si>
    <t>AUTO ELETRICA MIGRANTES</t>
  </si>
  <si>
    <t>M.HEINEN - ME</t>
  </si>
  <si>
    <t>12.824.875/0001-97</t>
  </si>
  <si>
    <t>AUTO PECAS EBCAR</t>
  </si>
  <si>
    <t>EZEQUIEL DE BORBA CARVALHO</t>
  </si>
  <si>
    <t>38.483.661/0001-98</t>
  </si>
  <si>
    <t>AUTOMECANICA LEONCIO</t>
  </si>
  <si>
    <t>AUTOMECANICA LEONCIO LTDA</t>
  </si>
  <si>
    <t>09.081.866/0001-49</t>
  </si>
  <si>
    <t>AVENIDA MATERIAIS DE CONSTRUCAO GALANCIN</t>
  </si>
  <si>
    <t>RCN COMERCIO VAREJISTA DE MATERIAIS DE CONSTRUCAO LTDA</t>
  </si>
  <si>
    <t>24.653.472/0001-01</t>
  </si>
  <si>
    <t>BALUART FESTAS</t>
  </si>
  <si>
    <t>PATRICIA APARECIDA DE OLIVEIRA STEINICK</t>
  </si>
  <si>
    <t>76.862.697/0001-71</t>
  </si>
  <si>
    <t>BAZAR OLIVEIRA</t>
  </si>
  <si>
    <t>BAZAR OLIVEIRA LTDA - ME</t>
  </si>
  <si>
    <t>09.813.879/0001-65</t>
  </si>
  <si>
    <t>BELLE MODAS</t>
  </si>
  <si>
    <t>CIBELE PATRICIA GONÇALVES RABUSKE - ME</t>
  </si>
  <si>
    <t>11.547.055/0001-32</t>
  </si>
  <si>
    <t>BETO MOTOS</t>
  </si>
  <si>
    <t>R.A MOTOS LTDA</t>
  </si>
  <si>
    <t>12.332.019/0002-03</t>
  </si>
  <si>
    <t>BFTRONIC</t>
  </si>
  <si>
    <t>ELENICE IGNES PANOSSO ROPSSON</t>
  </si>
  <si>
    <t>02.614.753/0001-12</t>
  </si>
  <si>
    <t>BIANCO JOALHERIA &amp; OPTICA.</t>
  </si>
  <si>
    <t>ROSILANI ORBEN SOUZA - ME</t>
  </si>
  <si>
    <t>03.331.017/0001-10</t>
  </si>
  <si>
    <t>BIG PRESENTERIA</t>
  </si>
  <si>
    <t>MARINFANCIA CORREA MARTINS - ME</t>
  </si>
  <si>
    <t>5.7.28-log</t>
  </si>
  <si>
    <t>05.635.224/0001-93</t>
  </si>
  <si>
    <t>BIG UTILIDADES AVARE</t>
  </si>
  <si>
    <t>D.H.PORTO FERREIRA</t>
  </si>
  <si>
    <t xml:space="preserve">AVARE </t>
  </si>
  <si>
    <t>05.311.726/0001-69</t>
  </si>
  <si>
    <t>BORRACHARIA BIG TRUCK</t>
  </si>
  <si>
    <t>BORRACHARIA BIG TRUCK LTDA</t>
  </si>
  <si>
    <t>18.756.769/0001-08</t>
  </si>
  <si>
    <t>BORRACHARIA ZANCAN</t>
  </si>
  <si>
    <t>BORRACHARIA ZANCAN LTDA</t>
  </si>
  <si>
    <t>26.143.713/0001-06</t>
  </si>
  <si>
    <t>BRASILPEX</t>
  </si>
  <si>
    <t>BRASILPEX INDUSTRIA DE MAQUINAS E ESPUMAS LTDA - ME</t>
  </si>
  <si>
    <t>33.708.154/0001-91</t>
  </si>
  <si>
    <t>BRASLIMPE</t>
  </si>
  <si>
    <t>BRASLIMPE COMERCIO DE PRODUTOS DE HIGIENE E LIMPEZA LTDA</t>
  </si>
  <si>
    <t>14.546.625/0005-91</t>
  </si>
  <si>
    <t>BYONDA</t>
  </si>
  <si>
    <t>PAULA FRANCISCO DE OLIVEIRA</t>
  </si>
  <si>
    <t>14.546.625/0004-00</t>
  </si>
  <si>
    <t>BYONDA BEACH MODA PRAIA</t>
  </si>
  <si>
    <t xml:space="preserve">ILHOTA </t>
  </si>
  <si>
    <t>14.546.625/0001-68</t>
  </si>
  <si>
    <t>BYONDA CONFECÇÕES</t>
  </si>
  <si>
    <t>14.546.625/0002-49</t>
  </si>
  <si>
    <t>BYONDA CONFECCOES</t>
  </si>
  <si>
    <t>PAULA FRANCISCO DE OLIVEIRA - ME</t>
  </si>
  <si>
    <t>85.198.562/0001-44</t>
  </si>
  <si>
    <t>CAFETERIA E EMPORIO RANCHO DO OPA</t>
  </si>
  <si>
    <t>CAFETERIA E EMPORIO RANCHO DO OPA LTDA</t>
  </si>
  <si>
    <t>02.123.290/0001-96</t>
  </si>
  <si>
    <t>CALDAS COM. VAREJISTA DE QUADROS E ENXOV</t>
  </si>
  <si>
    <t>CALDAS COM. VAREJISTA DE QUADROS E ENXOVAIS - ME</t>
  </si>
  <si>
    <t>05.287.140/0001-06</t>
  </si>
  <si>
    <t>CANOINHAS RESTAURANTE E CAFE</t>
  </si>
  <si>
    <t>CANOINHAS CAFETERIA E RESTAURANTE LTDA</t>
  </si>
  <si>
    <t>19.203.816/0001-40</t>
  </si>
  <si>
    <t>CANTINA DO VO</t>
  </si>
  <si>
    <t>NATANAEL CABRAL</t>
  </si>
  <si>
    <t>35.786.810/0001-08</t>
  </si>
  <si>
    <t>CARECA AUTO PECAS</t>
  </si>
  <si>
    <t>ARNALDO ADOLFO PINTO</t>
  </si>
  <si>
    <t>72.354.400/0001-06</t>
  </si>
  <si>
    <t>CARMEM FLORICULTURA</t>
  </si>
  <si>
    <t>CARMEM FERREIRA FLORICULTURA LTDA</t>
  </si>
  <si>
    <t>33.600.780/0001-60</t>
  </si>
  <si>
    <t>CASA DA LAGOSTA</t>
  </si>
  <si>
    <t>ROSANI BATISTA SANTANA</t>
  </si>
  <si>
    <t>01.771.494/0001-70</t>
  </si>
  <si>
    <t>CASA DAS ERVAS</t>
  </si>
  <si>
    <t>SABINO ANASTACIO PAULO FILHO &amp; CIA LTDA</t>
  </si>
  <si>
    <t>01.771.494/0002-51</t>
  </si>
  <si>
    <t>31.314.067/0001-24</t>
  </si>
  <si>
    <t>CASA DE CARNES ALINE</t>
  </si>
  <si>
    <t>CASA DE CARNE ALINE LTDA</t>
  </si>
  <si>
    <t>36.879.399/0001-70</t>
  </si>
  <si>
    <t>CASA DE CARNES TOMASI</t>
  </si>
  <si>
    <t>CASA DE CARNES TOMASI LTDA</t>
  </si>
  <si>
    <t>49.561.728/0001-81</t>
  </si>
  <si>
    <t>CASA DO CHOCOLATE</t>
  </si>
  <si>
    <t>SANTOS CABRAL CHOCOLATES LTDA</t>
  </si>
  <si>
    <t>49.694.779/0001-81</t>
  </si>
  <si>
    <t>CASA DO CHOCOLATE BC LTDA</t>
  </si>
  <si>
    <t>44.502.004/0001-43</t>
  </si>
  <si>
    <t>CASA DO QUEIJO</t>
  </si>
  <si>
    <t>DS COMERCIO DE FRIOS LTDA</t>
  </si>
  <si>
    <t>32.162.354/0001-29</t>
  </si>
  <si>
    <t>CASA UTIL VARIEDADES</t>
  </si>
  <si>
    <t>32.162.354 LUCIENE FRANCISCONI</t>
  </si>
  <si>
    <t>00.736.612/0001-47</t>
  </si>
  <si>
    <t>CASAS DE CARNE MAESTRI</t>
  </si>
  <si>
    <t>COMÉRCIO DE CARNES MAESTRI LTDA - EPP</t>
  </si>
  <si>
    <t>48.211.887/0001-93</t>
  </si>
  <si>
    <t>CASEIRINHO RESTAURANTE</t>
  </si>
  <si>
    <t>DSN RESTAURANTE LTDA</t>
  </si>
  <si>
    <t>16.554.547/0001-79</t>
  </si>
  <si>
    <t>CASUAL CHIQUE</t>
  </si>
  <si>
    <t>MONI ARTIGOS DO VESTUARIO EIRELI</t>
  </si>
  <si>
    <t>33.535.123/0001-86</t>
  </si>
  <si>
    <t>CELL PLAY</t>
  </si>
  <si>
    <t>CELL PLAY COMERCIO DE CELULARES ACESSORIOS E ELETRONICOS LTD</t>
  </si>
  <si>
    <t>33.535.123/0002-67</t>
  </si>
  <si>
    <t>13.149.079/0001-69</t>
  </si>
  <si>
    <t>CENTRAL DAS COMPRAS</t>
  </si>
  <si>
    <t>ALE COMERCIO DE ALIMENTOS LTDA</t>
  </si>
  <si>
    <t>26.073.128/0001-79</t>
  </si>
  <si>
    <t>CENTRAL LANCHES</t>
  </si>
  <si>
    <t>CENTRAL LANCHES EIRELI - ME</t>
  </si>
  <si>
    <t>07.678.141/0002-98</t>
  </si>
  <si>
    <t>CERIPA ENERGIA</t>
  </si>
  <si>
    <t>CERIPA ENERGIA S/A</t>
  </si>
  <si>
    <t>04.265.355/0001-63</t>
  </si>
  <si>
    <t>CESAR FERRAMENTAS</t>
  </si>
  <si>
    <t>MARCOS CESAR BETTA</t>
  </si>
  <si>
    <t>35.360.608/0001-01</t>
  </si>
  <si>
    <t>CEV (OPTICA WOLFF</t>
  </si>
  <si>
    <t>WOLFF EYEWEAR COMERCIO DE OCULOS LTDA</t>
  </si>
  <si>
    <t>05.403.671/0001-17</t>
  </si>
  <si>
    <t>CEZAR AUTO CENTER</t>
  </si>
  <si>
    <t>CEZAR AUTO CENTER LTDA</t>
  </si>
  <si>
    <t>49.633.866/0001-29</t>
  </si>
  <si>
    <t>CHOPERIA SPEED WAY</t>
  </si>
  <si>
    <t>ALEXANDRE´S PUB E NEGOCIOS IMOBILIARIOS LTDA</t>
  </si>
  <si>
    <t>BALNEÁRIO CAMBORIÚ</t>
  </si>
  <si>
    <t>21.658.189/0001-84</t>
  </si>
  <si>
    <t>CHS REFRIGERACAO</t>
  </si>
  <si>
    <t>CLEBER HENRIQUE DA SILVA</t>
  </si>
  <si>
    <t>22.318.694/0001-42</t>
  </si>
  <si>
    <t>CIA DAS BOLSAS</t>
  </si>
  <si>
    <t>MFA COMERCIO VAREJISTA DE ARTIGOS DE VIAGEM LTDA</t>
  </si>
  <si>
    <t>97.537.228/0001-57</t>
  </si>
  <si>
    <t>CIA DO QUEIJO</t>
  </si>
  <si>
    <t>FRANCO &amp; HAMERA COMERCIO DE PRODUTOS ALIMENTICIOS LTDA - ME</t>
  </si>
  <si>
    <t>39.418.214/0001-18</t>
  </si>
  <si>
    <t>JP DE SIMAS LTDA</t>
  </si>
  <si>
    <t>15.378.931/0001-03</t>
  </si>
  <si>
    <t>CIA DO SUCO</t>
  </si>
  <si>
    <t>LUCIANO DA SILVA CONGELADOS</t>
  </si>
  <si>
    <t>31.186.409/0001-78</t>
  </si>
  <si>
    <t>COISAS DE MACHO</t>
  </si>
  <si>
    <t>MC3T COMERCIO DE CONFECCOES EIRELI</t>
  </si>
  <si>
    <t xml:space="preserve">CURITIBA </t>
  </si>
  <si>
    <t>35.817.209/0001-27</t>
  </si>
  <si>
    <t>COLEGIO ATALANTICO</t>
  </si>
  <si>
    <t>LUANA CARLA DE SOUZA MOREIRA EIRELI</t>
  </si>
  <si>
    <t>04.491.876/0001-39</t>
  </si>
  <si>
    <t>COMERCIAL AGROMAFE</t>
  </si>
  <si>
    <t>COMERCIAL AGROMAFE LTDA - EPP</t>
  </si>
  <si>
    <t>79.939.393/0001-53</t>
  </si>
  <si>
    <t>COMERCIAL DE PECAS ROQUE</t>
  </si>
  <si>
    <t>COMERCIAL DE PECAS ROQUE LTDA - EPP</t>
  </si>
  <si>
    <t>28.438.876/0002-14</t>
  </si>
  <si>
    <t>COMERCIAL VALENTIN</t>
  </si>
  <si>
    <t>COMERCIAL VALENTIN LTDA</t>
  </si>
  <si>
    <t>28.438.876/0003-03</t>
  </si>
  <si>
    <t>02.375.219/0001-09</t>
  </si>
  <si>
    <t>COMERCIO DE FRUTAS SCHMITT</t>
  </si>
  <si>
    <t>JULIO CESAR SCHMITT FRUTAS - EPP</t>
  </si>
  <si>
    <t>02.375.219/0002-81</t>
  </si>
  <si>
    <t>JULIO CESAR SCHMITT FRUTAS</t>
  </si>
  <si>
    <t>ANTONIO CARLOS</t>
  </si>
  <si>
    <t>97.513.857/0001-47</t>
  </si>
  <si>
    <t xml:space="preserve">CONFECCOES PRISCOTTON </t>
  </si>
  <si>
    <t>CONFECCOES PRISCOTTON LTDA - ME</t>
  </si>
  <si>
    <t>30.587.037/0001-29</t>
  </si>
  <si>
    <t>CONFRARIA</t>
  </si>
  <si>
    <t>GIULIA BRESSIANI BUSSOLOTTO 03002633097</t>
  </si>
  <si>
    <t>30.982.421/0001-26</t>
  </si>
  <si>
    <t>CONSTRU BAULER</t>
  </si>
  <si>
    <t>CONSTRUTENFEN MATERIAIS DE CONSTRUCAO LTDA</t>
  </si>
  <si>
    <t xml:space="preserve">BLUMENAU </t>
  </si>
  <si>
    <t>40.759.072/0001-31</t>
  </si>
  <si>
    <t>CONSTRUAGRO JL LTDA</t>
  </si>
  <si>
    <t>28.874.609/0001-09</t>
  </si>
  <si>
    <t>CONVENIENCIA CANELAS</t>
  </si>
  <si>
    <t>JALUMALA CONVENIENCIA LTDA - EPP</t>
  </si>
  <si>
    <t>29.896.319/0001-29</t>
  </si>
  <si>
    <t>CORDAS &amp; ACORDES INSTRUMENTOS MUSICAIS</t>
  </si>
  <si>
    <t>ANTONIO CARLOS DE SOUZA JUNIOR 08260644932</t>
  </si>
  <si>
    <t>85.141.679/0001-91</t>
  </si>
  <si>
    <t>COSTAZUL CALÇADOS</t>
  </si>
  <si>
    <t>COSTAZUL CALÇADOS LTDA - EPP</t>
  </si>
  <si>
    <t>46.726.752/0001-35</t>
  </si>
  <si>
    <t>CREMELIE</t>
  </si>
  <si>
    <t>LEONARDO MARTINS MACHADO 04497774996</t>
  </si>
  <si>
    <t>43.762.779/0001-95</t>
  </si>
  <si>
    <t>CRIATIVA</t>
  </si>
  <si>
    <t>MARCELO FERRO 01683013182</t>
  </si>
  <si>
    <t>01.036.716/0001-01</t>
  </si>
  <si>
    <t>CRISMAR COMERCIAL</t>
  </si>
  <si>
    <t>CRISTIANO BIANCHINI</t>
  </si>
  <si>
    <t>23.870.072/0001-95</t>
  </si>
  <si>
    <t>CRISTIANO FERRAGENS</t>
  </si>
  <si>
    <t>CRISTIANO ADAO - ME</t>
  </si>
  <si>
    <t>38.137.218/0001-65</t>
  </si>
  <si>
    <t>CRYSTAL CLEAR</t>
  </si>
  <si>
    <t>LINDACIR SCUZIATTO ZINI SEBBEN 02262808961</t>
  </si>
  <si>
    <t>82.748.435/0001-83</t>
  </si>
  <si>
    <t>DACOREGIO ESCAPAMENTOS</t>
  </si>
  <si>
    <t>DACOREGIO &amp; CIA LTDA - EPP</t>
  </si>
  <si>
    <t>00.561.914/0001-21</t>
  </si>
  <si>
    <t>DALCOQUIO MOTO PECAS</t>
  </si>
  <si>
    <t>DALCOQUIO COMERCIO E REPRESENTACOES LTDA - EPP</t>
  </si>
  <si>
    <t>03.139.769/0002-64</t>
  </si>
  <si>
    <t>DANCHELLE MODAS</t>
  </si>
  <si>
    <t>MI E DEKE CONFECCOES LTDA - EPP</t>
  </si>
  <si>
    <t>51.470.412/0001-26</t>
  </si>
  <si>
    <t>DATERRA BUTIQUE</t>
  </si>
  <si>
    <t>DATERRA BUTIQUE LTDA</t>
  </si>
  <si>
    <t>21.319.149/0001-08</t>
  </si>
  <si>
    <t>DB MOTO PECAS MECANICA E ACESSORIOS</t>
  </si>
  <si>
    <t>DB MOTOPECAS MECANICA E ACESSORIOS LTDA</t>
  </si>
  <si>
    <t>11.551.287/0001-64</t>
  </si>
  <si>
    <t>DECORFINO</t>
  </si>
  <si>
    <t>COSTA PEDRAS DECORATIVAS E MATERIAIS DE CONSTRUCAO LTDA - ME</t>
  </si>
  <si>
    <t>29.200.738/0001-84</t>
  </si>
  <si>
    <t>DEIAH ROSA</t>
  </si>
  <si>
    <t>ANDREIA PEDROSO</t>
  </si>
  <si>
    <t>50.198.273/0001-60</t>
  </si>
  <si>
    <t>DEIAH ROSA CLOSET</t>
  </si>
  <si>
    <t>ANDREIA PEDROSO COMERCIO DE ROUPAS EM GERAL LTDA</t>
  </si>
  <si>
    <t>04.101.921/0001-00</t>
  </si>
  <si>
    <t>DELFER COMÉRCIO DE FERRAGENS</t>
  </si>
  <si>
    <t>DELFER COMÉRCIO DE FERRAGENS LTDA - ME</t>
  </si>
  <si>
    <t>18.487.501/0001-00</t>
  </si>
  <si>
    <t>DELINESSA DELICATESSEN</t>
  </si>
  <si>
    <t>DELI&amp;CIA DELICATESSEN EIRELI</t>
  </si>
  <si>
    <t>21.023.944/0001-54</t>
  </si>
  <si>
    <t>DEPOSITO VL</t>
  </si>
  <si>
    <t>VINICIUS LINDOMAR DA SILVA 01630230936</t>
  </si>
  <si>
    <t>36.574.216/0001-08</t>
  </si>
  <si>
    <t>DHM MATERIAIS DE CONSTRUCAO</t>
  </si>
  <si>
    <t>HM MATERIAL DE CONSTRUCAO LTDA</t>
  </si>
  <si>
    <t>45.728.023/0001-55</t>
  </si>
  <si>
    <t>DI CASA COLCHOES E ROUPAS DE CAMA</t>
  </si>
  <si>
    <t>DI CASA COLCHOES E ROUPAS DE CAMA UNIPESSOAL LTDA</t>
  </si>
  <si>
    <t>NOVA TRENTO</t>
  </si>
  <si>
    <t>00.582.111/0001-53</t>
  </si>
  <si>
    <t>DIGITAL.COM FOTOGRAFIA</t>
  </si>
  <si>
    <t>VIVIANA OLGA BOGO - EPP</t>
  </si>
  <si>
    <t>41.141.399/0001-08</t>
  </si>
  <si>
    <t>DISK CHOPP ITAPEMA</t>
  </si>
  <si>
    <t>JDW REPRESENTACOES LTDA</t>
  </si>
  <si>
    <t>05.516.724/0001-06</t>
  </si>
  <si>
    <t>DISMAPP</t>
  </si>
  <si>
    <t>F.C. DA SILVA PIRES DISTRIBUIDORA - EPP</t>
  </si>
  <si>
    <t xml:space="preserve">TAQUARITUBA </t>
  </si>
  <si>
    <t>32.513.470/0001-45</t>
  </si>
  <si>
    <t>DISTRIBUIDORA DE GAS PONTO CERTO</t>
  </si>
  <si>
    <t>DIRCEU CORREA</t>
  </si>
  <si>
    <t>33.471.031/0002-60</t>
  </si>
  <si>
    <t>DJK ARTEFATOS DE CIMENTO</t>
  </si>
  <si>
    <t>DJK ARTEFATOS DE CIMENTO LTDA</t>
  </si>
  <si>
    <t>33.471.031/0001-80</t>
  </si>
  <si>
    <t>KASSIANO ADAMI MARCOLLA 09641227904</t>
  </si>
  <si>
    <t>18.044.849/0001-22</t>
  </si>
  <si>
    <t>DOCE E DOCES</t>
  </si>
  <si>
    <t>M E C COM DE DOCES E BALAS LTDA</t>
  </si>
  <si>
    <t>CANOAS</t>
  </si>
  <si>
    <t>14.620.956/0001-09</t>
  </si>
  <si>
    <t>20.513.454/0001-73</t>
  </si>
  <si>
    <t>DR. CAR SERVICOS AUTOMOTIVOS</t>
  </si>
  <si>
    <t>RAUBER SERVICOS AUTOMOTIVOS LTDA ME - ME</t>
  </si>
  <si>
    <t>16.952.469/0001-60</t>
  </si>
  <si>
    <t>DRIKA BALI SUL</t>
  </si>
  <si>
    <t>DRIKA BALI SUL EIRELI - ME</t>
  </si>
  <si>
    <t xml:space="preserve">FLORIANOPOLIS </t>
  </si>
  <si>
    <t>05.909.017/0001-80</t>
  </si>
  <si>
    <t>DURMA BEM COLCHOES</t>
  </si>
  <si>
    <t>NEORI FERNANDES GERARDI &amp; CIA LTDA - ME</t>
  </si>
  <si>
    <t>35.227.647/0001-35</t>
  </si>
  <si>
    <t>ROSENI DUTRA LTDA</t>
  </si>
  <si>
    <t>29.834.644/0001-67</t>
  </si>
  <si>
    <t>DUTRA CASA DE CARNES</t>
  </si>
  <si>
    <t>DUTRA CASA DE CARNES LTDA</t>
  </si>
  <si>
    <t>39.747.046/0001-04</t>
  </si>
  <si>
    <t>DVINOS</t>
  </si>
  <si>
    <t>DVINOS WINES LTDA</t>
  </si>
  <si>
    <t>33.726.614/0001-04</t>
  </si>
  <si>
    <t>D´LUCCA HAMBURGUERIA E CAFETERIA</t>
  </si>
  <si>
    <t>LUCAS PHILIPPS RISSI BITTENCOURT</t>
  </si>
  <si>
    <t xml:space="preserve">SAO JOSE </t>
  </si>
  <si>
    <t>49.174.555/0001-49</t>
  </si>
  <si>
    <t>ELETRICA SUDOESTE</t>
  </si>
  <si>
    <t>ELETRICA SUDOESTE LTDA</t>
  </si>
  <si>
    <t>04.019.590/0001-55</t>
  </si>
  <si>
    <t>ELETRO CLÍNICA</t>
  </si>
  <si>
    <t>A.M.G. ALBUQUERQUE - EPP</t>
  </si>
  <si>
    <t>31.152.367/0001-54</t>
  </si>
  <si>
    <t>Eletro Schons</t>
  </si>
  <si>
    <t>ANDERSON LUIS SCHONS</t>
  </si>
  <si>
    <t>47.585.881/0001-13</t>
  </si>
  <si>
    <t>ELETRONICA ALESSANDRO</t>
  </si>
  <si>
    <t>ALESSANDRO DE CARVALHO DOS SANTOS ELETRONICA</t>
  </si>
  <si>
    <t>35.630.998/0001-92</t>
  </si>
  <si>
    <t>ELETRONICA ANDERSON</t>
  </si>
  <si>
    <t>ANDERSON DOS SANTOS ELETRONICA</t>
  </si>
  <si>
    <t>09.497.902/0001-50</t>
  </si>
  <si>
    <t>ELI FASHION</t>
  </si>
  <si>
    <t>ELISÂNGELA DA SILVA FASHION - ME</t>
  </si>
  <si>
    <t>30.041.469/0001-30</t>
  </si>
  <si>
    <t>EMBALA SOARES &amp; JABOR</t>
  </si>
  <si>
    <t>SOARES &amp; JABOR COMERCIO LTDA</t>
  </si>
  <si>
    <t>42.400.118/0001-57</t>
  </si>
  <si>
    <t>EMPORIO DA RACAO</t>
  </si>
  <si>
    <t>EMPORIO DA RACAO LTDA</t>
  </si>
  <si>
    <t>04.116.709/0001-08</t>
  </si>
  <si>
    <t>EMPORIO DELIZIA (SAL DA TERRA)</t>
  </si>
  <si>
    <t>EDSON PAULO - ME</t>
  </si>
  <si>
    <t>12.527.165/0001-03</t>
  </si>
  <si>
    <t>EMPORIO SAUDE</t>
  </si>
  <si>
    <t>ES PRODUTOS NATURAIS LTDA - ME</t>
  </si>
  <si>
    <t>51.758.863/0001-63</t>
  </si>
  <si>
    <t>EMPREENDER VISAO OTICA</t>
  </si>
  <si>
    <t>EMPREENDER VISAO OTICA LTDA</t>
  </si>
  <si>
    <t>03.397.846/0005-29</t>
  </si>
  <si>
    <t>ENCANTO FEMININO BC</t>
  </si>
  <si>
    <t>07.276.799/0001-92</t>
  </si>
  <si>
    <t>EQUILIBRIO</t>
  </si>
  <si>
    <t>KALITA COMERCIO DE CONFECCOES LTDA</t>
  </si>
  <si>
    <t>40.502.100/0001-30</t>
  </si>
  <si>
    <t>ERVA DOCE PRODUTOS NATURAIS</t>
  </si>
  <si>
    <t>JACSON A. DUARTE</t>
  </si>
  <si>
    <t>17.665.940/0001-00</t>
  </si>
  <si>
    <t>ESPACO ANIMAL</t>
  </si>
  <si>
    <t>ROGERIO DA SILVA JUNIOR</t>
  </si>
  <si>
    <t>49.538.534/0001-65</t>
  </si>
  <si>
    <t>EUODOO ALIMENTOS</t>
  </si>
  <si>
    <t>EUODOO ALIMENTOS LTDA</t>
  </si>
  <si>
    <t>PALHOCA</t>
  </si>
  <si>
    <t>07.981.176/0001-10</t>
  </si>
  <si>
    <t>EURO NÁUTICA CONVENIÊNCIA MARÍTIMA</t>
  </si>
  <si>
    <t>EURO NÁUTICA - CONVENIÊNCIAS MARITIMAS LTDA - EPP</t>
  </si>
  <si>
    <t>43.139.791/0001-48</t>
  </si>
  <si>
    <t>EUROPA MATERIAIS DE CONSTRUÇÃO</t>
  </si>
  <si>
    <t>EDILSON APARECIDO DE OLIVEIRA 04185237979</t>
  </si>
  <si>
    <t>97.346.969/0001-50</t>
  </si>
  <si>
    <t>EW PEDRAS</t>
  </si>
  <si>
    <t>EDUARDO WIPPEL - ME</t>
  </si>
  <si>
    <t>45.143.440/0001-36</t>
  </si>
  <si>
    <t>EXOTICA</t>
  </si>
  <si>
    <t>EXO CONFECCOES LTDA</t>
  </si>
  <si>
    <t>11.726.872/0001-58</t>
  </si>
  <si>
    <t>EXPRESSAO DO AMOR</t>
  </si>
  <si>
    <t>EXPRESSAO DO AMOR COMERCIO DE ARTIGOS PARA PRESENTES LTDA.</t>
  </si>
  <si>
    <t>47.009.007/0001-38</t>
  </si>
  <si>
    <t>F BROCARDO INDUSTRIA DE MOVEIS</t>
  </si>
  <si>
    <t>F BROCARDO INDUSTRIA DE MOVEIS LTDA</t>
  </si>
  <si>
    <t>38.457.565/0001-75</t>
  </si>
  <si>
    <t>FABULOSO HOT DOG</t>
  </si>
  <si>
    <t>RECHE COMERCIO DE HOT DOG E LANCHONETE LTDA</t>
  </si>
  <si>
    <t>15.294.156/0001-08</t>
  </si>
  <si>
    <t>FAL CONFECÇÕES</t>
  </si>
  <si>
    <t>FRANCISCO ALTAIR LIRA - ME</t>
  </si>
  <si>
    <t>41.399.939/0001-58</t>
  </si>
  <si>
    <t>FAMILIA ELETRONICOS</t>
  </si>
  <si>
    <t>FAMILIA ELETRONICOS LTDA</t>
  </si>
  <si>
    <t>30.321.984/0001-73</t>
  </si>
  <si>
    <t>FC PRODUTOS DE LIMPEZA</t>
  </si>
  <si>
    <t>DISTRIBUIDORA FC LTDA</t>
  </si>
  <si>
    <t>23.616.615/0001-42</t>
  </si>
  <si>
    <t>FEIRAO DA MERI</t>
  </si>
  <si>
    <t>JESSE SILVESTRE RAIFFER LTDA</t>
  </si>
  <si>
    <t>40.061.546/0001-77</t>
  </si>
  <si>
    <t>FERRONI</t>
  </si>
  <si>
    <t>FERRONI COMERCIO DE ARMAS LTDA</t>
  </si>
  <si>
    <t>43.843.191/0001-66</t>
  </si>
  <si>
    <t>FILE COM FRITAS</t>
  </si>
  <si>
    <t>FILE COM FRITAS, CARNES, LANCHES E PETISCOS LTDA</t>
  </si>
  <si>
    <t>81.335.747/0001-00</t>
  </si>
  <si>
    <t>FLATYGRAF IMPRESSOES</t>
  </si>
  <si>
    <t>FG IMPRESSOS LTDA</t>
  </si>
  <si>
    <t>47.426.729/0001-98</t>
  </si>
  <si>
    <t>FLORESTA MATERIAIS DE CONSTRUCAO</t>
  </si>
  <si>
    <t>FLORESTA MATERIAIS DE CONSTRUCAO LTDA</t>
  </si>
  <si>
    <t>43.321.837/0001-45</t>
  </si>
  <si>
    <t>FREDDY INSTALADORA</t>
  </si>
  <si>
    <t>FREDDY ALVES FERRER 12240080906</t>
  </si>
  <si>
    <t>05.997.631/0001-40</t>
  </si>
  <si>
    <t>FREEDOM BAR</t>
  </si>
  <si>
    <t>FSB BAR LTDA</t>
  </si>
  <si>
    <t>SAO JOSE</t>
  </si>
  <si>
    <t>33.489.983/0001-20</t>
  </si>
  <si>
    <t>FRIGIDEIRAS</t>
  </si>
  <si>
    <t>ANGELICA MACHADO ETCHEPARE RESTAURANTE</t>
  </si>
  <si>
    <t>15.074.571/0001-48</t>
  </si>
  <si>
    <t>FRIOS &amp; CIA</t>
  </si>
  <si>
    <t>PUSCH &amp; MELO COMERCIO DE FRIOS LTDA - ME</t>
  </si>
  <si>
    <t>28.568.284/0001-36</t>
  </si>
  <si>
    <t>FUJIAN</t>
  </si>
  <si>
    <t>FUJIAN COMERCIO ATACADISTA, VAREJISTA, IMPORTACAO E EXPORTAC</t>
  </si>
  <si>
    <t>34.043.376/0001-03</t>
  </si>
  <si>
    <t>FW ELETROMECNICA</t>
  </si>
  <si>
    <t>FW ELETROMECANICA COMERCIO E SERVICOS LTDA</t>
  </si>
  <si>
    <t>48.241.262/0001-74</t>
  </si>
  <si>
    <t>GALANCINI NOVA</t>
  </si>
  <si>
    <t>C GALANCINI LTDA</t>
  </si>
  <si>
    <t>34.796.784/0001-28</t>
  </si>
  <si>
    <t>GALERAS SKATE SHOP</t>
  </si>
  <si>
    <t>GALERAS SKATE SHOP LTDA</t>
  </si>
  <si>
    <t>43.796.562/0001-04</t>
  </si>
  <si>
    <t>GALERAS TABACARIA</t>
  </si>
  <si>
    <t>GALERAS TABACARIA E CONVENIENCIA LTDA</t>
  </si>
  <si>
    <t>22.469.728/0001-08</t>
  </si>
  <si>
    <t>GC CALHAS</t>
  </si>
  <si>
    <t>FERNANDA PORTELLA DE CAMARGO</t>
  </si>
  <si>
    <t>07.292.156/0001-32</t>
  </si>
  <si>
    <t>GELOEXPRESS</t>
  </si>
  <si>
    <t>COLPO &amp; ZANCANARO LTDA - ME</t>
  </si>
  <si>
    <t>38.407.562/0001-27</t>
  </si>
  <si>
    <t xml:space="preserve">GILSON MATERIAIS ELETRICOS, HIDRAULICOS </t>
  </si>
  <si>
    <t>MJ. MATERIAIS DE CONSTRUCAO LTDA</t>
  </si>
  <si>
    <t>86.975.216/0001-98</t>
  </si>
  <si>
    <t>GIPSY RELOJOARIA E OPTICA</t>
  </si>
  <si>
    <t>ARV COMÉRCIO DE JÓIAS E RELÓGIOS LTDA - ME</t>
  </si>
  <si>
    <t>03.157.875/0001-90</t>
  </si>
  <si>
    <t>GOLDEN &amp; CO ALIANCAS E JOIAS UNICAS</t>
  </si>
  <si>
    <t>FERNANDO MELLO COMERCIO DE JOIAS LTDA</t>
  </si>
  <si>
    <t xml:space="preserve">JOINVILLE </t>
  </si>
  <si>
    <t>32.301.338/0001-70</t>
  </si>
  <si>
    <t>GOURMET GASTRONOMIA</t>
  </si>
  <si>
    <t>GOURMET GASTRONOMIA LTDA</t>
  </si>
  <si>
    <t>30.192.864/0001-13</t>
  </si>
  <si>
    <t>GRAO A GRAO</t>
  </si>
  <si>
    <t>LUCINEIA OLGA DOS SANTOS 06274171916</t>
  </si>
  <si>
    <t xml:space="preserve">BALNEARIO PICARRAS </t>
  </si>
  <si>
    <t>31.483.941/0001-57</t>
  </si>
  <si>
    <t>GREEN DECOR ITAPEMA</t>
  </si>
  <si>
    <t>GREEN DECOR COMERCIO E SERVICOS LTDA</t>
  </si>
  <si>
    <t>45.777.678/0001-13</t>
  </si>
  <si>
    <t>GREMS</t>
  </si>
  <si>
    <t>GREMS LTDA</t>
  </si>
  <si>
    <t>SAO LEOPOLDO</t>
  </si>
  <si>
    <t>42.662.686/0001-26</t>
  </si>
  <si>
    <t>GRIFE</t>
  </si>
  <si>
    <t>OCEANIC CASA RUSTICA COMERCIO DE FACAS LTDA</t>
  </si>
  <si>
    <t>02.015.243/0001-29</t>
  </si>
  <si>
    <t>GS PNEUS</t>
  </si>
  <si>
    <t>GS PNEUS LTDA</t>
  </si>
  <si>
    <t>00.170.954/0001-42</t>
  </si>
  <si>
    <t>HAPPY BIKE</t>
  </si>
  <si>
    <t>G CARLOS COMERCIO E OFICINA DE BICICLETAS LTDA</t>
  </si>
  <si>
    <t>18.618.889/0001-30</t>
  </si>
  <si>
    <t>HARMONIZE MOVEIS</t>
  </si>
  <si>
    <t>41.055.366/0001-45</t>
  </si>
  <si>
    <t>HELP BOMBAS</t>
  </si>
  <si>
    <t>HELP BOMBAS COMERCIO E MANUTENCAO LTDA</t>
  </si>
  <si>
    <t>10.777.214/0001-22</t>
  </si>
  <si>
    <t>HIDROLUZ</t>
  </si>
  <si>
    <t>PNS MATERIAIS ELETRICOS LTDA - ME</t>
  </si>
  <si>
    <t>10.959.177/0001-73</t>
  </si>
  <si>
    <t>HORA CERTA GAS</t>
  </si>
  <si>
    <t>COMERCIO DE GAS HORA CERTA EIRELI</t>
  </si>
  <si>
    <t>32.088.116/0001-10</t>
  </si>
  <si>
    <t>HOTEL PLAZA</t>
  </si>
  <si>
    <t>JOSE ALCIBIADES PEREIRA BORGES</t>
  </si>
  <si>
    <t>21.302.803/0001-70</t>
  </si>
  <si>
    <t>ICE-LAND FABRICA DE SORVETE</t>
  </si>
  <si>
    <t>R.V. SORVETES LTDA</t>
  </si>
  <si>
    <t>42.152.881/0001-06</t>
  </si>
  <si>
    <t>IGUARIAS DO NORTE</t>
  </si>
  <si>
    <t>COMERCIO E DISTRIBUIDORA IGUARIAS DO NORTE LTDA</t>
  </si>
  <si>
    <t>05.340.974/0001-38</t>
  </si>
  <si>
    <t>IMPORTADORA TOMASI</t>
  </si>
  <si>
    <t>IMPORTADORA TOMASI E COMERCIO DE ESQUIFES E FLORES LTDA - EP</t>
  </si>
  <si>
    <t>12.977.236/0001-61</t>
  </si>
  <si>
    <t>INSTALADORA BERLIM</t>
  </si>
  <si>
    <t>INSTALADORA BERLIM EIRELI - ME</t>
  </si>
  <si>
    <t>033-7=SANTANDER</t>
  </si>
  <si>
    <t>06.352.100/0001-63</t>
  </si>
  <si>
    <t>INSTALADORA MARISCAL</t>
  </si>
  <si>
    <t>JOÃO TEODORO ALVES - ME</t>
  </si>
  <si>
    <t>18.268.982/0001-62</t>
  </si>
  <si>
    <t>INSTALADORA PENHA</t>
  </si>
  <si>
    <t>INSTALADORA PENHA LTDA</t>
  </si>
  <si>
    <t>PENHA</t>
  </si>
  <si>
    <t>12.859.939/0001-95</t>
  </si>
  <si>
    <t>INSTALADORA RABELO</t>
  </si>
  <si>
    <t>BERLIM MATERIAIS ELETRICOS LTDA</t>
  </si>
  <si>
    <t>5.7.37-log</t>
  </si>
  <si>
    <t>29.751.707/0001-11</t>
  </si>
  <si>
    <t>INSTALADORA RIO DO OURO</t>
  </si>
  <si>
    <t>INSTALADORA RIO DO OURO LTDA</t>
  </si>
  <si>
    <t>37.385.826/0001-26</t>
  </si>
  <si>
    <t>INSTALAMAR</t>
  </si>
  <si>
    <t>JAISON DE OLIVEIRA 08443115963</t>
  </si>
  <si>
    <t>06.130.245/0001-10</t>
  </si>
  <si>
    <t>INSTALL ELETRIC</t>
  </si>
  <si>
    <t>VIAELETRIC SERVICOS ELETRICOS LTDA - ME</t>
  </si>
  <si>
    <t>25.004.619/0001-03</t>
  </si>
  <si>
    <t>IR MARTINS IMPLEMENTOS RODOVIARIOS</t>
  </si>
  <si>
    <t>IR MARTINS SERVICOS AUTOMOTIVOS LTDA</t>
  </si>
  <si>
    <t>10.659.468/0001-46</t>
  </si>
  <si>
    <t>IRAZAN MATERIAL DE COSNTRUCAO</t>
  </si>
  <si>
    <t>ZANCANARO COMERCIO DE MATERIAL DE CONSTRUCAO LTDA - ME</t>
  </si>
  <si>
    <t>14.655.792/0001-47</t>
  </si>
  <si>
    <t>ITADISCO</t>
  </si>
  <si>
    <t>CELSO JOAO RODRIGUES</t>
  </si>
  <si>
    <t>13.486.779/0001-49</t>
  </si>
  <si>
    <t>ITAJAI EMBREAGEM</t>
  </si>
  <si>
    <t>IRMAOS DE PAULA LTDA</t>
  </si>
  <si>
    <t>00.185.011/0001-93</t>
  </si>
  <si>
    <t>ITALIANO S CAFE EXPRESSO</t>
  </si>
  <si>
    <t>E. MARTELLO &amp; W. MARTELLO LTDA - ME</t>
  </si>
  <si>
    <t>19.362.972/0001-54</t>
  </si>
  <si>
    <t>ITAPELINEA</t>
  </si>
  <si>
    <t>A. I COMERCIO DE MOVEIS LTDA</t>
  </si>
  <si>
    <t>26.247.697/0001-93</t>
  </si>
  <si>
    <t>ITAPEMA BEACH HOTEIS</t>
  </si>
  <si>
    <t>ITAPEMA BEACH HOTEIS S.A</t>
  </si>
  <si>
    <t>07.635.580/0001-32</t>
  </si>
  <si>
    <t>ITAPEMA MAQUINAS</t>
  </si>
  <si>
    <t>ITAPEMA - COMERCIO DE FERRAGENS E MAQUINAS AGRICOLAS LTDA</t>
  </si>
  <si>
    <t>18.427.108/0001-20</t>
  </si>
  <si>
    <t>J.M MARMORARIA</t>
  </si>
  <si>
    <t>J.M MARMORE E GRANITO LTDA - ME</t>
  </si>
  <si>
    <t>19.032.225/0001-58</t>
  </si>
  <si>
    <t>JC COMERCIO DE FLORES</t>
  </si>
  <si>
    <t>JC COMERCIO DE FLORES LTDA.</t>
  </si>
  <si>
    <t>24.189.883/0001-98</t>
  </si>
  <si>
    <t>JD COMERCIO DE RACOES</t>
  </si>
  <si>
    <t>ANTONIO CARLOS GARDINI JUNIOR</t>
  </si>
  <si>
    <t>21.804.152/0001-17</t>
  </si>
  <si>
    <t>JHR COMERCIO E DISTRIBUIDORA</t>
  </si>
  <si>
    <t>JHR COMERCIO E DISTRIBUIDORA LTDA - ME</t>
  </si>
  <si>
    <t>39.271.061/0001-29</t>
  </si>
  <si>
    <t>JMILE MERCADO ( ANTIGO MERCADO TAIO)</t>
  </si>
  <si>
    <t>JMILE MERCADO LTDA</t>
  </si>
  <si>
    <t>13.943.404/0001-60</t>
  </si>
  <si>
    <t>JOAO &amp; MARIA CONFECOES INFANTIL</t>
  </si>
  <si>
    <t>ZALI ROSA MARTINS NEVES &amp; CIA. LTDA. - ME</t>
  </si>
  <si>
    <t>16.480.435/0001-10</t>
  </si>
  <si>
    <t>JOEL PESCADOS</t>
  </si>
  <si>
    <t>JULIO JOEL DA SILVA 08796400900</t>
  </si>
  <si>
    <t>48.566.736/0001-58</t>
  </si>
  <si>
    <t>JP COMERCIO E SERVICOS DE INSTALACAO ELE</t>
  </si>
  <si>
    <t>JP COMERCIO E SERVICOS DE INSTALACAO ELETRICA LTDA</t>
  </si>
  <si>
    <t>97.536.548/0001-92</t>
  </si>
  <si>
    <t>JR PDV SISTEMAS E AUTOMACAO</t>
  </si>
  <si>
    <t>JR PDV SISTEMAS E AUTOMACAO LTDA -EPP</t>
  </si>
  <si>
    <t>18.951.666/0001-90</t>
  </si>
  <si>
    <t>JR PDV SOFTWARES E AUTOMACAO</t>
  </si>
  <si>
    <t>JR PDV SOFTWARE E AUTOMACAO LTDA</t>
  </si>
  <si>
    <t>35.753.101/0001-18</t>
  </si>
  <si>
    <t>JUNKAR ADAPTACOES E MECNICA VEICULAR</t>
  </si>
  <si>
    <t>EDESIR CARLOS PEREIRA JUNIOR JUNKAR</t>
  </si>
  <si>
    <t>08.837.425/0001-61</t>
  </si>
  <si>
    <t>JV MOTOSSERRAS E ROCADEIRAS</t>
  </si>
  <si>
    <t>49.729.878/0001-51</t>
  </si>
  <si>
    <t>JZ MATERIAIS ELETRICOS E DE CONSTRUCAO</t>
  </si>
  <si>
    <t>JZ MATERIAIS ELETRICOS E DE CONSTRUCAO LTDA</t>
  </si>
  <si>
    <t>34.766.723/0001-18</t>
  </si>
  <si>
    <t>KADOSH COLCHOES</t>
  </si>
  <si>
    <t>KADOSH COMERCIO DE COLCHOES LTDA</t>
  </si>
  <si>
    <t>44.993.516/0001-50</t>
  </si>
  <si>
    <t>KALIPAN ALIMENTOS</t>
  </si>
  <si>
    <t>KALIPAN INDUSTRIA DE ALIMENTOS LTDA</t>
  </si>
  <si>
    <t>30.419.803/0001-46</t>
  </si>
  <si>
    <t>KATRAKAS STUDIO BIKE</t>
  </si>
  <si>
    <t>JOSEVAN ARAUJO MORAES</t>
  </si>
  <si>
    <t>40.032.200/0001-40</t>
  </si>
  <si>
    <t>KAUA (METALE)</t>
  </si>
  <si>
    <t>KAUA INDUSTRIA E COMERCIO LTDA</t>
  </si>
  <si>
    <t>39.929.993/0001-16</t>
  </si>
  <si>
    <t>KEIKO SUSHI BAR</t>
  </si>
  <si>
    <t>BRUNO FERREIRA ALIMENTACAO ORIENTAL</t>
  </si>
  <si>
    <t>07.548.970/0001-75</t>
  </si>
  <si>
    <t>KEVIN PRESENTES</t>
  </si>
  <si>
    <t>PEROLA CRISTINA WASSEM</t>
  </si>
  <si>
    <t>15.718.740/0001-35</t>
  </si>
  <si>
    <t>KI ROSA</t>
  </si>
  <si>
    <t>LARA FLORES EIRELI</t>
  </si>
  <si>
    <t>50.105.362/0001-15</t>
  </si>
  <si>
    <t>KOLORITTA SUPERMERCADO</t>
  </si>
  <si>
    <t>EDER CAZUNI DE ARAUJO LTDA</t>
  </si>
  <si>
    <t>29.632.128/0001-50</t>
  </si>
  <si>
    <t>KRAISCH BEER</t>
  </si>
  <si>
    <t>COMERCIAL KRAISCH BEER LTDA</t>
  </si>
  <si>
    <t xml:space="preserve">LUIZ ALVES </t>
  </si>
  <si>
    <t>04.040.698/0001-20</t>
  </si>
  <si>
    <t>KROK´S PAN</t>
  </si>
  <si>
    <t>IVANOR DE SOUZA - ME</t>
  </si>
  <si>
    <t>23.543.724/0001-87</t>
  </si>
  <si>
    <t>LA VILLA BOUTIQUE</t>
  </si>
  <si>
    <t>LA VILLA BOUTIQUE LTDA - ME</t>
  </si>
  <si>
    <t>46.278.177/0001-55</t>
  </si>
  <si>
    <t>LAN7 CELULAR</t>
  </si>
  <si>
    <t>LAN7 CELULAR LTDA</t>
  </si>
  <si>
    <t>04.199.168/0001-29</t>
  </si>
  <si>
    <t>LANCHONETE E RESTAURANTE CALDEIRAO</t>
  </si>
  <si>
    <t>VITOR CAETANO SCHROEDER</t>
  </si>
  <si>
    <t>30.161.619/0001-49</t>
  </si>
  <si>
    <t>LAVANDA PRODUTOS DE LIMPEZA</t>
  </si>
  <si>
    <t>ANA PAULA I. R. TOMASELLI</t>
  </si>
  <si>
    <t>50.791.945/0001-47</t>
  </si>
  <si>
    <t>LEAL MOTO PARTS</t>
  </si>
  <si>
    <t>LEAL MOTO PARTS LTDA</t>
  </si>
  <si>
    <t>24.939.039/0001-37</t>
  </si>
  <si>
    <t>LELE MOTOS</t>
  </si>
  <si>
    <t>BRUNA GABRIELA RAMOS DA SILVA E CIA LTDA</t>
  </si>
  <si>
    <t>13.467.767/0001-77</t>
  </si>
  <si>
    <t>LIFE NUTRICAO ESPORTIVA</t>
  </si>
  <si>
    <t>LIFE NUTRICAO ESPORTIVA LTDA - ME</t>
  </si>
  <si>
    <t>30.249.733/0001-25</t>
  </si>
  <si>
    <t>LIFE NUTRICAO ESPORTIVA ATACADO E VAREJO LTDA</t>
  </si>
  <si>
    <t>10.734.306/0001-25</t>
  </si>
  <si>
    <t>LIG FAROIS</t>
  </si>
  <si>
    <t>LIG FAROIS RECUPERADORA E AUTO PECAS LTDA</t>
  </si>
  <si>
    <t>27.801.913/0001-63</t>
  </si>
  <si>
    <t>LIMPSEC DISTRIBUIDORA</t>
  </si>
  <si>
    <t>JORGE LUIZ SCARIOT DISTRIBUIDORA</t>
  </si>
  <si>
    <t>44.296.342/0001-76</t>
  </si>
  <si>
    <t>LINDA ROSA</t>
  </si>
  <si>
    <t>LINDA ROSA COMERCIO DE BOLSAS E ACESSORIOS LTDA</t>
  </si>
  <si>
    <t>07.764.190/0001-62</t>
  </si>
  <si>
    <t>LIVRARIA EVANGELICA SHEKINAH</t>
  </si>
  <si>
    <t>AMENAR MARIA CARDOSO &amp; CIA LTDA - ME</t>
  </si>
  <si>
    <t>46.562.735/0001-00</t>
  </si>
  <si>
    <t>LOJA EOS STORE</t>
  </si>
  <si>
    <t>PEDRO E FERREIRA LTDA</t>
  </si>
  <si>
    <t>BRUSQUE</t>
  </si>
  <si>
    <t>45.456.281/0001-20</t>
  </si>
  <si>
    <t>EOS STORE LTDA</t>
  </si>
  <si>
    <t>07.152.004/0001-34</t>
  </si>
  <si>
    <t>LOJA ESTRELA DO MAR</t>
  </si>
  <si>
    <t>SANDRA AMARA ANTONIETTI - ME</t>
  </si>
  <si>
    <t>01.034.924/0001-71</t>
  </si>
  <si>
    <t>LOJA MERI</t>
  </si>
  <si>
    <t>ROSIMERI BELZ MOSER</t>
  </si>
  <si>
    <t xml:space="preserve">MASSARANDUBA </t>
  </si>
  <si>
    <t>17.581.621/0001-09</t>
  </si>
  <si>
    <t>LOJAS ALFREDO KLEIS</t>
  </si>
  <si>
    <t>LC KLEIS DECORACOES, PLASTICOS E TECIDOS LTDA</t>
  </si>
  <si>
    <t>17.581.621/0003-70</t>
  </si>
  <si>
    <t>17.581.621/0002-90</t>
  </si>
  <si>
    <t>17.581.621/0004-51</t>
  </si>
  <si>
    <t>42.600.810/0001-29</t>
  </si>
  <si>
    <t>LOJAS VS CONFECCOES</t>
  </si>
  <si>
    <t>GLEICIELE BECHER BRITO 02087066230</t>
  </si>
  <si>
    <t>35.230.212/0001-40</t>
  </si>
  <si>
    <t>LUMIERE ILUMINACAO</t>
  </si>
  <si>
    <t>LUMIERE ARTIGOS DE ILUMINACAO EIRELI</t>
  </si>
  <si>
    <t>19.971.575/0001-80</t>
  </si>
  <si>
    <t>M &amp; S AUTO ELETRICA</t>
  </si>
  <si>
    <t>M &amp; S ELETRICA AUTOMOTIVA EIRELI</t>
  </si>
  <si>
    <t>24.303.262/0001-93</t>
  </si>
  <si>
    <t>M. SOUZA PRODUTOS ALIMENTICIOS</t>
  </si>
  <si>
    <t>LEANDRO LEONIR DE SOUZA &amp; CIA LTDA - ME</t>
  </si>
  <si>
    <t>84.290.600/0001-21</t>
  </si>
  <si>
    <t>MADEIREIRA  BITTENCOURT</t>
  </si>
  <si>
    <t>MADEIREIRA BITTENCOURT LTDA - EPP</t>
  </si>
  <si>
    <t>03.790.262/0001-95</t>
  </si>
  <si>
    <t>MADEIREIRA FLORESTA</t>
  </si>
  <si>
    <t>MATERIAIS DE CONSTRUCAO FLORESTA EIRELI</t>
  </si>
  <si>
    <t>00.281.886/0001-99</t>
  </si>
  <si>
    <t>MADEIREIRA GARDINI</t>
  </si>
  <si>
    <t>MADEIREIRA GARDINI LTDA</t>
  </si>
  <si>
    <t>48.394.994/0001-02</t>
  </si>
  <si>
    <t>MADRE PAULINA MANGUEIRAS HIDRAULICAS</t>
  </si>
  <si>
    <t>MADRE PAULINA MANGUEIRAS HIDRAULICAS LTDA</t>
  </si>
  <si>
    <t>12.257.316/0001-42</t>
  </si>
  <si>
    <t>MAEL MOTO PECAS</t>
  </si>
  <si>
    <t>ISMAEL CELIO MACHADO</t>
  </si>
  <si>
    <t>17.007.743/0001-96</t>
  </si>
  <si>
    <t>MAGI.TEC</t>
  </si>
  <si>
    <t>MAGI.TEC TECIDOS LTDA</t>
  </si>
  <si>
    <t>10.678.723/0001-06</t>
  </si>
  <si>
    <t>MAGIA</t>
  </si>
  <si>
    <t>MAGIA COMERCIO DE PRODUTOS DE LIMPEZA LTDA</t>
  </si>
  <si>
    <t>17.790.660/0001-16</t>
  </si>
  <si>
    <t>MAHACHI ( RESTAURANTE NO MORRRETES)</t>
  </si>
  <si>
    <t>MARILEY TEREZINHA DOS SANTOS NUNES</t>
  </si>
  <si>
    <t>32.973.796/0001-55</t>
  </si>
  <si>
    <t>MAIS AMOR PAPELARIA</t>
  </si>
  <si>
    <t>DIEGO POFFO 03530986984</t>
  </si>
  <si>
    <t>09.365.823/0001-95</t>
  </si>
  <si>
    <t>MALF MATERIAIS DE CONSTRUCAO E AGROPECUA</t>
  </si>
  <si>
    <t>MALF MATERIAIS DE CONSTRUCAO E AGROPECUARIA LTDA - ME</t>
  </si>
  <si>
    <t>72.344.435/0001-64</t>
  </si>
  <si>
    <t>MALF MATERIAIS ELETRICOS E HIDRAULICOS</t>
  </si>
  <si>
    <t>MALF DOS SANTOS MATERIAIS DE CONSTRUCAO LTDA</t>
  </si>
  <si>
    <t>09.414.833/0001-73</t>
  </si>
  <si>
    <t>MANO MATERIAIS DE CONSTRUCAO</t>
  </si>
  <si>
    <t>CLAUDIA S.V COMERCIO DE MATERIAL DE CONSTRUCAO LTDA - ME</t>
  </si>
  <si>
    <t>18.364.287/0001-02</t>
  </si>
  <si>
    <t>MANO MATERIAL DE CONSTRUCAO</t>
  </si>
  <si>
    <t>MARLENE HAMES DA SILVA &amp; CIA LTDA - ME</t>
  </si>
  <si>
    <t>27.222.507/0001-46</t>
  </si>
  <si>
    <t>MAQUINA FORTE</t>
  </si>
  <si>
    <t>FYLIPI DE BORBA VIEIRA</t>
  </si>
  <si>
    <t>01.586.077/0001-58</t>
  </si>
  <si>
    <t>MARCELO LANCHES</t>
  </si>
  <si>
    <t>PEDRO JOSE MARCELO - ME</t>
  </si>
  <si>
    <t>30.539.836/0001-20</t>
  </si>
  <si>
    <t>MARIBELLA  ALIMENTOS</t>
  </si>
  <si>
    <t>MARIBELLA COMERCIO E INDUSTRIA LTDA</t>
  </si>
  <si>
    <t>48.639.596/0001-09</t>
  </si>
  <si>
    <t>MARITIMOS CONTAINER</t>
  </si>
  <si>
    <t>MARITIMOS CONTAINER LTDA</t>
  </si>
  <si>
    <t>43.461.125/0001-21</t>
  </si>
  <si>
    <t>MARMITEX DA LU LTDA</t>
  </si>
  <si>
    <t>04.935.545/0001-40</t>
  </si>
  <si>
    <t>MARMORARIA MOLINARI</t>
  </si>
  <si>
    <t>MARMORARIA MOLINARI LTDA ME</t>
  </si>
  <si>
    <t>09.252.522/0001-55</t>
  </si>
  <si>
    <t>MARQUINHOS AUTO PEÇAS</t>
  </si>
  <si>
    <t>MONTIBELLER &amp; PEREIRA PEÇAS LTDA - ME</t>
  </si>
  <si>
    <t>12.211.925/0001-60</t>
  </si>
  <si>
    <t>MASTER AUTO SOM E ACESSORIOS</t>
  </si>
  <si>
    <t>LOPES E COSTA ACESSORIOS AUTOMOTIVOS LTDA</t>
  </si>
  <si>
    <t>11.025.445/0001-42</t>
  </si>
  <si>
    <t>MASTER CLEAN</t>
  </si>
  <si>
    <t>ANDERSON DOS SANTOS SARAIVA</t>
  </si>
  <si>
    <t>28.703.807/0001-00</t>
  </si>
  <si>
    <t>MAX LIMP</t>
  </si>
  <si>
    <t>JOSIANE MAXIMO DOS SANTOS</t>
  </si>
  <si>
    <t>13.612.944/0001-61</t>
  </si>
  <si>
    <t>MAXCOM</t>
  </si>
  <si>
    <t>JIG COMERCIO DE MATERIAIS ELETRICOS LTDA - ME</t>
  </si>
  <si>
    <t>15.129.599/0001-35</t>
  </si>
  <si>
    <t xml:space="preserve">MC MOTO CENTER </t>
  </si>
  <si>
    <t>JOCELI JOSE DA SILVA</t>
  </si>
  <si>
    <t>07.134.816/0001-57</t>
  </si>
  <si>
    <t>MDF ARTES</t>
  </si>
  <si>
    <t>MDF ARTES - ARTESANATOS DECORATIVOS EIRELI</t>
  </si>
  <si>
    <t>07.049.413/0001-00</t>
  </si>
  <si>
    <t>MECANICA DO ALEMAO</t>
  </si>
  <si>
    <t>MARTINS SERVICOS DE MANUTENCAO AUTOMOTIVA LTDA</t>
  </si>
  <si>
    <t>03.172.779/0001-10</t>
  </si>
  <si>
    <t>ALTAIR SCARTEZINI &amp; CIA LTDA - EPP</t>
  </si>
  <si>
    <t>48.168.735/0001-55</t>
  </si>
  <si>
    <t>MECANICA IRMAOS DA ESTRADA</t>
  </si>
  <si>
    <t>MES MECANICA IRMAOS DA ESTRADA LTDA</t>
  </si>
  <si>
    <t>20.892.347/0001-01</t>
  </si>
  <si>
    <t>MECANICA VARGAS</t>
  </si>
  <si>
    <t>MECANICA E CHASSI DE CAMINHOES VARGAS LTDA.</t>
  </si>
  <si>
    <t>02.914.176/0001-84</t>
  </si>
  <si>
    <t>MEGA DESCONTAO SUPERMERCADO NECO</t>
  </si>
  <si>
    <t>MEGA DESCONTAO SUPERMERCADO LTDA</t>
  </si>
  <si>
    <t>18.618.889/0003-00</t>
  </si>
  <si>
    <t>MEIA PRAIA MOVEIS LTDA ME</t>
  </si>
  <si>
    <t>03.279.934/0001-00</t>
  </si>
  <si>
    <t>MERCADO 7 DE MAIO</t>
  </si>
  <si>
    <t>MERCADO 7 DE MAIO EIRELI</t>
  </si>
  <si>
    <t>07.409.742/0001-14</t>
  </si>
  <si>
    <t>MERCADO BASICO</t>
  </si>
  <si>
    <t>JENNIFER RAMOS MERCADO</t>
  </si>
  <si>
    <t>01.201.068/0001-00</t>
  </si>
  <si>
    <t>MERCADO BATISTA</t>
  </si>
  <si>
    <t>MERCADO E ACOUGUE SERTAO LTDA - EPP</t>
  </si>
  <si>
    <t>07.303.718/0001-04</t>
  </si>
  <si>
    <t>MERCADO BEM MAIS</t>
  </si>
  <si>
    <t>MERCADO BEM MAIS LTDA</t>
  </si>
  <si>
    <t>00.931.838/0001-07</t>
  </si>
  <si>
    <t>MERCADO BEMBOM</t>
  </si>
  <si>
    <t>MERCADO BEMBOM LTDA</t>
  </si>
  <si>
    <t xml:space="preserve">GOVERNADOR CELSO RAMOS </t>
  </si>
  <si>
    <t>49.172.767/0001-97</t>
  </si>
  <si>
    <t>MERCADO BOM PRECO</t>
  </si>
  <si>
    <t>49.172.767 JOAO VITTOR DOS SANTOS JUSTINO</t>
  </si>
  <si>
    <t>03.861.723/0001-73</t>
  </si>
  <si>
    <t>MERCADO BRISA DO MAR</t>
  </si>
  <si>
    <t>MATTER &amp; DAL PUPO LTDA - ME</t>
  </si>
  <si>
    <t>80.074.917/0001-70</t>
  </si>
  <si>
    <t>MERCADO CHICO</t>
  </si>
  <si>
    <t>FRANCISCO ALEXANDRE MERCEARIA - ME</t>
  </si>
  <si>
    <t>14.914.393/0001-53</t>
  </si>
  <si>
    <t>MERCADO CLAU</t>
  </si>
  <si>
    <t>CLAUDETTE ROSA LIMA RIBEIRO</t>
  </si>
  <si>
    <t>BALNEÁRIO PIÇARRAS</t>
  </si>
  <si>
    <t>30.094.240/0001-63</t>
  </si>
  <si>
    <t>MERCADO CRISTIANO  1</t>
  </si>
  <si>
    <t>CRISTIANO STALOCH</t>
  </si>
  <si>
    <t>30.094.240/0002-44</t>
  </si>
  <si>
    <t>MERCADO CRISTIANO  3</t>
  </si>
  <si>
    <t>30.094.240/0003-25</t>
  </si>
  <si>
    <t>MERCADO CRISTIANO 3</t>
  </si>
  <si>
    <t>40.773.831/0001-10</t>
  </si>
  <si>
    <t>MERCADO DA BARRA</t>
  </si>
  <si>
    <t>MERCADO E ACOUGUE RONDI LTDA</t>
  </si>
  <si>
    <t>08.087.302/0001-50</t>
  </si>
  <si>
    <t>MERCADO DO TIDE</t>
  </si>
  <si>
    <t>ALVANIA MARIA BONAFIN</t>
  </si>
  <si>
    <t>27.766.669/0001-45</t>
  </si>
  <si>
    <t>MERCADO DUAS MENINAS</t>
  </si>
  <si>
    <t>SUPERMERCADO DUAS MENINAS LTDA</t>
  </si>
  <si>
    <t>16.916.144/0001-22</t>
  </si>
  <si>
    <t>MERCADO E ACOUGUE AVENIDA 440</t>
  </si>
  <si>
    <t>M &amp; M MATZENBACHER MINIMERCADO LTDA - ME</t>
  </si>
  <si>
    <t>50.342.167/0001-09</t>
  </si>
  <si>
    <t>MERCADO E ACOUGUE FRIMOURA</t>
  </si>
  <si>
    <t>MERCADO E ACOUGUE FRIMOURA LTDA</t>
  </si>
  <si>
    <t>47.539.640/0001-38</t>
  </si>
  <si>
    <t>MERCADO FAVARO</t>
  </si>
  <si>
    <t>COMERCIAL FAVARO LTDA</t>
  </si>
  <si>
    <t>48.111.592/0001-45</t>
  </si>
  <si>
    <t>FABIANO ROMERO DA SILVA 03194856928</t>
  </si>
  <si>
    <t>49.996.444/0001-18</t>
  </si>
  <si>
    <t>MERCADO FRESCHI LTDA</t>
  </si>
  <si>
    <t>27.587.611/0001-34</t>
  </si>
  <si>
    <t>MERCADO FEIJUCA</t>
  </si>
  <si>
    <t>MERCADO FELUCA LTDA - ME</t>
  </si>
  <si>
    <t>01.242.773/0001-47</t>
  </si>
  <si>
    <t>MERCADO FIGUEIRA</t>
  </si>
  <si>
    <t>COMERCIAL TEJIMAR LTDA</t>
  </si>
  <si>
    <t>11.904.622/0001-60</t>
  </si>
  <si>
    <t>MERCADO GJK</t>
  </si>
  <si>
    <t>MERCADO GJK LTDA - ME</t>
  </si>
  <si>
    <t>LUIZ ALVES</t>
  </si>
  <si>
    <t>20.533.621/0001-48</t>
  </si>
  <si>
    <t>MERCADO HORIZONTE</t>
  </si>
  <si>
    <t>ARI GRANZOTO</t>
  </si>
  <si>
    <t>5.7.32-log</t>
  </si>
  <si>
    <t>18.811.483/0001-70</t>
  </si>
  <si>
    <t>MERCADO ITAPEMA</t>
  </si>
  <si>
    <t>COMERCIO DE ALIMENTOS E BEBIDAS SPRENGER LTDA</t>
  </si>
  <si>
    <t>00.109.794/0001-26</t>
  </si>
  <si>
    <t>MERCADO KRUPEK</t>
  </si>
  <si>
    <t>MERCADO KRUPEK LTDA</t>
  </si>
  <si>
    <t>29.822.090/0001-88</t>
  </si>
  <si>
    <t>MERCADO MAGUINO (NOVO)</t>
  </si>
  <si>
    <t>ADRIANI MARIA HEMING</t>
  </si>
  <si>
    <t>44.391.609/0001-04</t>
  </si>
  <si>
    <t>MERCADO MENA</t>
  </si>
  <si>
    <t>MERCADO MENA LTDA</t>
  </si>
  <si>
    <t>29.267.917/0001-39</t>
  </si>
  <si>
    <t>MERCADO MORRETES</t>
  </si>
  <si>
    <t>ADILSON JOSE CORREA</t>
  </si>
  <si>
    <t>78.326.808/0003-12</t>
  </si>
  <si>
    <t>MERCADO OSMARI</t>
  </si>
  <si>
    <t>05.443.859/0001-99</t>
  </si>
  <si>
    <t>MERCADO ROCHA</t>
  </si>
  <si>
    <t>MERCEARIA HENRIQUE EIRELI</t>
  </si>
  <si>
    <t>06.339.537/0001-67</t>
  </si>
  <si>
    <t>MERCADO TONI</t>
  </si>
  <si>
    <t>ANTONIO CARLOS BERKENBROCK - ME</t>
  </si>
  <si>
    <t>79.416.921/0001-90</t>
  </si>
  <si>
    <t>MERCADO TRADICAO</t>
  </si>
  <si>
    <t>MERCADO DORIT RAUH LTDA</t>
  </si>
  <si>
    <t>POMERODE</t>
  </si>
  <si>
    <t>06.270.363/0001-23</t>
  </si>
  <si>
    <t>MERCEARIA E ACOUGUE MATIAS</t>
  </si>
  <si>
    <t>MERCEARIA ANTONIO MATIAS LTDA</t>
  </si>
  <si>
    <t>01.797.840/0001-90</t>
  </si>
  <si>
    <t>MERCEARIA E BAR MARLETE</t>
  </si>
  <si>
    <t>MERCEARIA E BAR MARLETE LTDA</t>
  </si>
  <si>
    <t>72.074.560/0001-00</t>
  </si>
  <si>
    <t>MERCEARIA JS</t>
  </si>
  <si>
    <t>MERCEARIA JS LTDA</t>
  </si>
  <si>
    <t>36.116.767/0001-28</t>
  </si>
  <si>
    <t>MG ELETRONICOS</t>
  </si>
  <si>
    <t>MG ELETRONICOS LTDA</t>
  </si>
  <si>
    <t>29.950.816/0001-68</t>
  </si>
  <si>
    <t>MIG LU KIDS</t>
  </si>
  <si>
    <t>JOICE NUNES 07093279945</t>
  </si>
  <si>
    <t>01.508.041/0001-56</t>
  </si>
  <si>
    <t>MINI MERCADO BOM PRECO</t>
  </si>
  <si>
    <t>ROSI LANE &amp; FILHO LTDA</t>
  </si>
  <si>
    <t>03.081.539/0001-00</t>
  </si>
  <si>
    <t>MINI MERCADO SÃO PAULINHO</t>
  </si>
  <si>
    <t>MINIMERCADO SÃO PAULINHO LTDA - ME</t>
  </si>
  <si>
    <t>14.608.555/0001-25</t>
  </si>
  <si>
    <t>MINIMERCADO FRANCA</t>
  </si>
  <si>
    <t>MINIMERCADO FRANCA LTDA</t>
  </si>
  <si>
    <t>21.146.767/0001-01</t>
  </si>
  <si>
    <t>MIRELLE PRESENTES</t>
  </si>
  <si>
    <t>QINGQIANG LI</t>
  </si>
  <si>
    <t>FLORIANOPOLIS</t>
  </si>
  <si>
    <t>03.627.109/0001-41</t>
  </si>
  <si>
    <t>MIS AMIS.</t>
  </si>
  <si>
    <t>MARCOBOX CALCADOS EIRELI - EPP</t>
  </si>
  <si>
    <t xml:space="preserve">BARRA VELHA </t>
  </si>
  <si>
    <t>34.509.707/0001-40</t>
  </si>
  <si>
    <t>MIX ESPUMAS</t>
  </si>
  <si>
    <t>MIX ESPUMAS INDUSTRIA DE MAQUINAS E ESPUMAS LTDA</t>
  </si>
  <si>
    <t>30.231.579/0001-64</t>
  </si>
  <si>
    <t>MOLAS BOCA</t>
  </si>
  <si>
    <t>SANDRA MARA HINCKEL EIRELI</t>
  </si>
  <si>
    <t>14.761.982/0001-49</t>
  </si>
  <si>
    <t>MOLAS NAVEGANTES</t>
  </si>
  <si>
    <t>MOLAS NAVEGANTES LTDA</t>
  </si>
  <si>
    <t>34.440.045/0001-07</t>
  </si>
  <si>
    <t>MOTIVI ORGANICOS</t>
  </si>
  <si>
    <t>NATALIA SCHMITT FAHRION LTDA</t>
  </si>
  <si>
    <t>46.557.076/0001-13</t>
  </si>
  <si>
    <t>MOTO PEIXE DISTRIBUIDORA DE MOTO PECAS</t>
  </si>
  <si>
    <t>GISELLE PEREIRA BISTAFFA</t>
  </si>
  <si>
    <t>45.919.576/0001-95</t>
  </si>
  <si>
    <t>MOVEIS JAMIM</t>
  </si>
  <si>
    <t>MOVEIS JAMIM LTDA</t>
  </si>
  <si>
    <t>37.167.841/0001-06</t>
  </si>
  <si>
    <t>MOVEIS SANTO ANTONIO</t>
  </si>
  <si>
    <t>GUSTAVO LUIZ BONISSONI LTDA</t>
  </si>
  <si>
    <t>07.137.343/0001-41</t>
  </si>
  <si>
    <t>CHRISTIAN HENRIQUE BONISSONI - EPP</t>
  </si>
  <si>
    <t>32.644.831/0001-92</t>
  </si>
  <si>
    <t>MR MATERIAL DE CONSTRUCAO E AGROPECUARIA</t>
  </si>
  <si>
    <t>MR MATERIAL DE CONSTRUCAO E AGROPECUARIA LTDA</t>
  </si>
  <si>
    <t>15.221.422/0001-64</t>
  </si>
  <si>
    <t>MULTI AGRO</t>
  </si>
  <si>
    <t>MULTI AGRO AGROPECUARIA EIRELI - ME</t>
  </si>
  <si>
    <t>41.936.190/0001-30</t>
  </si>
  <si>
    <t>MULTI CLEAN</t>
  </si>
  <si>
    <t>TAINA LORENZINI DA SILVA</t>
  </si>
  <si>
    <t>26.425.129/0001-35</t>
  </si>
  <si>
    <t xml:space="preserve">MULTI GRAOS </t>
  </si>
  <si>
    <t>MULTI GRAOS LTDA</t>
  </si>
  <si>
    <t>81.549.693/0001-78</t>
  </si>
  <si>
    <t>MUNDIAL TINTAS</t>
  </si>
  <si>
    <t>MUNDIAL COMERCIO DE TINTAS LTDA - ME</t>
  </si>
  <si>
    <t>22.986.478/0001-75</t>
  </si>
  <si>
    <t>MUNDIAL TRATAMENTOS</t>
  </si>
  <si>
    <t>MUNDIAL TRATAMENTOS FITOSSANITARIOS EIRELI</t>
  </si>
  <si>
    <t xml:space="preserve">CRICIUMA </t>
  </si>
  <si>
    <t>01.982.516/0001-41</t>
  </si>
  <si>
    <t>MYROOM FRAME DECOR</t>
  </si>
  <si>
    <t>MYROOM FRAME DECOR LTDA</t>
  </si>
  <si>
    <t>11.608.540/0001-79</t>
  </si>
  <si>
    <t>NANA MODAS</t>
  </si>
  <si>
    <t>DA NANA MODAS LTDA</t>
  </si>
  <si>
    <t>13.699.940/0001-62</t>
  </si>
  <si>
    <t>NANE´S PADARIA E CONFEITARIA</t>
  </si>
  <si>
    <t>NONECI CORDEIRO DE JESUS BACKES - ME</t>
  </si>
  <si>
    <t>34.847.824/0001-13</t>
  </si>
  <si>
    <t>NAVELUZ</t>
  </si>
  <si>
    <t>NAVELUZ COMERCIO DE MATERIAIS ELETRICOS EIRELI</t>
  </si>
  <si>
    <t>80.982.010/0001-09</t>
  </si>
  <si>
    <t>NEGRINI ARTESANATOS</t>
  </si>
  <si>
    <t>IVONE DE FREITAS ARTESANATOS LTDA</t>
  </si>
  <si>
    <t>35.337.782/0001-33</t>
  </si>
  <si>
    <t>NG ACESSORIOS PARA CABELEIREIROS</t>
  </si>
  <si>
    <t>NADIA GISELE ALVES NOVAIS</t>
  </si>
  <si>
    <t>22.499.860/0001-54</t>
  </si>
  <si>
    <t>NOVA ERA CONTAINERS</t>
  </si>
  <si>
    <t>NOVA ERA PAINEIS LTDA</t>
  </si>
  <si>
    <t>21.878.263/0002-59</t>
  </si>
  <si>
    <t>NOVA VISAO</t>
  </si>
  <si>
    <t>EDUARDO FRANCISCO VIEIRA</t>
  </si>
  <si>
    <t>50.800.628/0001-40</t>
  </si>
  <si>
    <t>NUTRI VIDA PRODUTOS NATURAIS</t>
  </si>
  <si>
    <t>CHAIANE LUCIA DOS SANTOS CANDEIA EBERHARDT</t>
  </si>
  <si>
    <t>33.936.745/0001-16</t>
  </si>
  <si>
    <t>O ARMAZEM DAS FERRAGENS</t>
  </si>
  <si>
    <t>RF KLEBER FERRAMENTAS E MAQUINAS EIRELI</t>
  </si>
  <si>
    <t>44.539.265/0001-38</t>
  </si>
  <si>
    <t>OLIANI INDUSTRIA E DISTRIBUIDORA DE ALIM</t>
  </si>
  <si>
    <t>OLIANI INDUSTRIA E DISTRIBUIDORA DE ALIMENTOS LTDA</t>
  </si>
  <si>
    <t>19.364.359/0001-76</t>
  </si>
  <si>
    <t>OLSSON TRANSPORTES</t>
  </si>
  <si>
    <t xml:space="preserve">NETO COMERCIO E TRANSPORTE DE MATERIAL DE CONSTRUCAO LTDA - </t>
  </si>
  <si>
    <t>85.189.504/0001-54</t>
  </si>
  <si>
    <t>OPTICA READER</t>
  </si>
  <si>
    <t>OTICA E RELOJOARIA RAEDER LTDA - ME</t>
  </si>
  <si>
    <t>42.065.957/0001-66</t>
  </si>
  <si>
    <t>ORBEN RELOJOARIA E OTICA</t>
  </si>
  <si>
    <t>J. ORBEN RELOJOARIA LTDA</t>
  </si>
  <si>
    <t>32.828.492/0001-02</t>
  </si>
  <si>
    <t>OTICA BC</t>
  </si>
  <si>
    <t>OTICA BALNEARIO CAMBORIU COMERCIO DE PRODUTOS OPTICOS LTDA</t>
  </si>
  <si>
    <t>09.161.607/0001-28</t>
  </si>
  <si>
    <t>OTICA ITAPEMA</t>
  </si>
  <si>
    <t>PIRES GAUTO LTDA - ME</t>
  </si>
  <si>
    <t>34.054.477/0001-71</t>
  </si>
  <si>
    <t>OTICA MAIS VISAO</t>
  </si>
  <si>
    <t>AQUIESE MATEUS CASAGRANDE CORREA</t>
  </si>
  <si>
    <t>35.440.217/0001-05</t>
  </si>
  <si>
    <t>OTICA MAXIMUS</t>
  </si>
  <si>
    <t>OTICA MAXIMUS LTDA</t>
  </si>
  <si>
    <t>80.424.419/0001-00</t>
  </si>
  <si>
    <t>OTICA ORBEN</t>
  </si>
  <si>
    <t>JAIR BIANCO ORBEN LTDA</t>
  </si>
  <si>
    <t>21.878.263/0001-78</t>
  </si>
  <si>
    <t>OTICA POPULAR</t>
  </si>
  <si>
    <t>EDUARDO FRANCISCO VIEIRA - ME</t>
  </si>
  <si>
    <t>43.296.919/0001-87</t>
  </si>
  <si>
    <t>OYAMA SUSHI</t>
  </si>
  <si>
    <t>OYAMA SUSHI RESTAURANTE LTDA</t>
  </si>
  <si>
    <t>01.712.083/0001-04</t>
  </si>
  <si>
    <t>PACAL CONDIMENTOS E CONFEITOS</t>
  </si>
  <si>
    <t>CONDIMENTOS GJLT EIRELI - ME</t>
  </si>
  <si>
    <t>10.765.798/0001-16</t>
  </si>
  <si>
    <t>PADARIA E CONFEITARIA BERLIN</t>
  </si>
  <si>
    <t>PADARIA E CONFEITARIA BERLIN LTDA - EPP</t>
  </si>
  <si>
    <t>02.881.277/0001-04</t>
  </si>
  <si>
    <t>PADOC-SE PADARIA ARTESANAL</t>
  </si>
  <si>
    <t>PADOC-SE PADARIA ARTESANAL LTDA</t>
  </si>
  <si>
    <t>10.656.400/0001-03</t>
  </si>
  <si>
    <t>PANELA VELHA</t>
  </si>
  <si>
    <t>RESTAURANTE E CHOPERIA PANELA LTDA</t>
  </si>
  <si>
    <t>01.639.572/0001-88</t>
  </si>
  <si>
    <t>PANIFICADORA FLORIPA</t>
  </si>
  <si>
    <t>PANIFICADORA E MINI MERCADO P A LTDA</t>
  </si>
  <si>
    <t>19.027.718/0001-08</t>
  </si>
  <si>
    <t>PANIFICADORA KI PAO</t>
  </si>
  <si>
    <t>PANIFICADORA KI PAO LTDA.</t>
  </si>
  <si>
    <t>34.761.970/0001-21</t>
  </si>
  <si>
    <t>PANIFICADORA ROMA</t>
  </si>
  <si>
    <t>PANIFICADORA ROMA LTDA</t>
  </si>
  <si>
    <t>08.889.310/0001-10</t>
  </si>
  <si>
    <t>PAO SCHIRMANN</t>
  </si>
  <si>
    <t>PANIFICADORA E CONFEITARIA HELLER &amp; HELLER LTDA</t>
  </si>
  <si>
    <t>01.631.539/0001-01</t>
  </si>
  <si>
    <t>PAPELARIA DANI</t>
  </si>
  <si>
    <t>DANILO DOS SANTOS &amp; CIA LTDA</t>
  </si>
  <si>
    <t>09.440.418/0001-94</t>
  </si>
  <si>
    <t>PAPELARIA LAÇOS E CORES</t>
  </si>
  <si>
    <t>LAÇOS &amp; CORES PAPELARIA E PRESENTES LTDA - ME</t>
  </si>
  <si>
    <t>08.561.853/0001-04</t>
  </si>
  <si>
    <t>PAPELARIA SAPECA</t>
  </si>
  <si>
    <t>XAVIER SOUTO E CIA LTDA - ME</t>
  </si>
  <si>
    <t>50.450.685/0001-46</t>
  </si>
  <si>
    <t>PARADA DA CONSTRUCAO</t>
  </si>
  <si>
    <t>PARADA DA CONSTRUÇÃO LTDA</t>
  </si>
  <si>
    <t>17.564.836/0002-00</t>
  </si>
  <si>
    <t>PARAISO DA CRIANCA</t>
  </si>
  <si>
    <t>SIMONE ALVES DE CAMPOS</t>
  </si>
  <si>
    <t>85.267.003/0004-91</t>
  </si>
  <si>
    <t>PEIXARIA OLIANI</t>
  </si>
  <si>
    <t>OLIANI INDUSTRIA E COMERCIO DE GELO LTDA</t>
  </si>
  <si>
    <t>85.267.003/0005-72</t>
  </si>
  <si>
    <t>85.267.003/0001-49</t>
  </si>
  <si>
    <t>OLIANI INDUSTRIA E COMERCIO DE GELO LIMITADA - EPP</t>
  </si>
  <si>
    <t>85.267.003/0003-00</t>
  </si>
  <si>
    <t>OLIANI INDUSTRIA E COMERCIO DE GELO EIRELI</t>
  </si>
  <si>
    <t>14.341.889/0001-85</t>
  </si>
  <si>
    <t>PENHA MATERIAIS PARA CONSTRUCAO</t>
  </si>
  <si>
    <t>MAXIMIANO &amp; ALVES MATERIAIS DE CONSTRUCAO LTDA</t>
  </si>
  <si>
    <t>46.800.211/0001-00</t>
  </si>
  <si>
    <t>PET E FARMA SELL</t>
  </si>
  <si>
    <t>NICOLAS ANDREY SELL LENOIR - PET E FARMA SELL</t>
  </si>
  <si>
    <t>07.751.810/0001-29</t>
  </si>
  <si>
    <t>PET SHOP NEMO</t>
  </si>
  <si>
    <t>PET SHOP NEMO - COMERCIO DE PRODUTOS E SERVICOS PARA ANIMAIS</t>
  </si>
  <si>
    <t>07.751.810/0002-00</t>
  </si>
  <si>
    <t>45.133.743/0001-78</t>
  </si>
  <si>
    <t>PHENOM IDIOMAS (KNN)</t>
  </si>
  <si>
    <t>BC PHENOM IDIOMAS LTDA</t>
  </si>
  <si>
    <t>43.812.818/0001-11</t>
  </si>
  <si>
    <t>PHENOM ITAJAI IDIOMAS (KNN)</t>
  </si>
  <si>
    <t>PHENOM ITAJAI IDIOMAS LTDA</t>
  </si>
  <si>
    <t>07.085.523/0001-27</t>
  </si>
  <si>
    <t>PIGG PET SHOP</t>
  </si>
  <si>
    <t>HAENSEL &amp; WEHN LTDA</t>
  </si>
  <si>
    <t>34.675.032/0001-09</t>
  </si>
  <si>
    <t>49.353.732/0002-35</t>
  </si>
  <si>
    <t>PLACAR AUTO PECAS</t>
  </si>
  <si>
    <t>PLACAR AUTO PECAS LTDA</t>
  </si>
  <si>
    <t>21.436.346/0001-07</t>
  </si>
  <si>
    <t>PONTA DE ESTOQUE</t>
  </si>
  <si>
    <t>LEIDE DAIANA DA CUNHA</t>
  </si>
  <si>
    <t>24.138.135/0001-86</t>
  </si>
  <si>
    <t>PORTAL DAS PEDRAS</t>
  </si>
  <si>
    <t>PORTAL DAS PEDRAS CENTRO DE EVENTOS LTDA - EPP</t>
  </si>
  <si>
    <t>00.403.326/0001-60</t>
  </si>
  <si>
    <t>PORTALO</t>
  </si>
  <si>
    <t>JANE REIS WOLTER &amp; CIA LTDA</t>
  </si>
  <si>
    <t>20.122.098/0001-67</t>
  </si>
  <si>
    <t>PORTOES FORTE</t>
  </si>
  <si>
    <t>PORTOES FORTE LTDA - ME</t>
  </si>
  <si>
    <t>46.138.887/0001-80</t>
  </si>
  <si>
    <t>PORTOES FORTES AUTOMACOES LTDA</t>
  </si>
  <si>
    <t>11.733.484/0001-02</t>
  </si>
  <si>
    <t>POSTO DE MOLAS ITAJAIENSE</t>
  </si>
  <si>
    <t>POSTO DE MOLAS ITAJAIENSE LTDA - ME</t>
  </si>
  <si>
    <t>02.727.661/0001-49</t>
  </si>
  <si>
    <t>PRO CAMPO AGRO</t>
  </si>
  <si>
    <t>AGROPECUARIA A B LTDA</t>
  </si>
  <si>
    <t>10.861.339/0001-36</t>
  </si>
  <si>
    <t>PRO-MOTOS</t>
  </si>
  <si>
    <t>SAKAMOTO PECAS DE MOTO LTDA</t>
  </si>
  <si>
    <t>28.361.666/0001-94</t>
  </si>
  <si>
    <t>PUERTO MADERO</t>
  </si>
  <si>
    <t>PUERTO MADERO INDUSTRIA E COMERCIO DE MASSAS LTDA</t>
  </si>
  <si>
    <t>33.021.014/0001-40</t>
  </si>
  <si>
    <t>QUINTA BORBA</t>
  </si>
  <si>
    <t>QUINTA BORBA ESPACO DE EVENTOS E POUSADA EIRELI</t>
  </si>
  <si>
    <t>17.418.281/0001-08</t>
  </si>
  <si>
    <t>RANCHO DO NARDO.</t>
  </si>
  <si>
    <t>ARNALDO JOSE ROSA - ME</t>
  </si>
  <si>
    <t>07.026.908/0001-13</t>
  </si>
  <si>
    <t>REAL TRATOR PECAS</t>
  </si>
  <si>
    <t>REAL TRATOR PECAS EIRELI - ME</t>
  </si>
  <si>
    <t>45.549.039/0001-09</t>
  </si>
  <si>
    <t>REAL COMERCIO E REPRESENTACAO DE PECAS PARA TRATORES LTDA</t>
  </si>
  <si>
    <t>36.348.329/0001-95</t>
  </si>
  <si>
    <t>RECANTO DOS PIONEIROS RESTAURANTE</t>
  </si>
  <si>
    <t>TM RESTAURANTE EIRELI</t>
  </si>
  <si>
    <t>26.169.407/0001-30</t>
  </si>
  <si>
    <t>REFINATTO MARCENARIA</t>
  </si>
  <si>
    <t>REFINATTO MARCENARIA LTDA</t>
  </si>
  <si>
    <t>83.821.322/0001-29</t>
  </si>
  <si>
    <t>RELOJOARIA E OTICA BENNO</t>
  </si>
  <si>
    <t>VILMAR MEZADRI - EPP</t>
  </si>
  <si>
    <t>10.643.143/0001-75</t>
  </si>
  <si>
    <t>RELOJOARIA E OTICA ORBEN</t>
  </si>
  <si>
    <t>RELOJOARIA E OTICA ORBEN LTDA ME</t>
  </si>
  <si>
    <t>81.372.898/0001-20</t>
  </si>
  <si>
    <t>RELOJOARIA RICHARD</t>
  </si>
  <si>
    <t>RELOJOARIA RICHARD LTDA</t>
  </si>
  <si>
    <t>43.116.863/0001-31</t>
  </si>
  <si>
    <t>RESERVA 77</t>
  </si>
  <si>
    <t>FABIA MELLIES DE CAMPOS 00915639920</t>
  </si>
  <si>
    <t>03.816.990/0001-29</t>
  </si>
  <si>
    <t>RESTAURANTE E PETISCARIA IMPERIAL</t>
  </si>
  <si>
    <t>FRANCISCO ASSIS GILDO</t>
  </si>
  <si>
    <t>07.095.065/0001-07</t>
  </si>
  <si>
    <t>RESTAURANTE E PETISCARIA PRAIA MAR</t>
  </si>
  <si>
    <t>RESTAURANTE PRAIA MAR EIRELI</t>
  </si>
  <si>
    <t>03.492.325/0001-27</t>
  </si>
  <si>
    <t>RESTAURANTE PORTO FINO</t>
  </si>
  <si>
    <t>A.E.VIRULEGIO &amp; CIA LTDA</t>
  </si>
  <si>
    <t>49.982.553/0001-86</t>
  </si>
  <si>
    <t>RESTAURANTE SABOR DO SUL</t>
  </si>
  <si>
    <t>RESTAURANTE SABOR DO SUL LTDA</t>
  </si>
  <si>
    <t>23.440.401/0001-68</t>
  </si>
  <si>
    <t>RESTAURANTE TAPERA</t>
  </si>
  <si>
    <t>RESTAURANTE TAPERA EIRELI</t>
  </si>
  <si>
    <t>29.926.620/0001-38</t>
  </si>
  <si>
    <t>REVEST-ART - PISOS VINILICOS E LAMINADOS</t>
  </si>
  <si>
    <t>REVEST-ART MATERIAIS DE CONSTRUCAO LTDA</t>
  </si>
  <si>
    <t>44.074.810/0001-68</t>
  </si>
  <si>
    <t>RF PARAFUSOS</t>
  </si>
  <si>
    <t>OLIVEIRA &amp; LIRA COMERCIO E REPRESENTACOES LTDA</t>
  </si>
  <si>
    <t>06.159.167/0001-86</t>
  </si>
  <si>
    <t>ROTA 8 FACAS E PANELAS</t>
  </si>
  <si>
    <t>R8 STORE LTDA</t>
  </si>
  <si>
    <t>47.232.948/0001-36</t>
  </si>
  <si>
    <t>ROYAL TINTAS</t>
  </si>
  <si>
    <t>ROYALL COMERCIO DE TINTAS LTDA</t>
  </si>
  <si>
    <t>49.054.783/0001-85</t>
  </si>
  <si>
    <t>ROYYAL TINTAS</t>
  </si>
  <si>
    <t>JSV ROYYAL TINTAS LTDA</t>
  </si>
  <si>
    <t>47.462.931/0001-75</t>
  </si>
  <si>
    <t>RR TRUCK MECANICA DIESEL PESADA</t>
  </si>
  <si>
    <t>RM TRUCK MECANICA &amp; COMERCIO DE PECAS LTDA</t>
  </si>
  <si>
    <t>00.348.108/0001-70</t>
  </si>
  <si>
    <t>RUDMAQ</t>
  </si>
  <si>
    <t>RUDMAQ MAQUINAS DE COSTURA, TECIDOS E AVIAMENTOS LTDA</t>
  </si>
  <si>
    <t>12.837.881/0001-89</t>
  </si>
  <si>
    <t>SABOR &amp; SAUDE</t>
  </si>
  <si>
    <t>J.G.COMERCIO PRODUTOS ALIMENTICIOS LTDA - ME</t>
  </si>
  <si>
    <t>GUARATUBA</t>
  </si>
  <si>
    <t>5.7.41-log</t>
  </si>
  <si>
    <t>33.587.107/0001-37</t>
  </si>
  <si>
    <t>SABOR DA FAMILIA RESTAURANTE E CAFETERIA</t>
  </si>
  <si>
    <t>SABOR DA FAMILIA RESTAURANTE E CAFETERIA LTDA</t>
  </si>
  <si>
    <t>05.643.633/0001-31</t>
  </si>
  <si>
    <t>SABOR NATIVO</t>
  </si>
  <si>
    <t>SABOR NATIVO INDUSTRIA E COMERCIO DE ALIMENTOS LTDA - ME</t>
  </si>
  <si>
    <t>13.972.201/0001-00</t>
  </si>
  <si>
    <t>SACOLAO DO ALEMAO</t>
  </si>
  <si>
    <t>ADELAIDE SCHEIDT BARON</t>
  </si>
  <si>
    <t>11.882.004/0001-67</t>
  </si>
  <si>
    <t>SACOLÃO MORRETES</t>
  </si>
  <si>
    <t>SACOLAO MORRETES LTDA - EPP</t>
  </si>
  <si>
    <t>43.942.204/0001-54</t>
  </si>
  <si>
    <t>SAFETY PRO</t>
  </si>
  <si>
    <t>SAFETY PRO SOLUCOES EM TECNOLOGIA DE SEGURANCA ELETRONICA LT</t>
  </si>
  <si>
    <t>72.477.011/0001-78</t>
  </si>
  <si>
    <t>SANDRA PRESENTES</t>
  </si>
  <si>
    <t>SANDRA KLEIS ROSA DA SILVA - ME</t>
  </si>
  <si>
    <t>30.626.401/0001-12</t>
  </si>
  <si>
    <t>SANTA BELLA MERCEARIA</t>
  </si>
  <si>
    <t>PAMELA DOS SANTOS DE ALMEIDA</t>
  </si>
  <si>
    <t>42.535.453/0001-62</t>
  </si>
  <si>
    <t>SANTISSIMA</t>
  </si>
  <si>
    <t>SANTISSIMA CAMA MESA BANHO LTDA</t>
  </si>
  <si>
    <t>42.535.461/0001-09</t>
  </si>
  <si>
    <t>SANTISSIMA MOVEIS</t>
  </si>
  <si>
    <t>SANTISSIMA MOVEIS LTDA</t>
  </si>
  <si>
    <t>78.819.117/0001-99</t>
  </si>
  <si>
    <t>SAO JOAO</t>
  </si>
  <si>
    <t>PANIFICADORA E CONFEITARIA SAO JOAO LTDA - ME</t>
  </si>
  <si>
    <t>00.958.137/0001-53</t>
  </si>
  <si>
    <t>SARA MOVEIS</t>
  </si>
  <si>
    <t>SARA MOVEIS E DECORACOES LTDA</t>
  </si>
  <si>
    <t>5.7.37</t>
  </si>
  <si>
    <t>16.937.589/0001-99</t>
  </si>
  <si>
    <t>SARAH MOVEIS</t>
  </si>
  <si>
    <t>SARAH ELLENN ROCHA - ME</t>
  </si>
  <si>
    <t>14.605.027/0001-12</t>
  </si>
  <si>
    <t>SATEL</t>
  </si>
  <si>
    <t>FERNANDO OLIVEIRA DE SA 02788079923</t>
  </si>
  <si>
    <t>33.205.839/0001-15</t>
  </si>
  <si>
    <t>SC TINTAS</t>
  </si>
  <si>
    <t>SC TINTAS E COMPLEMENTOS AUTOMOTIVOS LTDA</t>
  </si>
  <si>
    <t>39.399.382/0001-03</t>
  </si>
  <si>
    <t>SD ESTOFADOS E COLCHOES</t>
  </si>
  <si>
    <t>SOUZA DALPRA COMERCIO DE ESTOFADOS E COLCHOES LTDA</t>
  </si>
  <si>
    <t>20.366.542/0001-90</t>
  </si>
  <si>
    <t>SECO AUTO ELETRICA</t>
  </si>
  <si>
    <t>DANIEL CASSIANO - ME</t>
  </si>
  <si>
    <t>20.167.048/0001-04</t>
  </si>
  <si>
    <t>SENAMAC</t>
  </si>
  <si>
    <t>COMERCIAL SENAMAC LTDA - ME</t>
  </si>
  <si>
    <t>104-0=CAIXA</t>
  </si>
  <si>
    <t>39.476.444/0001-33</t>
  </si>
  <si>
    <t>SEU BERBIGAO</t>
  </si>
  <si>
    <t>BERBIGAO ALIMENTOS LTDA</t>
  </si>
  <si>
    <t>35.386.878/0001-91</t>
  </si>
  <si>
    <t>SG SUPERMERCADO</t>
  </si>
  <si>
    <t>SG MERCADO GOMES LTDA</t>
  </si>
  <si>
    <t>73.259.186/0001-71</t>
  </si>
  <si>
    <t>Silmar Móveis</t>
  </si>
  <si>
    <t>MARANGON MOVEIS E DECORACOES LTDA</t>
  </si>
  <si>
    <t>33.016.523/0001-85</t>
  </si>
  <si>
    <t>SILVA GAS</t>
  </si>
  <si>
    <t>BJB COMERCIO DE GAS LTDA</t>
  </si>
  <si>
    <t>02.278.629/0001-23</t>
  </si>
  <si>
    <t>SILVIA MARIA</t>
  </si>
  <si>
    <t>FRANSILVA COMERCIO DE CONFECCOES LTDA</t>
  </si>
  <si>
    <t>51.024.464/0001-79</t>
  </si>
  <si>
    <t>SMARTCASE OUTLET</t>
  </si>
  <si>
    <t>SMARTCASE OUTLET COMERCIO DE ELETRONICOS LTDA</t>
  </si>
  <si>
    <t>CAMPO LARGO</t>
  </si>
  <si>
    <t>73.243.404/0001-80</t>
  </si>
  <si>
    <t>SÓ CRISTAIS CATARINENCE</t>
  </si>
  <si>
    <t>EDENILSON HENRIQUE DOS SANTOS ME</t>
  </si>
  <si>
    <t>17.897.555/0001-80</t>
  </si>
  <si>
    <t>SOLARIS DECOR</t>
  </si>
  <si>
    <t>SOLARIS DECOR EIRELI - ME</t>
  </si>
  <si>
    <t>38.217.952/0001-34</t>
  </si>
  <si>
    <t>DF &amp; CO HOME DECOR LTDA</t>
  </si>
  <si>
    <t>31.056.593/0001-31</t>
  </si>
  <si>
    <t>SOPHI´S</t>
  </si>
  <si>
    <t>FRANCIANE ADELINA SOARES DA SILVA</t>
  </si>
  <si>
    <t>43.801.586/0001-04</t>
  </si>
  <si>
    <t>SORVETES DE GOIAS ITAPEMA</t>
  </si>
  <si>
    <t>COMERCIO DE SORVETES DESSUY, JUNGES &amp; RAMOS LTDA</t>
  </si>
  <si>
    <t>35.873.947/0001-91</t>
  </si>
  <si>
    <t xml:space="preserve">START BIKE &amp; CONVENIÊNCIA </t>
  </si>
  <si>
    <t>START BIKE &amp; CONVENIÊNCIA LTDA</t>
  </si>
  <si>
    <t>45.778.857/0001-75</t>
  </si>
  <si>
    <t>STRUTURAL</t>
  </si>
  <si>
    <t>STRUTURAL CONSTRUCAO METALICA LTDA</t>
  </si>
  <si>
    <t>34.607.750/0001-48</t>
  </si>
  <si>
    <t>SUPER MAQUINAS</t>
  </si>
  <si>
    <t>SUPER MAQUINAS PECAS PARA REFRIGERACAO E MAQUINAS DE LAVAR L</t>
  </si>
  <si>
    <t>34.607.750/0002-29</t>
  </si>
  <si>
    <t>45.792.752/0002-51</t>
  </si>
  <si>
    <t>SUPERCONFIANCA</t>
  </si>
  <si>
    <t>45.792.752/0001-70</t>
  </si>
  <si>
    <t>SUPERCONFIANCA SUPERMERCADO</t>
  </si>
  <si>
    <t>73.258.980/0001-09</t>
  </si>
  <si>
    <t>SUPERMERCADO BECKER</t>
  </si>
  <si>
    <t>COMERCIO DE CARNES E ALIMENTICIOS JW LTDA</t>
  </si>
  <si>
    <t>07.092.674/0001-02</t>
  </si>
  <si>
    <t>SUPERMERCADO DAL MAGO</t>
  </si>
  <si>
    <t>SUPERMERCADO DAL MAGO LTDA - ME</t>
  </si>
  <si>
    <t>08.926.395/0001-60</t>
  </si>
  <si>
    <t>SUPERMERCADO E BAR DO ALEMAO</t>
  </si>
  <si>
    <t>EMERSON ROBERTO RABER</t>
  </si>
  <si>
    <t>24.545.643/0001-89</t>
  </si>
  <si>
    <t>SUPERMERCADO IPIRANGA</t>
  </si>
  <si>
    <t>MURILANA SUPERMERCADO EIRELI - ME</t>
  </si>
  <si>
    <t>07.316.826/0001-03</t>
  </si>
  <si>
    <t>SUPERMERCADO OFERTAO</t>
  </si>
  <si>
    <t>SUPERMERCADO S &amp; V LTDA - EPP</t>
  </si>
  <si>
    <t>29.599.970/0001-37</t>
  </si>
  <si>
    <t>SUPERMERCADO OLIVEIRA</t>
  </si>
  <si>
    <t>SUPERMERCADO OLIVEIRA SILVA EIRELI</t>
  </si>
  <si>
    <t>08.846.836/0001-13</t>
  </si>
  <si>
    <t>SUPERMERCADO SANDI</t>
  </si>
  <si>
    <t>MERCADO ABC LTDA</t>
  </si>
  <si>
    <t>50.423.460/0002-81</t>
  </si>
  <si>
    <t>SUPERMERCADO SERRAMAR</t>
  </si>
  <si>
    <t>SUPERMERCADO SERRAMAR LTDA</t>
  </si>
  <si>
    <t>50.423.460/0001-09</t>
  </si>
  <si>
    <t>39.904.323/0001-45</t>
  </si>
  <si>
    <t>SURF TREND</t>
  </si>
  <si>
    <t>THELMO SILVEIRA DE PAULA</t>
  </si>
  <si>
    <t>07.292.165/0001-23</t>
  </si>
  <si>
    <t>SYSTEMVAC</t>
  </si>
  <si>
    <t>SYSTEMVAC EQUIPAMENTOS LTDA</t>
  </si>
  <si>
    <t>02.898.653/0001-65</t>
  </si>
  <si>
    <t>TAVARES RESTAURANTE E PETISCARIA</t>
  </si>
  <si>
    <t>LUCIA GLUCHAK</t>
  </si>
  <si>
    <t>01.397.998/0001-72</t>
  </si>
  <si>
    <t>TEKSAN</t>
  </si>
  <si>
    <t>TEKSAN INDUSTRIA E COMERCIO LTDA</t>
  </si>
  <si>
    <t>03.261.288/0001-46</t>
  </si>
  <si>
    <t>TINTOLÂNDIA</t>
  </si>
  <si>
    <t>TINTOLÂNDIA COMERCIO DE TINTAS LTDA - EPP</t>
  </si>
  <si>
    <t>29.451.917/0001-94</t>
  </si>
  <si>
    <t>TINTOMETRICA</t>
  </si>
  <si>
    <t>JG COMERCIO DE TINTAS LTDA</t>
  </si>
  <si>
    <t>03.457.392/0001-00</t>
  </si>
  <si>
    <t>TOMATE PELADO PIZZARIA</t>
  </si>
  <si>
    <t>PIZZARIA BACON DELIVERY LTDA</t>
  </si>
  <si>
    <t>49.609.380/0001-55</t>
  </si>
  <si>
    <t>TOP DRIVER</t>
  </si>
  <si>
    <t>AUTOMECANICA TOP DRIVER LTDA</t>
  </si>
  <si>
    <t>00.303.866/0001-71</t>
  </si>
  <si>
    <t>TOQUE DE MULHER</t>
  </si>
  <si>
    <t>FONSECA &amp; MONTEIRO LTDA - ME</t>
  </si>
  <si>
    <t>09.393.010/0001-09</t>
  </si>
  <si>
    <t>TORK MOTOS</t>
  </si>
  <si>
    <t>TORK MOTOS LTDA - ME</t>
  </si>
  <si>
    <t>39.415.181/0001-52</t>
  </si>
  <si>
    <t>TREME TERRA</t>
  </si>
  <si>
    <t>TREME TERRA PORTO BELO LTDA</t>
  </si>
  <si>
    <t>85.375.400/0002-15</t>
  </si>
  <si>
    <t>TRIBO DAS BIKES</t>
  </si>
  <si>
    <t>JORGE HAMILTON TURNES</t>
  </si>
  <si>
    <t>18.573.641/0002-81</t>
  </si>
  <si>
    <t>TRUCK CENTER JR</t>
  </si>
  <si>
    <t>ALECXANDRO ESPINDOLA - ME</t>
  </si>
  <si>
    <t>18.314.601/0001-34</t>
  </si>
  <si>
    <t>TUDO LIMPO</t>
  </si>
  <si>
    <t>LUCIA FERREIRA SOARES</t>
  </si>
  <si>
    <t xml:space="preserve">PARANAGUA </t>
  </si>
  <si>
    <t>32.850.985/0001-30</t>
  </si>
  <si>
    <t>TUPA CONVENIENCIA</t>
  </si>
  <si>
    <t>KIELLI APARECIDA BARBOSA SERPA SCHUTZ</t>
  </si>
  <si>
    <t>15.113.316/0001-67</t>
  </si>
  <si>
    <t>UNIVERSO ARTIGOS PARA FESTAS E EMBALAGEN</t>
  </si>
  <si>
    <t>EDNA MARIA TOMAS MARTINS - ME</t>
  </si>
  <si>
    <t>79.687.877/0001-52</t>
  </si>
  <si>
    <t>USADAO FIGUEIREDO</t>
  </si>
  <si>
    <t>ASSONIPO ANTONIO FIGUEIREDO</t>
  </si>
  <si>
    <t>42.659.992/0001-03</t>
  </si>
  <si>
    <t>VALENCAR DISTRIBUIDORA</t>
  </si>
  <si>
    <t>VALENCAR DISTRIBUIDORA E COMERCIO DE AUTOPECAS LTDA</t>
  </si>
  <si>
    <t>19.132.274/0001-62</t>
  </si>
  <si>
    <t>VEIGA LEO PRESTADORA DE SERVICOS</t>
  </si>
  <si>
    <t>LEONARDO DA VEIGA EIRELI</t>
  </si>
  <si>
    <t>11.475.301/0001-98</t>
  </si>
  <si>
    <t>VENTURINI AGROPECUARIA</t>
  </si>
  <si>
    <t>VINICIUS AGROPECUARIA EIRELI</t>
  </si>
  <si>
    <t>14.227.355/0001-22</t>
  </si>
  <si>
    <t>VERDUREIRA DA JO</t>
  </si>
  <si>
    <t>VERDUREIRA DA JO LTDA</t>
  </si>
  <si>
    <t>01.694.466/0001-05</t>
  </si>
  <si>
    <t>VERTRAUEN</t>
  </si>
  <si>
    <t>VERTRAUEN TRUCK SERVICE LTDA.</t>
  </si>
  <si>
    <t>37.926.054/0001-92</t>
  </si>
  <si>
    <t>VIDRACARIA FOLLOW ME</t>
  </si>
  <si>
    <t>VIDRACARIA FOLLOWME LTDA</t>
  </si>
  <si>
    <t>26.267.980/0001-87</t>
  </si>
  <si>
    <t>VISAO - LIVRARIA E UNIFORMES</t>
  </si>
  <si>
    <t>VISAO COMERCIO DE LIVROS, VESTUARIOS E PAPELARIA LTDA - ME</t>
  </si>
  <si>
    <t>07.248.322/0001-01</t>
  </si>
  <si>
    <t>VISUAL JOALHERIA E OTICA</t>
  </si>
  <si>
    <t>JANIFFER ORBEN SOUZA ME</t>
  </si>
  <si>
    <t>16.647.765/0001-58</t>
  </si>
  <si>
    <t>VLL SERIGRAFIA</t>
  </si>
  <si>
    <t>VLL SERIGRAFIA LTDA</t>
  </si>
  <si>
    <t>15.807.547/0001-70</t>
  </si>
  <si>
    <t>VOVO VANDA</t>
  </si>
  <si>
    <t>ADAO ROBERTO SANTOS DA SILVA 43602061000</t>
  </si>
  <si>
    <t>04.443.652/0001-51</t>
  </si>
  <si>
    <t>VOVO ZENA RESTAURANTE PIZZARIA CHOPERIA</t>
  </si>
  <si>
    <t>VOVOZENA RESTAURANTE E PIZZARIA LTDA</t>
  </si>
  <si>
    <t>34.964.653/0001-02</t>
  </si>
  <si>
    <t>VOVO ZENA RESTAURANTE PIZZARIA E CHOPERI</t>
  </si>
  <si>
    <t>FLORIZENA RESTAURANTE E PIZZARIA LTDA</t>
  </si>
  <si>
    <t>03.845.920/0001-07</t>
  </si>
  <si>
    <t>VULCAO</t>
  </si>
  <si>
    <t>VULCAO MATERIAIS DE CONSTRUCAO LTDA - ME</t>
  </si>
  <si>
    <t>85.598.936/0001-19</t>
  </si>
  <si>
    <t>VULCAO MATERIAIS DE CONSTRUCAO</t>
  </si>
  <si>
    <t>JOSE CARLOS MOREIRA &amp; CIA LTDA - EPP</t>
  </si>
  <si>
    <t>13.134.915/0001-31</t>
  </si>
  <si>
    <t>WM ALIMENTOS</t>
  </si>
  <si>
    <t>WALTER MARQUES JUNIOR DISTRIBUIDOR</t>
  </si>
  <si>
    <t>31.151.270/0001-27</t>
  </si>
  <si>
    <t>WORLD TECH</t>
  </si>
  <si>
    <t>WORLD TECH COMERCIO DE ELETRONICOS EIRELI</t>
  </si>
  <si>
    <t>32.068.472/0001-72</t>
  </si>
  <si>
    <t>XIN B.</t>
  </si>
  <si>
    <t>XIN B. COMERCIO DE ELETRONICOS LTDA</t>
  </si>
  <si>
    <t>26.450.675/0001-26</t>
  </si>
  <si>
    <t>YI HAO ELETRONICOS</t>
  </si>
  <si>
    <t>24.698.645/0001-08</t>
  </si>
  <si>
    <t>YOH GELATO E CAFE</t>
  </si>
  <si>
    <t>YOH LANCHONETE GELATO E CAFE - EIRELI</t>
  </si>
  <si>
    <t>26.014.691/0001-76</t>
  </si>
  <si>
    <t>ZAREL MODAS</t>
  </si>
  <si>
    <t>ROSANI MLYNARCSZYK 63286564915</t>
  </si>
  <si>
    <t>05.848.419/0001-11</t>
  </si>
  <si>
    <t>ZEQUINHA MATERIAIS DE CONSTRUCAO E AGROP</t>
  </si>
  <si>
    <t>JHENIMAR MATERIAIS DE CONSTRUCAO E AGROPECUARIA LTDA - ME</t>
  </si>
  <si>
    <t>24.866.448/0001-50</t>
  </si>
  <si>
    <t>ZERO GRAU</t>
  </si>
  <si>
    <t>HUANG &amp; HUANG COMERCIO DE ARTIGOS DO VESTUARIO LTDA</t>
  </si>
  <si>
    <t>08.276.981/0001-06</t>
  </si>
  <si>
    <t>ZUCA MAT. DE CONSTRUÇÃO</t>
  </si>
  <si>
    <t>SEBASTIÃO BELLI CASTILHO - ME</t>
  </si>
  <si>
    <t>83.822.494/0001-17</t>
  </si>
  <si>
    <t>JORMIM OTICA LTDA</t>
  </si>
  <si>
    <t>03.334.705/0001-33</t>
  </si>
  <si>
    <t>LETRAS EDITORA LTDA - ME</t>
  </si>
  <si>
    <t>17.053.154/0001-44</t>
  </si>
  <si>
    <t>46.477.144/0001-34</t>
  </si>
  <si>
    <t>SMARTCASE WEST PLAZA COMERCIO DE ELETRONICOS LTDA</t>
  </si>
  <si>
    <t>SAO PAULO</t>
  </si>
  <si>
    <t>48.693.145/0001-41</t>
  </si>
  <si>
    <t>GUNS XPERIENCE LTDA</t>
  </si>
  <si>
    <t>51.149.681/0001-95</t>
  </si>
  <si>
    <t>SMARTCASE SHOPPING CURITIBA COMERCIO DE ELETRONICOS LTDA</t>
  </si>
  <si>
    <t>CURITIBA</t>
  </si>
  <si>
    <t>48.768.653/0001-41</t>
  </si>
  <si>
    <t>28.086.009/0001-86</t>
  </si>
  <si>
    <t>4PATAS7VIDAS</t>
  </si>
  <si>
    <t>MARCOS VINICIUS SANSON</t>
  </si>
  <si>
    <t>19.156.619/0001-18</t>
  </si>
  <si>
    <t>AGROPECUÁRIA CENTRAL</t>
  </si>
  <si>
    <t>AGROCENTRAL AGROPECUÁRIA LTDA - ME</t>
  </si>
  <si>
    <t>13.421.031/0002-49</t>
  </si>
  <si>
    <t>97.429.013/0001-12</t>
  </si>
  <si>
    <t>AUTO CAR PECAS</t>
  </si>
  <si>
    <t>AUTO CAR PECAS HEIDMANN LTDA</t>
  </si>
  <si>
    <t>01.648.770/0001-08</t>
  </si>
  <si>
    <t>BITTENCOURT EDITORA E GRAFICA</t>
  </si>
  <si>
    <t>ROSEMAR DE SOUZA EDICOES - ME</t>
  </si>
  <si>
    <t>27.213.751/0001-42</t>
  </si>
  <si>
    <t>BODY BURN DISTRIBUIDORA</t>
  </si>
  <si>
    <t>BODY BURN DISTRIBUIDORA LTDA</t>
  </si>
  <si>
    <t>45.407.864/0001-60</t>
  </si>
  <si>
    <t>BORBA COMERCIO DE PECAS PARA MAQUINAS</t>
  </si>
  <si>
    <t>26.231.540/0001-70</t>
  </si>
  <si>
    <t>CANTO DA PRAIA MERCADO E ACOUGUE</t>
  </si>
  <si>
    <t>CANTO DA PRAIA MERCADO E ACOUGUE LTDA - ME</t>
  </si>
  <si>
    <t>40.738.441/0001-00</t>
  </si>
  <si>
    <t>CASAFER</t>
  </si>
  <si>
    <t>CASAFER LTDA</t>
  </si>
  <si>
    <t>15.319.746/0001-30</t>
  </si>
  <si>
    <t>CATINHO DO CAFE</t>
  </si>
  <si>
    <t>ANTONIO FIORENTINO ALVES DE ARAUJO</t>
  </si>
  <si>
    <t>24.830.269/0001-63</t>
  </si>
  <si>
    <t>CENTRAL DAS TINTAS</t>
  </si>
  <si>
    <t>VIVIANE DA SILVA ALOVISI TINTAS - EPP</t>
  </si>
  <si>
    <t>35.124.442/0001-24</t>
  </si>
  <si>
    <t>CIA DO OCULOS</t>
  </si>
  <si>
    <t>JEFFANI ORBEN SOUZA</t>
  </si>
  <si>
    <t>28.703.799/0001-00</t>
  </si>
  <si>
    <t>LOJA COISAS DE MACHO EIRELI - ME</t>
  </si>
  <si>
    <t>01.871.145/0001-20</t>
  </si>
  <si>
    <t>CONFECCOES SAN FRANCISCO</t>
  </si>
  <si>
    <t>ALUIZIO ANTONIO FRANCISCO E CIA LTDA</t>
  </si>
  <si>
    <t>49.499.647/0001-07</t>
  </si>
  <si>
    <t>DEGUSTUS CAFE E BISTRO</t>
  </si>
  <si>
    <t>LAWS CAFE E BISTRO LTDA</t>
  </si>
  <si>
    <t>24.520.065/0001-26</t>
  </si>
  <si>
    <t>DOCINHOS DA DINDA</t>
  </si>
  <si>
    <t>DENISE HENSCHEL BIANCHINI 05380726950</t>
  </si>
  <si>
    <t>35.327.466/0001-80</t>
  </si>
  <si>
    <t>ENRICO PANIFICADORA E MERCEARIA</t>
  </si>
  <si>
    <t>ENRICO PANIFICADORA E MERCEARIA LTDA</t>
  </si>
  <si>
    <t>22.832.417/0002-34</t>
  </si>
  <si>
    <t>BLENDA S MOLINA RAIFFER - ME</t>
  </si>
  <si>
    <t>07.240.255/0003-32</t>
  </si>
  <si>
    <t>FLAVIA MIRELLA CERVI SOARES ME</t>
  </si>
  <si>
    <t>YOH ALIMENTOS LTDA</t>
  </si>
  <si>
    <t>38.068.828/0001-54</t>
  </si>
  <si>
    <t>G TOP</t>
  </si>
  <si>
    <t>IVETE HENNEBERG LOTTI LTDA</t>
  </si>
  <si>
    <t>10.516.563/0001-90</t>
  </si>
  <si>
    <t>INFONAVE</t>
  </si>
  <si>
    <t>INFONAVE.COM.BR INFORMATICA LTDA</t>
  </si>
  <si>
    <t>48.720.210/0001-80</t>
  </si>
  <si>
    <t>INFOTECH</t>
  </si>
  <si>
    <t>CNJ INFORMATICA LTDA</t>
  </si>
  <si>
    <t>08.346.532/0001-97</t>
  </si>
  <si>
    <t>KTI</t>
  </si>
  <si>
    <t>KTI - TECHNOLOGY AND INNOVATION LTDA</t>
  </si>
  <si>
    <t>02.611.542/0001-26</t>
  </si>
  <si>
    <t>KURTMAIS</t>
  </si>
  <si>
    <t>KURTMAIS PRESENTES LTDA - ME</t>
  </si>
  <si>
    <t>05.386.105/0001-44</t>
  </si>
  <si>
    <t>LEAL MOTOS</t>
  </si>
  <si>
    <t>RODRIGO AMADOR LEAL E CIA LTDA</t>
  </si>
  <si>
    <t>37.898.113/0001-66</t>
  </si>
  <si>
    <t>LONGEN BEBIDAS</t>
  </si>
  <si>
    <t>LONGEN COMERCIO DE BEBIDAS LTDA</t>
  </si>
  <si>
    <t xml:space="preserve">ARAQUARI </t>
  </si>
  <si>
    <t>29.244.474/0001-60</t>
  </si>
  <si>
    <t>MEIA PRAIA EXTINTORES</t>
  </si>
  <si>
    <t>MEIA PRAIA COMERCIO E MANUTENCAO DE EXTINTORES LTDA</t>
  </si>
  <si>
    <t>49.426.536/0001-62</t>
  </si>
  <si>
    <t>MERCADO 3 AMIGOS</t>
  </si>
  <si>
    <t>35.212.282/0001-75</t>
  </si>
  <si>
    <t>NOVA LOJA DO GRUPO SAKAMTO</t>
  </si>
  <si>
    <t>JC DISTRIBUIDORA MOTO PECAS LTDA</t>
  </si>
  <si>
    <t>46.143.278/0001-19</t>
  </si>
  <si>
    <t>PANIFICADORA E CAFETERIA BOM BOCADO</t>
  </si>
  <si>
    <t>ORJANA SERRAO</t>
  </si>
  <si>
    <t>07.594.565/0001-93</t>
  </si>
  <si>
    <t>PANIFICADORA E CONFEITARIA CINTHYA</t>
  </si>
  <si>
    <t>PANIFICADORA E CONFEITARIA CINTHYA LTDA - ME</t>
  </si>
  <si>
    <t>5.7.21-log</t>
  </si>
  <si>
    <t>02.740.796/0001-44</t>
  </si>
  <si>
    <t>PIZZARIA PILEQUINHO</t>
  </si>
  <si>
    <t>PIZZARIA PILEQUINHO LTDA</t>
  </si>
  <si>
    <t>85.118.271/0001-07</t>
  </si>
  <si>
    <t>REFRIGERACAO TERRA E MAR</t>
  </si>
  <si>
    <t>REFRIGERACAO TERRA E MAR LTDA - ME</t>
  </si>
  <si>
    <t>10.738.552/0001-55</t>
  </si>
  <si>
    <t>RESTAURANTE DEGUSTU´S E TANGO CAFE</t>
  </si>
  <si>
    <t>RESTAURANTE ANALU LTDA</t>
  </si>
  <si>
    <t>04.348.658/0001-40</t>
  </si>
  <si>
    <t>SEA CONTROL</t>
  </si>
  <si>
    <t>SEA CONTROL AUTOMACAO COMERCIAL EIRELI</t>
  </si>
  <si>
    <t>23.784.328/0001-41</t>
  </si>
  <si>
    <t>SOFT DRAEM</t>
  </si>
  <si>
    <t>TUDO QUE VOCE PRECISA COM LTDA</t>
  </si>
  <si>
    <t>35.448.949/0002-14</t>
  </si>
  <si>
    <t>STIVE FERRAGENS</t>
  </si>
  <si>
    <t>MSPT COMERCIO DE COMPONENTES ELETRONICOS LTDA</t>
  </si>
  <si>
    <t>51.291.434/0001-29</t>
  </si>
  <si>
    <t>SUPERMERCADO COMPRE BEM</t>
  </si>
  <si>
    <t>SUPERMERCADO E DISTRIBUIDORA DE ALIMENTOS COMPRE FACIL LTDA</t>
  </si>
  <si>
    <t>19.253.423/0001-41</t>
  </si>
  <si>
    <t>TAI ORIENTAL CUISINE</t>
  </si>
  <si>
    <t>RESTAURANTE TAI ORIENTAL CUISINE EIRELI</t>
  </si>
  <si>
    <t>33.170.448/0001-02</t>
  </si>
  <si>
    <t>VS CONFECCOES</t>
  </si>
  <si>
    <t>DYMARIA CONFECCOES LTDA</t>
  </si>
  <si>
    <t>41.269.066/0001-69</t>
  </si>
  <si>
    <t>X FREDERICO</t>
  </si>
  <si>
    <t>HAMBURGUERIA GAUCHA LTDA</t>
  </si>
  <si>
    <t>13.060.961/0001-33</t>
  </si>
  <si>
    <t>YSLEN</t>
  </si>
  <si>
    <t>NELSIRA PAPKE</t>
  </si>
  <si>
    <t>33.772.068/0001-48</t>
  </si>
  <si>
    <t>JR PESCADOS BOX 26</t>
  </si>
  <si>
    <t>JR PESCADOS BOX 26 LTDA</t>
  </si>
  <si>
    <t>07.332.871/0001-51</t>
  </si>
  <si>
    <t>G &amp; M FASHION COMERCIO DO VESTUARIO E COMPLEMENTOS LTDA - ME</t>
  </si>
  <si>
    <t>14.245.594/0001-05</t>
  </si>
  <si>
    <t>MANHATTAN CAFE LTDA - ME</t>
  </si>
  <si>
    <t>83.101.592/0001-65</t>
  </si>
  <si>
    <t>RESTAURANTE E CHURRASCARIA ATALIBA LTDA - EPP</t>
  </si>
  <si>
    <t>22.832.417/0001-53</t>
  </si>
  <si>
    <t>16.749.571/0002-44</t>
  </si>
  <si>
    <t>SABRINA ROCHA MOVEIS E DECORACOES EIRELI - EPP</t>
  </si>
  <si>
    <t>5.5.28-log</t>
  </si>
  <si>
    <t>11.400.134/0003-88</t>
  </si>
  <si>
    <t>ESSENCIAL INDUSTRIA E COMERCIO DE ALIMENTOS LTDA</t>
  </si>
  <si>
    <t xml:space="preserve">CORDILHEIRA ALTA </t>
  </si>
  <si>
    <t>04.469.157/0001-11</t>
  </si>
  <si>
    <t>AGROPECUARIA MUNDO DOS ANIMAIS LTDA</t>
  </si>
  <si>
    <t>35.110.924/0001-25</t>
  </si>
  <si>
    <t>MARIA JOSE PARO RICCIARDI LTDA</t>
  </si>
  <si>
    <t>44.612.884/0001-00</t>
  </si>
  <si>
    <t>FORTE MADEIREIRA MEE LTDA</t>
  </si>
  <si>
    <t>37.682.498/0001-20</t>
  </si>
  <si>
    <t>LUCIANA HASS BITTENCOURT 07276383946</t>
  </si>
  <si>
    <t>47.637.082/0001-43</t>
  </si>
  <si>
    <t>CHURRASCARIA E GRELHADOS ITAJAI LTDA</t>
  </si>
  <si>
    <t>35.630.998/0002-73</t>
  </si>
  <si>
    <t>81.605.867/0001-72</t>
  </si>
  <si>
    <t>SERMAR COMERCIO DE MATERIAL DE CONSTRUCAO LTDA</t>
  </si>
  <si>
    <t>47.242.614/0001-43</t>
  </si>
  <si>
    <t>J B COMERCIO LTDA</t>
  </si>
  <si>
    <t>16.891.049/0001-11</t>
  </si>
  <si>
    <t>8.8 PARAFUSOS E TINTAS</t>
  </si>
  <si>
    <t>ROSANE SOARES COSTA - ME</t>
  </si>
  <si>
    <t>46.782.217/0001-00</t>
  </si>
  <si>
    <t>A E L COMERCIO (F.LUEDO)</t>
  </si>
  <si>
    <t>A E L COMERCIO DE FERRAMENTAS E MAQUINAS LTDA</t>
  </si>
  <si>
    <t>28.404.848/0001-03</t>
  </si>
  <si>
    <t>ABIDIEL COSTA HAIR DESIGNER</t>
  </si>
  <si>
    <t>ABIDIEL COSTA HAIR DESIGNER LTDA</t>
  </si>
  <si>
    <t>51.478.418/0001-40</t>
  </si>
  <si>
    <t>ABTEC CONSERTOS E VENDAS DE FERRAMENTAS</t>
  </si>
  <si>
    <t>51.478.418 AMANDA CARACIOLO LAUREANO MOLINARI</t>
  </si>
  <si>
    <t>30.466.496/0001-54</t>
  </si>
  <si>
    <t>ADAPTA BACIO</t>
  </si>
  <si>
    <t>ADAPTA COMERCIO EIRELI</t>
  </si>
  <si>
    <t>03.776.389/0001-50</t>
  </si>
  <si>
    <t>ADRIANO MOTOS</t>
  </si>
  <si>
    <t>ADRIANO MELCHIORETTO</t>
  </si>
  <si>
    <t>04.601.518/0001-31</t>
  </si>
  <si>
    <t>AGROPECUÁRIA VEQUI</t>
  </si>
  <si>
    <t>AGROPECUARIA VEQUI LTDA - ME</t>
  </si>
  <si>
    <t>20.218.132/0001-00</t>
  </si>
  <si>
    <t>AGROPECURIA ALEMAO</t>
  </si>
  <si>
    <t>AGROPECUARIA DO ALEMAO LTDA</t>
  </si>
  <si>
    <t>21.189.377/0001-00</t>
  </si>
  <si>
    <t>ALICE PRESENTES</t>
  </si>
  <si>
    <t>LIHUA LIANG</t>
  </si>
  <si>
    <t>48.414.606/0001-08</t>
  </si>
  <si>
    <t>AMPLACLIMATE</t>
  </si>
  <si>
    <t>AMPLACLIMATE COMERCIO E SERVICOS LTDA</t>
  </si>
  <si>
    <t>46.251.199/0001-21</t>
  </si>
  <si>
    <t>47.962.119/0001-09</t>
  </si>
  <si>
    <t>ARVOREDO AUTO CENTER</t>
  </si>
  <si>
    <t>ARVOREDO AUTO CENTER LTDA</t>
  </si>
  <si>
    <t>09.280.211/0002-80</t>
  </si>
  <si>
    <t>AUDIO TEC</t>
  </si>
  <si>
    <t>DISNER INSTRUMENTOS MUSICAIS LTDA - ME</t>
  </si>
  <si>
    <t>09.280.211/0001-08</t>
  </si>
  <si>
    <t>11.262.625/0001-48</t>
  </si>
  <si>
    <t>AUTO CENTER REFRICAR</t>
  </si>
  <si>
    <t>MARIA CRISTINA VIEIRA CONSERTOS DE PEÇAS LTDA</t>
  </si>
  <si>
    <t>28.314.929/0001-04</t>
  </si>
  <si>
    <t>AUTO MECANICA FAMICAR</t>
  </si>
  <si>
    <t>AUTO MECANICA FAMICAR LTDA - ME</t>
  </si>
  <si>
    <t>5.7.31-log</t>
  </si>
  <si>
    <t>03.691.436/0001-62</t>
  </si>
  <si>
    <t>AVIAMENTOS DA SETE</t>
  </si>
  <si>
    <t>RITA DE CASSIA CARDOSO ARMARINHO</t>
  </si>
  <si>
    <t>50.108.967/0001-60</t>
  </si>
  <si>
    <t>BALMAC</t>
  </si>
  <si>
    <t>VANIA ISABEL SOUZA GARCIA</t>
  </si>
  <si>
    <t>09.115.108/0001-02</t>
  </si>
  <si>
    <t>BAR E ACOUGUE DO ALEMAO</t>
  </si>
  <si>
    <t>GELSSI GOULART</t>
  </si>
  <si>
    <t>26.145.600/0001-31</t>
  </si>
  <si>
    <t>BC TELAS</t>
  </si>
  <si>
    <t>ERNANE PALHANO SANTOS</t>
  </si>
  <si>
    <t>48.706.583/0001-05</t>
  </si>
  <si>
    <t>BF GEEK COMERCIO LTDA</t>
  </si>
  <si>
    <t>08.117.308/0001-23</t>
  </si>
  <si>
    <t>BIKE  MOTO SPRESS</t>
  </si>
  <si>
    <t>ANTONIO SEVERINO ARAUJO - ME</t>
  </si>
  <si>
    <t>41.185.118/0001-19</t>
  </si>
  <si>
    <t>BISCOITOS HOFFMANN</t>
  </si>
  <si>
    <t>ROSIMAR DA SILVA RODRIGUES 05023638944</t>
  </si>
  <si>
    <t>04.128.018/0001-24</t>
  </si>
  <si>
    <t>BLUWALLE MADEIRAS</t>
  </si>
  <si>
    <t>RODOGAHE EIRELI - ME</t>
  </si>
  <si>
    <t>41.943.813/0001-00</t>
  </si>
  <si>
    <t>BODY BURN NUTRITION (LOJA)</t>
  </si>
  <si>
    <t>MICHEL DE MEDEIROS BRANDAO</t>
  </si>
  <si>
    <t>11.069.593/0001-69</t>
  </si>
  <si>
    <t>BOLDA METAL</t>
  </si>
  <si>
    <t>BOLDA METAL COMERCIO DE FERRAGENS EIRELI</t>
  </si>
  <si>
    <t>50.537.305/0002-96</t>
  </si>
  <si>
    <t>BONECA DE LUXO</t>
  </si>
  <si>
    <t>KIDS ZONE LTDA</t>
  </si>
  <si>
    <t>12.331.151/0001-01</t>
  </si>
  <si>
    <t>C &amp; E - PAPEIS, GRAFICA E CARTONAGEM</t>
  </si>
  <si>
    <t>C &amp; E - PAPEIS, GRAFICA E CARTONAGEM LTDA</t>
  </si>
  <si>
    <t>49.224.796/0001-55</t>
  </si>
  <si>
    <t>CAFE JARDIM</t>
  </si>
  <si>
    <t>CAFE JARDIM TIJUCAS LTDA</t>
  </si>
  <si>
    <t>83.739.458/0001-94</t>
  </si>
  <si>
    <t>CASA DAS CHAVES ODIBEL</t>
  </si>
  <si>
    <t>CASA DAS CHAVES ODIBEL LTDA - ME</t>
  </si>
  <si>
    <t>31.248.294/0001-07</t>
  </si>
  <si>
    <t>CASA DE CARNE TOMASI</t>
  </si>
  <si>
    <t>CASA DE CARNE TOMASI LTDA</t>
  </si>
  <si>
    <t>02.105.937/0001-57</t>
  </si>
  <si>
    <t>CASA DOS RECONDICIONADOS/REMANUFATURADO</t>
  </si>
  <si>
    <t>CARLOS ALBERTO CANDIDO BARBOSA - ME</t>
  </si>
  <si>
    <t>78.824.265/0001-00</t>
  </si>
  <si>
    <t>CHEZ RAYMOND RESTAURANT</t>
  </si>
  <si>
    <t>RAIMUNDO PLETZ - EPP</t>
  </si>
  <si>
    <t>44.932.657/0001-62</t>
  </si>
  <si>
    <t>COISA DE MACHOS</t>
  </si>
  <si>
    <t>DE PINA SILVA E S ANTUNES LTDA</t>
  </si>
  <si>
    <t xml:space="preserve">SANTOS </t>
  </si>
  <si>
    <t>07.021.895/0001-90</t>
  </si>
  <si>
    <t>COMERCIAL DOMINGOS</t>
  </si>
  <si>
    <t>CLEONICE DE JESUS DOMINGOS</t>
  </si>
  <si>
    <t>00.810.677/0001-95</t>
  </si>
  <si>
    <t>COMÉRCIO DE SUCATAS TIE</t>
  </si>
  <si>
    <t>COMÉRCIO DE SUCATAS TIE LTDA - ME</t>
  </si>
  <si>
    <t>04.809.370/0001-25</t>
  </si>
  <si>
    <t>COMPLEMENTI ILUMINACAO</t>
  </si>
  <si>
    <t>COMPLEMENTI COMERCIO DE ILUMINACAO LTDA</t>
  </si>
  <si>
    <t>08.404.631/0001-88</t>
  </si>
  <si>
    <t>CONCEITO VACUO</t>
  </si>
  <si>
    <t>BRUNA CLARICE BERRI SIMIONI - ME</t>
  </si>
  <si>
    <t>78.267.556/0001-36</t>
  </si>
  <si>
    <t>CONFEITARIA E PANIFICADORA BUBLITZ LTDA</t>
  </si>
  <si>
    <t>CONFEITARIA E PANIFICADORA BUBLITZ LTDA - EPP</t>
  </si>
  <si>
    <t>MASSARANDUBA</t>
  </si>
  <si>
    <t>04.739.558/0001-44</t>
  </si>
  <si>
    <t>CONTEUDO CONFECCOES</t>
  </si>
  <si>
    <t>ROSA  ADELAIDE FISCHER - ME</t>
  </si>
  <si>
    <t>39.235.508/0001-04</t>
  </si>
  <si>
    <t>CONVES UTENSILIOS NAUTICOS</t>
  </si>
  <si>
    <t>ROGERIO DA CONCEICAO - CONVES UTENSILIOS NAUTICOS</t>
  </si>
  <si>
    <t>22.154.523/0001-25</t>
  </si>
  <si>
    <t>CORARTE TINTAS</t>
  </si>
  <si>
    <t>COR ARTE MATERIAIS DE CONSTRUCAO LTDA</t>
  </si>
  <si>
    <t>49.998.447/0001-90</t>
  </si>
  <si>
    <t>CRISMAR COMERCIO DE CORDAS E FERRAGENS</t>
  </si>
  <si>
    <t>SARITA DE ANDRADE BIANCHINI</t>
  </si>
  <si>
    <t>33.662.336/0001-79</t>
  </si>
  <si>
    <t>C´ART REVESTIMENTOS</t>
  </si>
  <si>
    <t>BETH HOGLA GADELHA DE MELO</t>
  </si>
  <si>
    <t>05.864.637/0001-40</t>
  </si>
  <si>
    <t>DAROIT AUTO PARK &amp; CAFE</t>
  </si>
  <si>
    <t>RESTAURANTE AUTO PARK &amp; CAFE LTDA</t>
  </si>
  <si>
    <t>26.036.976/0001-08</t>
  </si>
  <si>
    <t>DERLI MOREIRA DE ALMEIDA 05290972811</t>
  </si>
  <si>
    <t>23.160.495/0001-11</t>
  </si>
  <si>
    <t>DI MARMO</t>
  </si>
  <si>
    <t>MARMORARIA DI MARMORE EIRELI</t>
  </si>
  <si>
    <t>73.801.474/0001-06</t>
  </si>
  <si>
    <t>DISTRIBUIDORA FERREIRA</t>
  </si>
  <si>
    <t>ARNALDO W. FERREIRA</t>
  </si>
  <si>
    <t>07.067.102/0001-73</t>
  </si>
  <si>
    <t>28.861.777/0001-60</t>
  </si>
  <si>
    <t>DOM ALE BEBIDAS</t>
  </si>
  <si>
    <t>RITA DE CASSIA GOMES 03300615933</t>
  </si>
  <si>
    <t>11.949.579/0001-50</t>
  </si>
  <si>
    <t>D´MOZELLE</t>
  </si>
  <si>
    <t>MARILENE JOZANIA ELIAS - ME</t>
  </si>
  <si>
    <t xml:space="preserve">CANELINHA </t>
  </si>
  <si>
    <t>24.759.027/0001-20</t>
  </si>
  <si>
    <t>ELA IMPERFEITA HOME</t>
  </si>
  <si>
    <t>ELA IMPERFEITA HOME COMERCIO VAREJISTA DE CAMA, MESA E BANHO</t>
  </si>
  <si>
    <t>38.201.734/0001-01</t>
  </si>
  <si>
    <t>EMPORIO AROEIRA</t>
  </si>
  <si>
    <t>DTSX COMERCIO DE PRODUTOS NATURAIS LTDA</t>
  </si>
  <si>
    <t>28.469.217/0001-64</t>
  </si>
  <si>
    <t>EMPORIO DO CORDEIRO</t>
  </si>
  <si>
    <t>GILBERTO CESAR SCHWVINDEN WALTRICK 57600724987</t>
  </si>
  <si>
    <t>28.469.217/0002-45</t>
  </si>
  <si>
    <t>11.199.917/0001-83</t>
  </si>
  <si>
    <t>ENCANTU´S MODA INTIMA</t>
  </si>
  <si>
    <t>ANA ROSELI FERRARI - EPP</t>
  </si>
  <si>
    <t>03.657.695/0001-77</t>
  </si>
  <si>
    <t>ESQUADRIAS JAMAL</t>
  </si>
  <si>
    <t>COMERCIO DE MADEIRA E ESQUADRIAS JAMAL LTDA - ME</t>
  </si>
  <si>
    <t>40.468.136/0001-45</t>
  </si>
  <si>
    <t>EXOTIC TOLDOS E COBERTURAS</t>
  </si>
  <si>
    <t>ADRIANO SOUZA DA SILVA LTDA</t>
  </si>
  <si>
    <t>DONA EMMA</t>
  </si>
  <si>
    <t>37.437.557/0001-02</t>
  </si>
  <si>
    <t>EXPRESSO EMBALAGENS</t>
  </si>
  <si>
    <t>EXPRESSO EMBALAGENS E FESTAS LTDA</t>
  </si>
  <si>
    <t>13.943.276/0001-55</t>
  </si>
  <si>
    <t>F. LUEDO</t>
  </si>
  <si>
    <t>LEONARDO COMERCIO E MANUTENCAO DE FERRAMENTAS E MAQUINAS LTD</t>
  </si>
  <si>
    <t>32.054.945/0001-82</t>
  </si>
  <si>
    <t>FAMILIA MOTO PARTS</t>
  </si>
  <si>
    <t>ELDER CARLOS HEINCKEL COMERCIO DE PECAS E ACESSORIOS MOTOS -</t>
  </si>
  <si>
    <t>11.354.409/0001-22</t>
  </si>
  <si>
    <t>FS SALGADOS</t>
  </si>
  <si>
    <t>FABRICIO SOUZA - ME</t>
  </si>
  <si>
    <t>73.580.227/0001-27</t>
  </si>
  <si>
    <t>GARIMPO</t>
  </si>
  <si>
    <t>QUATRO ILHAS ARTESANATO LTDA - ME</t>
  </si>
  <si>
    <t>00.577.632/0001-12</t>
  </si>
  <si>
    <t>GLOBO MAQUINAS DE COSTURA</t>
  </si>
  <si>
    <t>GERSON CUNHA</t>
  </si>
  <si>
    <t>30.310.160/0001-06</t>
  </si>
  <si>
    <t>HORA DO PAO</t>
  </si>
  <si>
    <t>JS PADARIA E CONFEITARIA LTDA</t>
  </si>
  <si>
    <t>24.918.693/0001-64</t>
  </si>
  <si>
    <t>IDEAL AUTO CENTER</t>
  </si>
  <si>
    <t>JONAS CARDOSO DE SOUZA 02686441950</t>
  </si>
  <si>
    <t>50.322.925/0001-27</t>
  </si>
  <si>
    <t>INSTALADORA CAMBORIU</t>
  </si>
  <si>
    <t>MF INSTALADORA LTDA</t>
  </si>
  <si>
    <t>26.028.760/0001-09</t>
  </si>
  <si>
    <t>JANGUINHA SORVETES E ACAI</t>
  </si>
  <si>
    <t>36.431.147/0001-83</t>
  </si>
  <si>
    <t>JIN YUE</t>
  </si>
  <si>
    <t>JUNYU LIAO RESTAURANTE ORIENTAL EIRELI</t>
  </si>
  <si>
    <t>81.387.623/0001-60</t>
  </si>
  <si>
    <t>JOMAFE MATERIAIS PARA CONSTRUCAO</t>
  </si>
  <si>
    <t>JOMAFE MATERIAIS PARA CONSTRUCAO LTDA. - EPP</t>
  </si>
  <si>
    <t>50.537.305/0001-05</t>
  </si>
  <si>
    <t>33.948.992/0001-32</t>
  </si>
  <si>
    <t>KNN IDIOMAS</t>
  </si>
  <si>
    <t>LUIZ GUSTAVO LEME DOS SANTOS EIRELI</t>
  </si>
  <si>
    <t>38.194.035/0001-81</t>
  </si>
  <si>
    <t>LEVAV ALIMENTOS</t>
  </si>
  <si>
    <t>J1KR GUSMAO INDUSTRIA E COMERCIO DE ALIMENTOS EIRELI</t>
  </si>
  <si>
    <t>18.522.712/0001-36</t>
  </si>
  <si>
    <t>LICIFRANN</t>
  </si>
  <si>
    <t>LICIFRANN COMERCIO E SERVICOS LTDA</t>
  </si>
  <si>
    <t>46.170.757/0001-24</t>
  </si>
  <si>
    <t>LILY CASA E DECOR</t>
  </si>
  <si>
    <t>LILIANE DIAS ZANCANARO 06242786974</t>
  </si>
  <si>
    <t>20.988.271/0001-04</t>
  </si>
  <si>
    <t>LM SERVICOS NAUTICOS</t>
  </si>
  <si>
    <t>LM SERVICOS NAUTICOS LTDA</t>
  </si>
  <si>
    <t>33.055.126/0001-12</t>
  </si>
  <si>
    <t>LUCKY STORE</t>
  </si>
  <si>
    <t>ABELLA COMERCIO DE ROUPAS LTDA</t>
  </si>
  <si>
    <t>05.387.690/0001-05</t>
  </si>
  <si>
    <t>LUVAMIX</t>
  </si>
  <si>
    <t>LUVAMIX EPI´S COMERCIO DE EQUIPAMENTOS DE SEGURANCA LTDA</t>
  </si>
  <si>
    <t>30.047.727/0001-95</t>
  </si>
  <si>
    <t>M.MORETTI</t>
  </si>
  <si>
    <t>PERFECT ESTRUTURAS METALICAS E PRE-MOLDADOS LTDA</t>
  </si>
  <si>
    <t>24.390.800/0001-24</t>
  </si>
  <si>
    <t>M2 BIKE SHOP</t>
  </si>
  <si>
    <t>M2 MONTADORA E IMPORTADORA DE BICICLETAS LTDA</t>
  </si>
  <si>
    <t>21.019.180/0001-23</t>
  </si>
  <si>
    <t>MADAME Z</t>
  </si>
  <si>
    <t>ROSANE SAUER DALLA VECCHIA 02201946965</t>
  </si>
  <si>
    <t>05.428.387/0001-03</t>
  </si>
  <si>
    <t>MADEREIRA MARIMAR</t>
  </si>
  <si>
    <t>M J DA SILVA &amp; CIA LTDA - ME</t>
  </si>
  <si>
    <t>79.674.966/0001-64</t>
  </si>
  <si>
    <t>MAFRA E BALOTTIN</t>
  </si>
  <si>
    <t>MAFRA MATERIAS DE CONSTRUÇÃO LTDA EPP</t>
  </si>
  <si>
    <t>13.972.106/0001-07</t>
  </si>
  <si>
    <t>MAISA LIMA</t>
  </si>
  <si>
    <t>MAISA LIMA COM. DO VESTUÁRIO LTDA - ME</t>
  </si>
  <si>
    <t>19.195.017/0001-70</t>
  </si>
  <si>
    <t>MANINHO AUTO CENTER</t>
  </si>
  <si>
    <t>EDSON EDUARDO LOURENCO</t>
  </si>
  <si>
    <t>32.055.090/0001-04</t>
  </si>
  <si>
    <t>MANOELA CILIOS</t>
  </si>
  <si>
    <t>IVETE LUIZA ZARDO ESCKER 31702155072</t>
  </si>
  <si>
    <t>46.189.428/0001-25</t>
  </si>
  <si>
    <t>MAQUINAS FORTE NVG</t>
  </si>
  <si>
    <t>MAQUINAS FORTE NVG COMERCIO E MANUTENCAO LTDA</t>
  </si>
  <si>
    <t>03.862.981/0001-74</t>
  </si>
  <si>
    <t>MARISA FLORES &amp; PAPEIS</t>
  </si>
  <si>
    <t>TOMASI DA SILVA &amp; CIA LTDA</t>
  </si>
  <si>
    <t>09.667.143/0001-26</t>
  </si>
  <si>
    <t>MARLUZ INSTALADORA</t>
  </si>
  <si>
    <t>MARLUZ MATERIAIS ELETRICOS LTDA</t>
  </si>
  <si>
    <t>40.190.640/0001-26</t>
  </si>
  <si>
    <t>MASTER CLEAN DISTRIBUIDORA</t>
  </si>
  <si>
    <t>FERNANDES &amp; SARAIVA DISTRIBUIDORA LTDA</t>
  </si>
  <si>
    <t>06.965.102/0001-28</t>
  </si>
  <si>
    <t>MAT. OLSSON</t>
  </si>
  <si>
    <t>OLSSON COMERCIO E TRANSPORTE DE MATERIAIS DE CONSTRUCAO EIRE</t>
  </si>
  <si>
    <t>12.471.887/0001-85</t>
  </si>
  <si>
    <t>MATERIAIS DE CONSTR. PIONEIRO</t>
  </si>
  <si>
    <t>JOAO ANTONIO SOMBRIO JUNIOR - ME</t>
  </si>
  <si>
    <t>08.997.471/0001-28</t>
  </si>
  <si>
    <t>MATERIAIS DE CONSTRUCAO GRAVATA</t>
  </si>
  <si>
    <t>MATERIAIS DE CONSTRUCAO GRAVATA LTDA - ME</t>
  </si>
  <si>
    <t>17.142.788/0001-73</t>
  </si>
  <si>
    <t>MECANICA E ELETRICA ITAIPAVA</t>
  </si>
  <si>
    <t>MECANICA E ELETRICA ITAIPAVA LTDA. - ME</t>
  </si>
  <si>
    <t>08.865.724/0001-00</t>
  </si>
  <si>
    <t>MERCADO DA CARNE</t>
  </si>
  <si>
    <t>MERCADO DA CARNE LTDA</t>
  </si>
  <si>
    <t>49.110.731/0001-89</t>
  </si>
  <si>
    <t>MERCADO E ACOUGUE TOMASI</t>
  </si>
  <si>
    <t>MERCADO E ACOUGUE TOMASI LTDA</t>
  </si>
  <si>
    <t>41.508.422/0001-50</t>
  </si>
  <si>
    <t>MERCADO ELIANI</t>
  </si>
  <si>
    <t>ELIANE DA APARECIDA PAGLIA</t>
  </si>
  <si>
    <t>32.926.195/0001-91</t>
  </si>
  <si>
    <t>MERCADO SANTOS</t>
  </si>
  <si>
    <t>MERCADO GASPAR MIRIM EIRELI</t>
  </si>
  <si>
    <t>GASPAR</t>
  </si>
  <si>
    <t>42.876.851/0001-42</t>
  </si>
  <si>
    <t>MIL E UMA UTILIDADES</t>
  </si>
  <si>
    <t>UTILIDADES LONGO LTDA</t>
  </si>
  <si>
    <t>49.551.018/0001-70</t>
  </si>
  <si>
    <t>MJ SERRARIA</t>
  </si>
  <si>
    <t>MJ SERRARIA LTDA</t>
  </si>
  <si>
    <t>24.611.439/0001-19</t>
  </si>
  <si>
    <t>MN COMERCIO DE ESQUADRIAS</t>
  </si>
  <si>
    <t>MN COMERCIO DE ESQUADRIAS LTDA</t>
  </si>
  <si>
    <t>36.969.246/0001-13</t>
  </si>
  <si>
    <t>MY HONEY CLOTHING</t>
  </si>
  <si>
    <t>UILLIANE LIDIVIG SIMSEN</t>
  </si>
  <si>
    <t>31.825.156/0001-35</t>
  </si>
  <si>
    <t>NAUTICA ITAJAI</t>
  </si>
  <si>
    <t>NAUTICA ITAJAI LTDA</t>
  </si>
  <si>
    <t>16.653.120/0001-28</t>
  </si>
  <si>
    <t>NEW HOME MOVEIS PLANEJADOS</t>
  </si>
  <si>
    <t>N. H. MOVEIS SOB MEDIDA LTDA</t>
  </si>
  <si>
    <t>11.643.470/0001-90</t>
  </si>
  <si>
    <t>NOSSO MERCADO</t>
  </si>
  <si>
    <t>IVANILDO VAVASSORI - EIRELI</t>
  </si>
  <si>
    <t>40.189.281/0001-97</t>
  </si>
  <si>
    <t>NUTRABAKE</t>
  </si>
  <si>
    <t>LEANDRO PEREIRA 00353227056</t>
  </si>
  <si>
    <t>23.933.904/0001-75</t>
  </si>
  <si>
    <t>O.R.J</t>
  </si>
  <si>
    <t>O.R.J MERCADO EIRELI - ME</t>
  </si>
  <si>
    <t>18.934.302/0001-00</t>
  </si>
  <si>
    <t>OCAH</t>
  </si>
  <si>
    <t>RAMOS &amp; SANTOS COMERCIO DE ARTIGOS DE DECORACAO LTDA</t>
  </si>
  <si>
    <t>85.267.003/0002-20</t>
  </si>
  <si>
    <t>OLIANI GELO</t>
  </si>
  <si>
    <t>OLIANI INDUSTRIA E COMERCIO DE GELO LIMITADA</t>
  </si>
  <si>
    <t>10.844.761/0001-83</t>
  </si>
  <si>
    <t>OPTICA HORA CERTA</t>
  </si>
  <si>
    <t>JOSE VILMAR DA ROSA ME</t>
  </si>
  <si>
    <t>17.086.217/0001-69</t>
  </si>
  <si>
    <t>ORTO VIDA</t>
  </si>
  <si>
    <t>ORTO VIDA PRODUTOS ORTOPEDICOS, HOSPITALARES E BEM ESTAR LTD</t>
  </si>
  <si>
    <t>09.205.503/0001-78</t>
  </si>
  <si>
    <t>PADARIA PORTO BELO</t>
  </si>
  <si>
    <t>PANIFICADORA E CONFEITARIA PORTO BELO LTDA</t>
  </si>
  <si>
    <t>18.523.006/0001-09</t>
  </si>
  <si>
    <t>PANIFICADORA &amp; CONFEITARIA KI DELICIA</t>
  </si>
  <si>
    <t>ROGERIO CARLOS DE SOUZA EIRELI</t>
  </si>
  <si>
    <t>10.466.248/0001-04</t>
  </si>
  <si>
    <t>PANIFICADORA CHUMBINHO</t>
  </si>
  <si>
    <t>PANIFICADORA CHUMBINHO LTDA - EPP</t>
  </si>
  <si>
    <t>17.910.362/0001-12</t>
  </si>
  <si>
    <t>PANIFICADORA E CONFEITARIA D´LUCCA</t>
  </si>
  <si>
    <t>PANIFICADORA E CONFEITARIA D´LUCCA LTDA</t>
  </si>
  <si>
    <t>16.465.561/0001-04</t>
  </si>
  <si>
    <t>PANIFICADORA E CONFEITARIA HS</t>
  </si>
  <si>
    <t>PANIFICADORA E CONFEITARIA HS LTDA</t>
  </si>
  <si>
    <t>07.972.957/0001-49</t>
  </si>
  <si>
    <t>PANIFICADORA MIL PAES LTDA ME</t>
  </si>
  <si>
    <t>PANIFICADORA E CONFEITARIA NM LTDA</t>
  </si>
  <si>
    <t>01.266.299/0001-93</t>
  </si>
  <si>
    <t>PAPELARIA BIG-PEN</t>
  </si>
  <si>
    <t>ADRIANO DA FONSECA PORTO LTDA</t>
  </si>
  <si>
    <t>30.013.812/0001-32</t>
  </si>
  <si>
    <t>PASTELARIA ADOLFO</t>
  </si>
  <si>
    <t>PASTELARIA ADOLFO EIRELI</t>
  </si>
  <si>
    <t>07.064.384/0001-55</t>
  </si>
  <si>
    <t>JAQUELINE OLIANI</t>
  </si>
  <si>
    <t>79.498.762/0001-10</t>
  </si>
  <si>
    <t>PESQUESPADA</t>
  </si>
  <si>
    <t>PESQUESPADA ARTIGOS PARA PESCA E CAMPING LTDA - EPP</t>
  </si>
  <si>
    <t>12.625.994/0001-10</t>
  </si>
  <si>
    <t xml:space="preserve">PIRULITO </t>
  </si>
  <si>
    <t>SUSANA RAQUEL GAUCHE</t>
  </si>
  <si>
    <t>01.799.854/0001-42</t>
  </si>
  <si>
    <t>POLACO PNEUS</t>
  </si>
  <si>
    <t>POLACO COM DE PNEUS LTDA - ME</t>
  </si>
  <si>
    <t>37.452.938/0001-52</t>
  </si>
  <si>
    <t>PONTO TELAS FERRAGENS</t>
  </si>
  <si>
    <t>PONTO TELAS FERRAGENS LTDA</t>
  </si>
  <si>
    <t>45.208.563/0001-08</t>
  </si>
  <si>
    <t>QARIB COMPOSITES</t>
  </si>
  <si>
    <t>QARIB COMPOSITES COMERCIO DE PECAS E ESTRUTURAS NAUTICAS LTD</t>
  </si>
  <si>
    <t>06.198.339/0001-20</t>
  </si>
  <si>
    <t>RAVELLO MOVEIS PLANEJADOS</t>
  </si>
  <si>
    <t>RAVELLO MOVEIS PLANEJADOS LTDA - EPP</t>
  </si>
  <si>
    <t>45.882.155/0001-37</t>
  </si>
  <si>
    <t>RECANTO DO SUL RESTAURANTE E LANCHONETE</t>
  </si>
  <si>
    <t>BAR E RESTAURANTE RECANTO DO SUL LTDA</t>
  </si>
  <si>
    <t>32.025.633/0001-40</t>
  </si>
  <si>
    <t>REDE DE MERCADO (ANTIGO SAO CARLOS SUPE)</t>
  </si>
  <si>
    <t>ANDREIA ELISA NOERING</t>
  </si>
  <si>
    <t>26.282.890/0001-65</t>
  </si>
  <si>
    <t>ROYAL CAKE</t>
  </si>
  <si>
    <t>VANESSA CAROLINA GUESSER PROBST 04940742997</t>
  </si>
  <si>
    <t>00.348.108/0003-31</t>
  </si>
  <si>
    <t>RUD MAQUINAS</t>
  </si>
  <si>
    <t>RUDNEI SANTOS DA SILVA</t>
  </si>
  <si>
    <t>06.985.474/0001-16</t>
  </si>
  <si>
    <t>RUTH CONFECÇÕES LTDA - ME</t>
  </si>
  <si>
    <t>48.272.344/0001-86</t>
  </si>
  <si>
    <t>SABOR DA FRONTEIRA RESTAURANTE</t>
  </si>
  <si>
    <t>SABOR DA FRONTEIRA RESTAURANTE LTDA</t>
  </si>
  <si>
    <t>29.936.605/0001-70</t>
  </si>
  <si>
    <t>SANTA GRATIDAO SANTO GRAO</t>
  </si>
  <si>
    <t>EMPORIO SANTO GRAO PRODUTOS NATURAIS EIRELI</t>
  </si>
  <si>
    <t xml:space="preserve">RODEIO </t>
  </si>
  <si>
    <t>28.089.053/0001-40</t>
  </si>
  <si>
    <t>SANTO LUXO</t>
  </si>
  <si>
    <t>SANTO LUXO COMERCIO DE CONFECCOES LTDA - ME</t>
  </si>
  <si>
    <t>28.734.708/0001-95</t>
  </si>
  <si>
    <t>SANT´ANA INSTALADORA</t>
  </si>
  <si>
    <t>MARLENE SANT ANA 29121949972</t>
  </si>
  <si>
    <t>45.612.916/0001-30</t>
  </si>
  <si>
    <t>SATO SUSHI LTDA</t>
  </si>
  <si>
    <t>72.124.654/0001-38</t>
  </si>
  <si>
    <t>SCHMIDT ARTEFATOS DE CIMENTO</t>
  </si>
  <si>
    <t>IRMAOS SCHMIDT INDUSTRIA E COMERCIO DE POSTES E ARTEFATOS DE</t>
  </si>
  <si>
    <t>50.726.478/0001-71</t>
  </si>
  <si>
    <t>SMART CASE</t>
  </si>
  <si>
    <t>SMART CASE ITAJAI LTDA</t>
  </si>
  <si>
    <t>45.262.403/0001-47</t>
  </si>
  <si>
    <t>SMART CASE CWB</t>
  </si>
  <si>
    <t>SMART CASE CWB JP LTDA</t>
  </si>
  <si>
    <t>25.356.614/0001-31</t>
  </si>
  <si>
    <t>SOS CICLE</t>
  </si>
  <si>
    <t>SOS CICLE - COMERCIO DE BICICLETAS LTDA</t>
  </si>
  <si>
    <t>31.802.460/0001-67</t>
  </si>
  <si>
    <t>STREET BURGUER AND HOT DOG</t>
  </si>
  <si>
    <t>STREET BURGUER AND HOT DOG LTDA</t>
  </si>
  <si>
    <t>28.667.613/0001-04</t>
  </si>
  <si>
    <t>SUPERMERCADO E ACOUGUE BETO PICKLER EIRE</t>
  </si>
  <si>
    <t>SUPERMERCADO E ACOUGUE BETO PICKLER EIRELI - EPP</t>
  </si>
  <si>
    <t>26.183.416/0001-86</t>
  </si>
  <si>
    <t>SUPERMERCADO RABER</t>
  </si>
  <si>
    <t>OTILIA MORAES RABER - ME</t>
  </si>
  <si>
    <t>46.070.361/0001-05</t>
  </si>
  <si>
    <t>TECNO PRIME SOLUCOES CONSTRUTIVAS</t>
  </si>
  <si>
    <t>TECNO PRIME SOLUCOES CONSTRUTIVAS LTDA</t>
  </si>
  <si>
    <t>46.147.406/0001-00</t>
  </si>
  <si>
    <t>TOK NATURAL</t>
  </si>
  <si>
    <t>MARGARETE SILVEIRA REZENDE CARDOSO 98380591968</t>
  </si>
  <si>
    <t>IMARUI</t>
  </si>
  <si>
    <t>48.718.315/0001-03</t>
  </si>
  <si>
    <t>TRIAL COFFEE</t>
  </si>
  <si>
    <t>TRIAL COFFEE CAFETERIA LTDA</t>
  </si>
  <si>
    <t>22.370.141/0001-39</t>
  </si>
  <si>
    <t>TUDO LIMPO COMERCIO DE MATERIAIS DE LIMPEZA LTDA</t>
  </si>
  <si>
    <t>31.763.537/0001-37</t>
  </si>
  <si>
    <t>TUTU MONICA</t>
  </si>
  <si>
    <t>S E M MARTINS CONSULTORIA LTDA</t>
  </si>
  <si>
    <t>50.382.690/0001-69</t>
  </si>
  <si>
    <t>URBANA BIZ</t>
  </si>
  <si>
    <t>URBANA BIZ LTDA</t>
  </si>
  <si>
    <t>04.223.030/0001-18</t>
  </si>
  <si>
    <t>VARGAS COMERCIO E REPRESENTACOES</t>
  </si>
  <si>
    <t>L. VARGAS E CIA LTDA - ME</t>
  </si>
  <si>
    <t>33.148.400/0001-06</t>
  </si>
  <si>
    <t>VDSP EMBALAGENS VILSON</t>
  </si>
  <si>
    <t>VDSP INDUSTRIA E COMERCIO DE EMBALAGENS EIRELI</t>
  </si>
  <si>
    <t>07.639.632/0001-49</t>
  </si>
  <si>
    <t>VEM Q TEM</t>
  </si>
  <si>
    <t>FAMILIA DUQUE UTILIDADES LTDA</t>
  </si>
  <si>
    <t>25.065.482/0001-99</t>
  </si>
  <si>
    <t>VIANA.S BOUTIQUE</t>
  </si>
  <si>
    <t>SARA CAVALCANTE VIANA 09535412906</t>
  </si>
  <si>
    <t>17.007.607/0001-04</t>
  </si>
  <si>
    <t>VILLA CAFE</t>
  </si>
  <si>
    <t>VILLA CAFE - EIRELI</t>
  </si>
  <si>
    <t>18.194.634/0001-98</t>
  </si>
  <si>
    <t>VITORIA  ACABAMENTOS</t>
  </si>
  <si>
    <t>PAGANI MOVEIS E DECORACOES LTDA - ME</t>
  </si>
  <si>
    <t>00.892.188/0001-20</t>
  </si>
  <si>
    <t>VITORIA MATERIAIS DE CONSTRUCAO</t>
  </si>
  <si>
    <t>PAGANI MATERIAL DE CONSTRUCAO LTDA</t>
  </si>
  <si>
    <t>15.437.109/0001-68</t>
  </si>
  <si>
    <t>WIN NAUTICA</t>
  </si>
  <si>
    <t>WIN NAUTICA LTDA - ME</t>
  </si>
  <si>
    <t>29.473.326/0001-18</t>
  </si>
  <si>
    <t>WINTER BOUTIQUE</t>
  </si>
  <si>
    <t>11.721.870/0001-76</t>
  </si>
  <si>
    <t>ZANCA MATERIAIS DE CONSTRUÇÃO</t>
  </si>
  <si>
    <t>LUIZ ZANCANARO - ME</t>
  </si>
  <si>
    <t>GRAZIOLI COMERCIO DE MOVEIS LTDA</t>
  </si>
  <si>
    <t>16.422.955/0001-77</t>
  </si>
  <si>
    <t>ELYWEST INDUSTRIA E COMERCIO DE CONFECCOES LTDA</t>
  </si>
  <si>
    <t>00.850.885/0001-18</t>
  </si>
  <si>
    <t>00.850.885/0002-07</t>
  </si>
  <si>
    <t>PHS AUTO ELETRICA E COMERCIO DE PECAS LTDA - ME</t>
  </si>
  <si>
    <t>80.749.062/0001-30</t>
  </si>
  <si>
    <t>XING ELETRONICOS LTDA - ME</t>
  </si>
  <si>
    <t>22.722.691/0001-70</t>
  </si>
  <si>
    <t>SEBASTIAO SCHUMACHER - ME</t>
  </si>
  <si>
    <t>76.866.524/0001-21</t>
  </si>
  <si>
    <t>CHOPERIA FRITZ MULLER LTDA EPP</t>
  </si>
  <si>
    <t>07.551.519/0001-07</t>
  </si>
  <si>
    <t>RM MOTOS, PECAS E ACESSORIOS LTDA</t>
  </si>
  <si>
    <t>05.054.660/0001-79</t>
  </si>
  <si>
    <t>MADEIREIRA SC LTDA</t>
  </si>
  <si>
    <t>10.818.660/0001-38</t>
  </si>
  <si>
    <t>T.O. SOARES - CONFECCOES</t>
  </si>
  <si>
    <t>PANIFICADORA E CONFEITARIA ANA &amp; JUNIOR LTDA</t>
  </si>
  <si>
    <t>00.929.680/0001-22</t>
  </si>
  <si>
    <t>10.516.563/0002-71</t>
  </si>
  <si>
    <t>PAULO KELLER NETO</t>
  </si>
  <si>
    <t>76.812.957/0001-02</t>
  </si>
  <si>
    <t>COMERCIAL MAQUINARIA ITAJAI LTDA</t>
  </si>
  <si>
    <t>83.105.023/0001-98</t>
  </si>
  <si>
    <t>KARIN RUBIA BONISSONI</t>
  </si>
  <si>
    <t>23.504.713/0001-98</t>
  </si>
  <si>
    <t>BELLA PANE PANIFICADORA E CONFEITARIA LTDA</t>
  </si>
  <si>
    <t>27.129.208/0001-61</t>
  </si>
  <si>
    <t>IRMAOS PERAO COMERCIO DE AREIA LTDA</t>
  </si>
  <si>
    <t>17.001.997/0001-05</t>
  </si>
  <si>
    <t>MGGDS LTDA</t>
  </si>
  <si>
    <t>30.640.984/0001-36</t>
  </si>
  <si>
    <t>CACHOEIRA DO SUL</t>
  </si>
  <si>
    <t>MARIA TERESINHA HABITZREUTER SIMAS</t>
  </si>
  <si>
    <t>14.774.840/0001-16</t>
  </si>
  <si>
    <t>GUSI KENCO</t>
  </si>
  <si>
    <t>194.727.069-91</t>
  </si>
  <si>
    <t>BETH BISTRO RESTAURANTE LTDA.</t>
  </si>
  <si>
    <t>08.240.000/0001-70</t>
  </si>
  <si>
    <t>RESTAURANTE PORTAL DO SABOR LTDA</t>
  </si>
  <si>
    <t>04.657.153/0001-67</t>
  </si>
  <si>
    <t>LANCHONETE MAROS LTDA</t>
  </si>
  <si>
    <t>82.160.862/0001-46</t>
  </si>
  <si>
    <t>SMART CASE ITAJAI COMERCIO DE ELETRONICOS LTDA</t>
  </si>
  <si>
    <t>37.582.559/0001-87</t>
  </si>
  <si>
    <t>SMARTCASE ESTACAO COMERCIO DE ELETRONICOS LTDA</t>
  </si>
  <si>
    <t>40.891.810/0001-08</t>
  </si>
  <si>
    <t>SELVA EQUIPAMENTOS RODOVIARIOS LTDA</t>
  </si>
  <si>
    <t>81.004.574/0001-30</t>
  </si>
  <si>
    <t>BESSER ALIMENTOS LTDA</t>
  </si>
  <si>
    <t>07.467.342/0001-65</t>
  </si>
  <si>
    <t>SUL MOTOS (SAKAMOTO)</t>
  </si>
  <si>
    <t>035.824.719-50</t>
  </si>
  <si>
    <t>MERCADO SILVEIRA LTDA</t>
  </si>
  <si>
    <t>81.796.914/0001-02</t>
  </si>
  <si>
    <t>ATACADAO DAS BATERIAS NAVEGANTES EIRELI</t>
  </si>
  <si>
    <t>38.470.331/0001-68</t>
  </si>
  <si>
    <t>78.326.808/0001-50</t>
  </si>
  <si>
    <t>GARCIA E MOREIRA COMERCIO DE ELETRONICOS LTDA</t>
  </si>
  <si>
    <t>46.348.250/0001-18</t>
  </si>
  <si>
    <t>SMARTCASE PONTA GROSSA COMERCIO DE ELETRONICOS LTDA</t>
  </si>
  <si>
    <t>48.928.183/0001-36</t>
  </si>
  <si>
    <t>PONTA GROSSA</t>
  </si>
  <si>
    <t>SMARTCASE GARCIA LTDA</t>
  </si>
  <si>
    <t>50.032.049/0001-02</t>
  </si>
  <si>
    <t>WR MOTO PECAS LTDA</t>
  </si>
  <si>
    <t>42.536.940/0001-40</t>
  </si>
  <si>
    <t>SMARTCASE PALLADIUM COMERCIO DE ELETRONICOS LTDA</t>
  </si>
  <si>
    <t>51.149.570/0001-89</t>
  </si>
  <si>
    <t>RESTAURANTE C D LAGOSTA LTDA</t>
  </si>
  <si>
    <t>51.428.442/0001-74</t>
  </si>
  <si>
    <t>ODIBEL DISTRIBUÍDORA DE FECHADURAS LTDA</t>
  </si>
  <si>
    <t>49.983.390/0001-56</t>
  </si>
  <si>
    <t>MELISSA SCHURT DE ALMEIDA</t>
  </si>
  <si>
    <t>53.158.951/0001-50</t>
  </si>
  <si>
    <t>11.400.134/0001-16</t>
  </si>
  <si>
    <t xml:space="preserve">CHAPECO </t>
  </si>
  <si>
    <t>CLOSET LIT COMERCIO E CONFECCOES EIRELI</t>
  </si>
  <si>
    <t>07.623.834/0001-00</t>
  </si>
  <si>
    <t>ARMAZEM PET SPE LTDA</t>
  </si>
  <si>
    <t>41.880.819/0002-59</t>
  </si>
  <si>
    <t>PLANNEJE CASAS PRE FABRICADAS LTDA</t>
  </si>
  <si>
    <t>38.075.399/0001-42</t>
  </si>
  <si>
    <t>MARIA VANESSA PEREIRA DOS SANTOS VARGAS</t>
  </si>
  <si>
    <t>MATTER &amp; DAL PUPO LTDA</t>
  </si>
  <si>
    <t>03.861.723/0002-54</t>
  </si>
  <si>
    <t>JIU LONG COMERCIAL IMPORTADORA E EXPORTADORA DE PRESENTES LT</t>
  </si>
  <si>
    <t>31.333.250/0004-10</t>
  </si>
  <si>
    <t>PORTO ALEGRE</t>
  </si>
  <si>
    <t>1000 PÃES</t>
  </si>
  <si>
    <t>PANIFICADORA E CONFEITARIA MIL PÃES LTDA - ME</t>
  </si>
  <si>
    <t>11.121.635/0001-63</t>
  </si>
  <si>
    <t>18K CONCEITO</t>
  </si>
  <si>
    <t>TIAGO APARECIDO ADAO DE SA 38028407803</t>
  </si>
  <si>
    <t>45.331.367/0001-26</t>
  </si>
  <si>
    <t>4 BARRAS SOLUÇOES</t>
  </si>
  <si>
    <t>ROGERIO ALDO LEANDRO</t>
  </si>
  <si>
    <t>52.639.667/0001-32</t>
  </si>
  <si>
    <t>ACOUGUE E MERCADO DO RONI</t>
  </si>
  <si>
    <t>DANIEL LINDOMAR GENEROSA ALIMENTOS</t>
  </si>
  <si>
    <t>17.615.663/0001-13</t>
  </si>
  <si>
    <t>ACW ROYAL TINTAS</t>
  </si>
  <si>
    <t>ACW ROYAL TINTAS LTDA</t>
  </si>
  <si>
    <t>51.696.068/0001-98</t>
  </si>
  <si>
    <t>BALNEARIO PICARRAS</t>
  </si>
  <si>
    <t>ADEGA MARINGA</t>
  </si>
  <si>
    <t>BAROES CONVENIENCIA LTDA</t>
  </si>
  <si>
    <t>49.448.786/0001-01</t>
  </si>
  <si>
    <t>ADEGA MARINGA COMERCIO DE BEBIDAS ATACAD</t>
  </si>
  <si>
    <t>ADEGA MARINGA COMERCIO DE BEBIDAS ATACADO E VAREJO LTDA</t>
  </si>
  <si>
    <t>20.980.014/0001-26</t>
  </si>
  <si>
    <t>AGRO &amp; PET SILVA</t>
  </si>
  <si>
    <t>ALESSANDRO DA SILVA 02809859914</t>
  </si>
  <si>
    <t>21.386.716/0001-49</t>
  </si>
  <si>
    <t>AGRO ADRI PET</t>
  </si>
  <si>
    <t>AGRO ADRI LTDA</t>
  </si>
  <si>
    <t>V.T.G. COMÉRCIO DE ARTIGOS DE PET SHOP LTDA</t>
  </si>
  <si>
    <t>51.731.531/0001-95</t>
  </si>
  <si>
    <t>AGRO CAZINHO AGROPECUARIA</t>
  </si>
  <si>
    <t>AGRO CAZINHO AGROPECUARIA LTDA</t>
  </si>
  <si>
    <t>47.058.632/0001-70</t>
  </si>
  <si>
    <t>AGRO FLORESTA</t>
  </si>
  <si>
    <t>ALAN TEODORO ALVES 08352960911</t>
  </si>
  <si>
    <t>41.599.522/0001-39</t>
  </si>
  <si>
    <t>AGROFORT AGROPECUARIA</t>
  </si>
  <si>
    <t>AGROFORT AGROPECUARIA LTDA</t>
  </si>
  <si>
    <t>44.423.058/0001-13</t>
  </si>
  <si>
    <t>AGROPECUARIA ALBATROS</t>
  </si>
  <si>
    <t>AGRO N.M. COMERCIO DE PRODUTOS AGROPECUARIOS LTDA - ME</t>
  </si>
  <si>
    <t>06.317.698/0001-50</t>
  </si>
  <si>
    <t>AGROPECUARIA AREIAS</t>
  </si>
  <si>
    <t>SERGIO SEVERINO JUNIOR</t>
  </si>
  <si>
    <t>27.008.073/0001-86</t>
  </si>
  <si>
    <t>AGROPECUARIA BACATELLA</t>
  </si>
  <si>
    <t>AGROPECUARIA BACATELLA LTDA</t>
  </si>
  <si>
    <t>33.991.607/0001-30</t>
  </si>
  <si>
    <t>AGROPECUARIA BEIJA FLOR</t>
  </si>
  <si>
    <t>TATIANE O M CARDOSO AGROPECUARIA - ME</t>
  </si>
  <si>
    <t>11.413.946/0001-04</t>
  </si>
  <si>
    <t>AGROPECUARIA GIRARDI</t>
  </si>
  <si>
    <t>AGROPECUARIA NÓS PEREIRA LTDA</t>
  </si>
  <si>
    <t>08.060.651/0001-89</t>
  </si>
  <si>
    <t>AGROPECUARIA MISAEL</t>
  </si>
  <si>
    <t>ROSILENE CUNHA DE BORBA</t>
  </si>
  <si>
    <t>11.203.587/0001-52</t>
  </si>
  <si>
    <t>AGROPECUARIA PONTO CERTO</t>
  </si>
  <si>
    <t>MOACIR SEVERINO E CIA LTDA</t>
  </si>
  <si>
    <t>03.848.170/0001-19</t>
  </si>
  <si>
    <t>10.296.059/0002-03</t>
  </si>
  <si>
    <t>AGUASOL PISCINAS</t>
  </si>
  <si>
    <t>PABLO FERNANDO DA SILVA AVILLA 04216802966</t>
  </si>
  <si>
    <t>18.760.649/0001-76</t>
  </si>
  <si>
    <t>AGW PROJETOS E EXECUCOES</t>
  </si>
  <si>
    <t>BIANKA CRISTINA DE ANDRADE DA CUNHA LTDA</t>
  </si>
  <si>
    <t>34.742.493/0001-57</t>
  </si>
  <si>
    <t>ALGO MAIS PAPELARIA</t>
  </si>
  <si>
    <t>ALGO MAIS PAPELARIA LTDA - ME</t>
  </si>
  <si>
    <t>07.308.439/0001-25</t>
  </si>
  <si>
    <t>ALIEL RESTAURANTE E EVENTOS</t>
  </si>
  <si>
    <t>51.783.580 GUILHERME BURGEL</t>
  </si>
  <si>
    <t>51.783.580/0001-71</t>
  </si>
  <si>
    <t>ALS PISCINAS</t>
  </si>
  <si>
    <t>SHAIANE HELLMANN ALS PISCINAS</t>
  </si>
  <si>
    <t>22.157.009/0001-43</t>
  </si>
  <si>
    <t>ALUMITAL ESQUADRIA DE ALUMINIO E VIDRO</t>
  </si>
  <si>
    <t>ALUMITAL ESQUADRIAS DE ALUMINIO LTDA</t>
  </si>
  <si>
    <t>33.066.059/0001-31</t>
  </si>
  <si>
    <t>AMI BIJUTERIAS E PRESENTES</t>
  </si>
  <si>
    <t>AMI BIJUTERIAS E PRESENTES EIRELI - ME</t>
  </si>
  <si>
    <t>24.683.720/0001-67</t>
  </si>
  <si>
    <t>AMORA PRESENTES</t>
  </si>
  <si>
    <t>21.146.767/0002-84</t>
  </si>
  <si>
    <t>AMPLA SERVICOS</t>
  </si>
  <si>
    <t>ROQUES FERNANDES JUNIOR</t>
  </si>
  <si>
    <t>29.834.632/0001-32</t>
  </si>
  <si>
    <t>ANDRADE MARTINS</t>
  </si>
  <si>
    <t>LUCIANO ANDRADE DE SOUZA</t>
  </si>
  <si>
    <t>26.421.002/0001-48</t>
  </si>
  <si>
    <t>ANTONIOS CONVENIENCIA</t>
  </si>
  <si>
    <t>ANTONIOS CONVENIENCIA E MERCEARIA LTDA</t>
  </si>
  <si>
    <t>52.915.004/0001-01</t>
  </si>
  <si>
    <t>ARMAZEM DO PRECO</t>
  </si>
  <si>
    <t>JEAN LUCAS FRANCISCO DOS SANTOS COMERCIO LTDA</t>
  </si>
  <si>
    <t>30.805.564/0001-62</t>
  </si>
  <si>
    <t>ARMAZEM E CONVENIENCIA</t>
  </si>
  <si>
    <t>MINI MERCADO E ARMAZEM RAJAB EIRELI</t>
  </si>
  <si>
    <t>21.510.643/0001-55</t>
  </si>
  <si>
    <t>ATACADAO DA AREIA</t>
  </si>
  <si>
    <t>MARILENE ANACLETO TOMAZ 05923795906</t>
  </si>
  <si>
    <t>41.125.186/0001-92</t>
  </si>
  <si>
    <t>ATACADAO DO VINHO</t>
  </si>
  <si>
    <t>PARADA TOMIO E TOMASI EIRELI</t>
  </si>
  <si>
    <t>42.223.600/0001-69</t>
  </si>
  <si>
    <t>AUDDIO APARELHOS AUDITIVOS</t>
  </si>
  <si>
    <t>AUDDIO APARELHOS AUDITIVOS BALNEARIO CAMBORIU LTDA</t>
  </si>
  <si>
    <t>42.108.973/0001-99</t>
  </si>
  <si>
    <t>AUTO CENTER COMERCIO E SERVICOS</t>
  </si>
  <si>
    <t>AUTO CENTER COMERCIO E SERVICOS LTDA</t>
  </si>
  <si>
    <t>34.739.077/0001-08</t>
  </si>
  <si>
    <t>AUTO ELETRICA CADU</t>
  </si>
  <si>
    <t>AUTO ELETRICA CADU LTDA - ME</t>
  </si>
  <si>
    <t>03.124.731/0001-37</t>
  </si>
  <si>
    <t>AUTO ELETRICA DIEGO</t>
  </si>
  <si>
    <t>DIEGO AUTO ELETRICA MOVEL LTDA</t>
  </si>
  <si>
    <t>25.034.397/0001-63</t>
  </si>
  <si>
    <t>AUTO PEÇAS BORTOLATO</t>
  </si>
  <si>
    <t>IGOR MATHIOLA  BORTOLATO</t>
  </si>
  <si>
    <t>086.698.199-37</t>
  </si>
  <si>
    <t>AUTO PECAS VITORASSI</t>
  </si>
  <si>
    <t>JULIANO CESAR VITORASSI</t>
  </si>
  <si>
    <t>04.556.968/0001-50</t>
  </si>
  <si>
    <t>AUTO PLACAS BOMBINHAS</t>
  </si>
  <si>
    <t>ADRIANA SILVA BRIDI</t>
  </si>
  <si>
    <t>36.996.028/0001-78</t>
  </si>
  <si>
    <t>AVILA ARTE SOM</t>
  </si>
  <si>
    <t>JOSE AVILA 02849064920</t>
  </si>
  <si>
    <t>29.976.811/0001-04</t>
  </si>
  <si>
    <t>BALNEÁRIO DOS BICHOS</t>
  </si>
  <si>
    <t>HASTRA COM. DE PRODUTOS AGROPECUÁRIOS LTDA - ME</t>
  </si>
  <si>
    <t>21.346.708/0001-79</t>
  </si>
  <si>
    <t>BAOBA MOVEIS SOB MEDIDA</t>
  </si>
  <si>
    <t>PISSOLI COMERCIO DE MOVEIS LTDA</t>
  </si>
  <si>
    <t>11.811.400/0001-01</t>
  </si>
  <si>
    <t>BAR E MERCEARIA ENIO</t>
  </si>
  <si>
    <t>BAR E MERCEARIA NEZO LTDA</t>
  </si>
  <si>
    <t>04.525.714/0001-74</t>
  </si>
  <si>
    <t>BARON DOCES E EMBALAGENS</t>
  </si>
  <si>
    <t>A2 COMERCIO ATACADO E VAREJO LTDA</t>
  </si>
  <si>
    <t>29.113.449/0002-29</t>
  </si>
  <si>
    <t>BARRACAO DA PENHA II</t>
  </si>
  <si>
    <t>BARRACAO DA PENHA II LTDA</t>
  </si>
  <si>
    <t>20.688.918/0001-82</t>
  </si>
  <si>
    <t>BARTZ MOVEIS PLANEJADOS</t>
  </si>
  <si>
    <t>LAURA ACOSTA GARRIDO</t>
  </si>
  <si>
    <t>32.980.109/0001-29</t>
  </si>
  <si>
    <t>BASQUEIRA</t>
  </si>
  <si>
    <t>BASQUEIRA AUTO MECANICA LTDA</t>
  </si>
  <si>
    <t>08.761.886/0001-06</t>
  </si>
  <si>
    <t>BBS ONNE</t>
  </si>
  <si>
    <t>ONNE COMERCIAL LTDA</t>
  </si>
  <si>
    <t>28.596.007/0001-37</t>
  </si>
  <si>
    <t>BEBEDICE COMERCIO DE BEBIDAS</t>
  </si>
  <si>
    <t>BEBEDICE COMERCIO DE BEBIDAS LTDA</t>
  </si>
  <si>
    <t>73.252.272/0001-52</t>
  </si>
  <si>
    <t>BELLA BIJOU BIJUTERIAS E PRESENTES</t>
  </si>
  <si>
    <t>JACQUELINE MACEDO TAVARES SCHNAIDER</t>
  </si>
  <si>
    <t>02.136.640/0001-59</t>
  </si>
  <si>
    <t>BELLA VISAO EXPERT</t>
  </si>
  <si>
    <t>BELLA VISAO EXPERT LTDA</t>
  </si>
  <si>
    <t>23.820.597/0001-16</t>
  </si>
  <si>
    <t>BELLACOR CORDES E FITAS</t>
  </si>
  <si>
    <t>ALVACIR CENSI CANDIDO</t>
  </si>
  <si>
    <t>05.820.536/0001-77</t>
  </si>
  <si>
    <t>BELLAS ARTES</t>
  </si>
  <si>
    <t>BELLAS ARTES MOLDURAS E VIDROS LTDA</t>
  </si>
  <si>
    <t>44.909.518/0001-18</t>
  </si>
  <si>
    <t>BELLO CAPRICHO</t>
  </si>
  <si>
    <t>MARLA GRASIELLI SANTOS MELO</t>
  </si>
  <si>
    <t>42.262.503/0001-85</t>
  </si>
  <si>
    <t>BETH FESTAS</t>
  </si>
  <si>
    <t>B &amp; B NOGAROLI FESTAS LTDA</t>
  </si>
  <si>
    <t>01.840.698/0001-16</t>
  </si>
  <si>
    <t>BIG STAR</t>
  </si>
  <si>
    <t>BIG STAR MOTOPECAS LTDA - ME</t>
  </si>
  <si>
    <t>76.314.426/0001-81</t>
  </si>
  <si>
    <t>BIGUA - ARTIGOS PARA CACA E PESCA</t>
  </si>
  <si>
    <t>ALINE RODRIGUES CARVALHO EIRELI</t>
  </si>
  <si>
    <t>23.746.636/0001-82</t>
  </si>
  <si>
    <t>BIL SEA CONTROL</t>
  </si>
  <si>
    <t>SMART COMERCIO DE CORTINAS LTDA</t>
  </si>
  <si>
    <t>34.309.433/0002-26</t>
  </si>
  <si>
    <t>BLEND.S VINOS FINOS</t>
  </si>
  <si>
    <t>JOAO MORA ROSSETO IMPORTADORA E EXPORTADORA LTDA</t>
  </si>
  <si>
    <t>46.963.413/0001-72</t>
  </si>
  <si>
    <t>BOKITU S</t>
  </si>
  <si>
    <t>TROPICAL BRASIL INDUSTRIAL DE SORVETES LTDA - ME</t>
  </si>
  <si>
    <t>01.513.598/0001-85</t>
  </si>
  <si>
    <t>BOMBEBE DISTRIBUIDORA</t>
  </si>
  <si>
    <t>BOMBEBE DISTRIBUIDORA EIRELI</t>
  </si>
  <si>
    <t>33.116.851/0001-53</t>
  </si>
  <si>
    <t>BOTEQUIM DO GORDINHO</t>
  </si>
  <si>
    <t>RESTAURANTE E CHOPERIA DON OLIVEIRA ITAPEMA LTDA</t>
  </si>
  <si>
    <t>50.926.959/0001-20</t>
  </si>
  <si>
    <t>BOTIQUE DOS VARAIS</t>
  </si>
  <si>
    <t>JOCELEI SARTORI PASINATO</t>
  </si>
  <si>
    <t>17.350.726/0003-19</t>
  </si>
  <si>
    <t>BOXMEC INDUSTRIA DE PECAS E SERVICOS</t>
  </si>
  <si>
    <t>BOXMEC EIRELI</t>
  </si>
  <si>
    <t>37.094.549/0001-00</t>
  </si>
  <si>
    <t>BR MECANICA</t>
  </si>
  <si>
    <t>BR MECANICA LTDA</t>
  </si>
  <si>
    <t>28.370.786/0001-58</t>
  </si>
  <si>
    <t>BR TINTAS</t>
  </si>
  <si>
    <t>BR COMERCIO DE TINTAS LTDA</t>
  </si>
  <si>
    <t>50.647.370/0001-93</t>
  </si>
  <si>
    <t>BUFFET REAL - LIBERTY</t>
  </si>
  <si>
    <t>BUFFET REAL LTDA - ME</t>
  </si>
  <si>
    <t>03.562.630/0001-48</t>
  </si>
  <si>
    <t>BY DENTE</t>
  </si>
  <si>
    <t>JOICIMAR IZAIAS DE AVIZ - ME</t>
  </si>
  <si>
    <t>81.793.481/0001-31</t>
  </si>
  <si>
    <t>CABANA DOS ASSADOS</t>
  </si>
  <si>
    <t>TARCISIO DE OLIVEIRA &amp; CIA LTDA - EPP</t>
  </si>
  <si>
    <t>06.239.836/0001-20</t>
  </si>
  <si>
    <t>CAFE &amp; PROSA</t>
  </si>
  <si>
    <t>LUCIANO STECKERT - ME</t>
  </si>
  <si>
    <t>07.658.452/0001-04</t>
  </si>
  <si>
    <t>CAFE PRATICO</t>
  </si>
  <si>
    <t>PADARIA E CONFEITARIA PRATICO LTDA</t>
  </si>
  <si>
    <t>33.054.173/0001-41</t>
  </si>
  <si>
    <t>CALIFORNIA</t>
  </si>
  <si>
    <t>L.C. GONSALES - ME</t>
  </si>
  <si>
    <t>27.730.937/0001-79</t>
  </si>
  <si>
    <t>CANAA CASA DE CARNES E BEBIDAS</t>
  </si>
  <si>
    <t>ROGERIO JOSE FERNANDES CONCEICAO</t>
  </si>
  <si>
    <t>27.822.219/0001-22</t>
  </si>
  <si>
    <t>CANTINHO DO ENCANTO</t>
  </si>
  <si>
    <t>CANTINHO DO ENCANTO LTDA</t>
  </si>
  <si>
    <t>45.358.419/0001-58</t>
  </si>
  <si>
    <t>CAPITAO DO SABOR RESTAURANTE</t>
  </si>
  <si>
    <t>CAPITAO DO SABOR RESTAURANTE LTDA</t>
  </si>
  <si>
    <t>43.644.841/0001-44</t>
  </si>
  <si>
    <t>CARPA</t>
  </si>
  <si>
    <t>CARPA LTDA</t>
  </si>
  <si>
    <t>84.292.663/0001-17</t>
  </si>
  <si>
    <t>CASA DA TORNEIRA</t>
  </si>
  <si>
    <t>HYDRATEC COM DE MATERIAL DE CONSTRUCAO LTDA</t>
  </si>
  <si>
    <t>80.155.591/0001-05</t>
  </si>
  <si>
    <t>CASA DAS CARNES DA FABI</t>
  </si>
  <si>
    <t>EF SOARES MERCADO E ACOUGUE LTDA</t>
  </si>
  <si>
    <t>40.667.936/0001-95</t>
  </si>
  <si>
    <t>CASA DAS TINTAS DE PICARRAS</t>
  </si>
  <si>
    <t>L3 CORES COMERCIO DE TINTAS E MATERIAIS DE CONSTRUCAO LTDA</t>
  </si>
  <si>
    <t>46.527.854/0001-21</t>
  </si>
  <si>
    <t>CASA DE CARNE MERCADO ROBI</t>
  </si>
  <si>
    <t>RS MERCADO E AÇOUGUE LTDA</t>
  </si>
  <si>
    <t>29.755.872/0001-41</t>
  </si>
  <si>
    <t>DISTRIBUIDORA DE FRIOS SIMAS LTDA ME</t>
  </si>
  <si>
    <t>13.657.205/0002-77</t>
  </si>
  <si>
    <t>COMERCIO DE QUEIJOS E FRIOS MEDEIROS LTDA</t>
  </si>
  <si>
    <t>03.939.630/0002-03</t>
  </si>
  <si>
    <t>DISTRIBUIDORA DE FRIOS SIMAS LTDA</t>
  </si>
  <si>
    <t>13.657.205/0001-96</t>
  </si>
  <si>
    <t>03.939.630/0001-14</t>
  </si>
  <si>
    <t>CASA DO VINHO</t>
  </si>
  <si>
    <t>DIMA SARTOR</t>
  </si>
  <si>
    <t>05.964.415/0001-07</t>
  </si>
  <si>
    <t>CASA FLORIPA</t>
  </si>
  <si>
    <t>XIAO - COMERCIO DE ELETRONICOS LTDA</t>
  </si>
  <si>
    <t>33.688.628/0001-80</t>
  </si>
  <si>
    <t>CASA VERDE</t>
  </si>
  <si>
    <t>CASA VERDE COMERCIO DE FRUTAS E VERDURAS LTDA</t>
  </si>
  <si>
    <t>28.092.683/0001-73</t>
  </si>
  <si>
    <t>JARAGUA DO SUL</t>
  </si>
  <si>
    <t>CASAS DAS BOMBAS ITAPEMA</t>
  </si>
  <si>
    <t>CASA DAS BOMBAS ITAPEMA LTDA - EPP</t>
  </si>
  <si>
    <t>03.760.753/0001-93</t>
  </si>
  <si>
    <t>BR GOURMET LTDA</t>
  </si>
  <si>
    <t>10.700.370/0001-95</t>
  </si>
  <si>
    <t>CESAR CADEIRAS</t>
  </si>
  <si>
    <t>PAULO CESAR GEREMIAS E CIA LTDA - EPP</t>
  </si>
  <si>
    <t>00.140.497/0001-43</t>
  </si>
  <si>
    <t>CHEF DI ANIMALE</t>
  </si>
  <si>
    <t>CHEF DI ANIMALE INDUSTRIA E COMERCIO DE ALIMENTOS LTDA</t>
  </si>
  <si>
    <t>19.032.196/0002-05</t>
  </si>
  <si>
    <t>CHURRASCARIA AVENIDA</t>
  </si>
  <si>
    <t>CHURRASCARIA MORGANA LTDA</t>
  </si>
  <si>
    <t>33.929.254/0001-48</t>
  </si>
  <si>
    <t>CHURRASCARIA E PIZZARIA OSMARI</t>
  </si>
  <si>
    <t>M&amp;G OSMARI SERVICOS LTDA</t>
  </si>
  <si>
    <t>20.995.318/0001-67</t>
  </si>
  <si>
    <t>ANTUNES COMERCIO DE COUROS LTDA</t>
  </si>
  <si>
    <t>03.737.068/0001-46</t>
  </si>
  <si>
    <t>CICLO PECAS CARDOSO</t>
  </si>
  <si>
    <t>DIDIER RODRIGUES CARDOSO - ME</t>
  </si>
  <si>
    <t>06.078.985/0001-54</t>
  </si>
  <si>
    <t>CIKARRETE</t>
  </si>
  <si>
    <t>WU CHAOHONG</t>
  </si>
  <si>
    <t>18.350.269/0001-63</t>
  </si>
  <si>
    <t>CITYPOPS</t>
  </si>
  <si>
    <t>CITYPOPS SORVETES LTDA</t>
  </si>
  <si>
    <t>38.327.873/0001-86</t>
  </si>
  <si>
    <t>COFFE TIME</t>
  </si>
  <si>
    <t>SIMONE CYPRIANO</t>
  </si>
  <si>
    <t>36.643.936/0001-88</t>
  </si>
  <si>
    <t xml:space="preserve">BIGUACU </t>
  </si>
  <si>
    <t>COISA DE MACHO</t>
  </si>
  <si>
    <t>TIAGO CAGNIN</t>
  </si>
  <si>
    <t>055.881.479-44</t>
  </si>
  <si>
    <t>COMERCIAL SANTOS</t>
  </si>
  <si>
    <t>ANGELA MARIA DOS SANTOS - ME</t>
  </si>
  <si>
    <t>27.858.666/0001-31</t>
  </si>
  <si>
    <t>28.438.876/0001-33</t>
  </si>
  <si>
    <t>COMERCIAL Y</t>
  </si>
  <si>
    <t>COMERCIAL Y EIRELI - ME</t>
  </si>
  <si>
    <t>24.684.865/0001-82</t>
  </si>
  <si>
    <t>COMERCIO DE PESCADOS SILVA</t>
  </si>
  <si>
    <t>SALEZIO DA SILVA PESCADOS - ME</t>
  </si>
  <si>
    <t>00.305.831/0001-71</t>
  </si>
  <si>
    <t>CONFEITARIA E CAFETERIA BOM BOCADO</t>
  </si>
  <si>
    <t>46.143.278/0002-08</t>
  </si>
  <si>
    <t>COREGIO ESCAPAMENTOS</t>
  </si>
  <si>
    <t>COREGIO COMERCIO DE ESCAPAMENTOS LTDA - ME</t>
  </si>
  <si>
    <t>06.149.193/0001-23</t>
  </si>
  <si>
    <t>CORRETORA CRISTAL</t>
  </si>
  <si>
    <t>CRISTAL CEREALISTA E CORRETORA LTDA - ME</t>
  </si>
  <si>
    <t>37.300.837/0001-66</t>
  </si>
  <si>
    <t xml:space="preserve">CRISTALINA </t>
  </si>
  <si>
    <t>5.7.29-log</t>
  </si>
  <si>
    <t>COSTA BRASIL</t>
  </si>
  <si>
    <t>MARISA TEREZINHA PEREIRA</t>
  </si>
  <si>
    <t>06.308.166/0001-56</t>
  </si>
  <si>
    <t>COSTA TROPICAL ACAI E SORVETERIA SELF E</t>
  </si>
  <si>
    <t>SHEILA CRISTINA SANTOS</t>
  </si>
  <si>
    <t>39.697.648/0001-02</t>
  </si>
  <si>
    <t>COYOTE MOTOS</t>
  </si>
  <si>
    <t>COYOTE MOTOS COMERCIO DE PECAS E SERVICOS LTDA</t>
  </si>
  <si>
    <t>36.724.163/0001-64</t>
  </si>
  <si>
    <t>CREMELIE BROWNIE E CIA</t>
  </si>
  <si>
    <t>JAIANE CARDOSO DA SILVA 08779943900</t>
  </si>
  <si>
    <t>24.199.708/0001-81</t>
  </si>
  <si>
    <t>CREPE FRANCES</t>
  </si>
  <si>
    <t>SGRV LTDA</t>
  </si>
  <si>
    <t>31.454.690/0001-82</t>
  </si>
  <si>
    <t>DAI SEMI JOIAS E ACESSORIOS</t>
  </si>
  <si>
    <t>DAIANA DE SOUZA DA SILVA 04121670930</t>
  </si>
  <si>
    <t>27.106.867/0001-82</t>
  </si>
  <si>
    <t>DE OLHO NO OLEO</t>
  </si>
  <si>
    <t>ABIMAEL SANTOS SILVA</t>
  </si>
  <si>
    <t>25.217.073/0001-60</t>
  </si>
  <si>
    <t>DEBONA MAT. DE CONSTRUÇÃO</t>
  </si>
  <si>
    <t>DBS MATERIAIS DE CONSTRUCAO LTDA</t>
  </si>
  <si>
    <t>03.780.312/0001-53</t>
  </si>
  <si>
    <t>DEBORA OLIVEIRA BRAND</t>
  </si>
  <si>
    <t>DEBORA OLIVEIRA BRAND LTDA</t>
  </si>
  <si>
    <t>41.902.831/0001-36</t>
  </si>
  <si>
    <t>DECK DO PIRATA</t>
  </si>
  <si>
    <t>DECK DO PIRATA RESTAURANTE LTDA</t>
  </si>
  <si>
    <t>50.946.301/0001-80</t>
  </si>
  <si>
    <t>DEGUSTA CAFE, CONFEITARIA &amp; PIZZARIA</t>
  </si>
  <si>
    <t>LUCIA XAVIER DOS SANTOS</t>
  </si>
  <si>
    <t>22.935.690/0001-03</t>
  </si>
  <si>
    <t>DEGUSTU´S RESTAURANTE</t>
  </si>
  <si>
    <t>RESTAURANTE LAWS LTDA</t>
  </si>
  <si>
    <t>42.866.689/0001-81</t>
  </si>
  <si>
    <t>ANDREIA PEDROSO COMERCIO DO VESTUARIO LTDA</t>
  </si>
  <si>
    <t>45.945.503/0001-78</t>
  </si>
  <si>
    <t>DEK AUTO ELETRICA E AR CONDICIONADO</t>
  </si>
  <si>
    <t>DOUGLAS PEDRONI 01006415980</t>
  </si>
  <si>
    <t>47.345.147/0001-87</t>
  </si>
  <si>
    <t>DEPOSITO DE AREIA ZANCANARO</t>
  </si>
  <si>
    <t>ZANCANARO DEPOSITO E COMERCIO DE AREIA LTDA</t>
  </si>
  <si>
    <t>31.715.003/0001-35</t>
  </si>
  <si>
    <t>DIPAPEL PAPELARIA</t>
  </si>
  <si>
    <t>A. S - PAPELARIA E SERVICO DE INTERNET LTDA</t>
  </si>
  <si>
    <t>08.568.443/0001-95</t>
  </si>
  <si>
    <t>DISTRIBUIDORA DE AGUA E BEBIDAS MULLER</t>
  </si>
  <si>
    <t>ROSLINDA MULLER - ME</t>
  </si>
  <si>
    <t>09.054.796/0001-30</t>
  </si>
  <si>
    <t>DISTRIBUIDORA DE GRANITOS LEAO</t>
  </si>
  <si>
    <t>HELOISE WOHLKE MARQUESI - ME</t>
  </si>
  <si>
    <t>07.223.799/0001-24</t>
  </si>
  <si>
    <t>DIVINO SABOR &amp; ARTE</t>
  </si>
  <si>
    <t>RESTAURANTE DIVINO SABOR &amp; ARTE EIRELI</t>
  </si>
  <si>
    <t>33.302.972/0001-90</t>
  </si>
  <si>
    <t>DIVISAO OTICA, RELOJOARIA E JOALHERIA</t>
  </si>
  <si>
    <t>DIONE ANGELI ÓTICA</t>
  </si>
  <si>
    <t>24.664.290/0001-36</t>
  </si>
  <si>
    <t>DOCE KIDS</t>
  </si>
  <si>
    <t>DOCE KIDS COMERCIO DE CONFECCOES LTDA</t>
  </si>
  <si>
    <t>73.519.746/0001-80</t>
  </si>
  <si>
    <t>DOIS IRMAOS MOTO PECAS</t>
  </si>
  <si>
    <t>DOIS IRMAOS MOTO PECAS LTDA</t>
  </si>
  <si>
    <t>DOM ALBERTO RESTAURANTE</t>
  </si>
  <si>
    <t>ROSSETTO &amp; ROSSETTO LTDA</t>
  </si>
  <si>
    <t>DONA ARCANJO STORE</t>
  </si>
  <si>
    <t>RAISSA AGUIAR ARCANJO 14073334700</t>
  </si>
  <si>
    <t>31.791.769/0001-07</t>
  </si>
  <si>
    <t>DONNA MOCA BOUTIQUE</t>
  </si>
  <si>
    <t>YASMIN SOARES SILVA 13261660937</t>
  </si>
  <si>
    <t>43.197.630/0001-00</t>
  </si>
  <si>
    <t>DOVALLE ALUMINIOS E ACESSORIOS</t>
  </si>
  <si>
    <t>JULIANO HOMMERS SGROTT 07440797990</t>
  </si>
  <si>
    <t>36.419.154/0001-60</t>
  </si>
  <si>
    <t>DR. GELO</t>
  </si>
  <si>
    <t>DR. GELO LTDA</t>
  </si>
  <si>
    <t>38.647.696/0001-15</t>
  </si>
  <si>
    <t>DROP SURF SHOP</t>
  </si>
  <si>
    <t>DROP COMERCIO DE VESTUARIO LTDA</t>
  </si>
  <si>
    <t>37.802.065/0001-60</t>
  </si>
  <si>
    <t>DS CONTEMPORANEA</t>
  </si>
  <si>
    <t>DESDEMONA CARMELINA PUGLIESI SIQUEIRA - EPP</t>
  </si>
  <si>
    <t>23.201.897/0001-17</t>
  </si>
  <si>
    <t>DU CAMPO AGROPECUARIA</t>
  </si>
  <si>
    <t>JESSICA EMILIO</t>
  </si>
  <si>
    <t>29.180.673/0001-52</t>
  </si>
  <si>
    <t>DUARTE PAPEIS</t>
  </si>
  <si>
    <t>FERNANDA BEIRAO DUARTE</t>
  </si>
  <si>
    <t>30.653.808/0001-39</t>
  </si>
  <si>
    <t>DUMAR TINTAS E FERRAGENS</t>
  </si>
  <si>
    <t>MARINETE NEVES DA SILVA - ME</t>
  </si>
  <si>
    <t>85.329.852/0001-80</t>
  </si>
  <si>
    <t>E HORA DO CAFE</t>
  </si>
  <si>
    <t>FABIANA PEREIRA</t>
  </si>
  <si>
    <t>38.336.589/0001-76</t>
  </si>
  <si>
    <t>EBENEZER CARVAO</t>
  </si>
  <si>
    <t>PORTES COMERCIO DE CARVAO LTDA</t>
  </si>
  <si>
    <t>50.034.878/0001-16</t>
  </si>
  <si>
    <t>Ecos Usinagem</t>
  </si>
  <si>
    <t>ECOS USINAGEM LTDA - ME</t>
  </si>
  <si>
    <t>18.022.232/0001-06</t>
  </si>
  <si>
    <t>EDSON COMPONENTES ELETRONICOS</t>
  </si>
  <si>
    <t>PRISCILLA FORMIGUIERI TEIXEIRA DA SILVA</t>
  </si>
  <si>
    <t>22.503.959/0001-82</t>
  </si>
  <si>
    <t>EJR MOVEIS E DECORACOES (MOVEIS ROCHA)</t>
  </si>
  <si>
    <t>EJR MOVEIS E DECORACOES LTDA</t>
  </si>
  <si>
    <t>34.564.197/0002-94</t>
  </si>
  <si>
    <t>34.564.197/0003-75</t>
  </si>
  <si>
    <t>ELETRICA FRAIBURGO</t>
  </si>
  <si>
    <t>LEANDRO DA LUZ 04992664989</t>
  </si>
  <si>
    <t>17.493.261/0001-93</t>
  </si>
  <si>
    <t>EMILIA FATTO CON AMORE</t>
  </si>
  <si>
    <t>EMILIA  ATELIER DE SORVETES LTDA - ME</t>
  </si>
  <si>
    <t>26.334.430/0001-33</t>
  </si>
  <si>
    <t>EMPORIO AROEIRA NOVA DONA</t>
  </si>
  <si>
    <t>53.266.503 AGATHA DIANA DOS SANTOS</t>
  </si>
  <si>
    <t>53.266.503/0001-70</t>
  </si>
  <si>
    <t>EMPORIO BARRA NORTE</t>
  </si>
  <si>
    <t>CAIO ROBERTO CORREA</t>
  </si>
  <si>
    <t>18.170.502/0001-26</t>
  </si>
  <si>
    <t>EMPORIO CARBONI</t>
  </si>
  <si>
    <t>MERCADO CARBONI LTDA</t>
  </si>
  <si>
    <t>17.090.442/0001-79</t>
  </si>
  <si>
    <t>EMPORIO DA CERVEJA</t>
  </si>
  <si>
    <t>BLESS COMERCIO DE BEBIDAS LTDA</t>
  </si>
  <si>
    <t>27.406.516/0001-97</t>
  </si>
  <si>
    <t>EMPORIO DE PESCADOS VO TEREZA</t>
  </si>
  <si>
    <t>VO TEREZA COMERCIO DE PESCADOS E TRANSPORTES LTDA</t>
  </si>
  <si>
    <t>38.402.820/0001-82</t>
  </si>
  <si>
    <t>EMPORIUM ARTS</t>
  </si>
  <si>
    <t>AP COMERCIO DE MOVEIS E DECORACOES LTDA</t>
  </si>
  <si>
    <t>49.345.782/0001-90</t>
  </si>
  <si>
    <t>ENXOVAL CATARINENSE</t>
  </si>
  <si>
    <t>ENXOVAL CATARINENSE LTDA</t>
  </si>
  <si>
    <t>47.577.254/0001-30</t>
  </si>
  <si>
    <t>EQUILIBRIO BIKE</t>
  </si>
  <si>
    <t>31.749.710 MARCOS ASSIS DOS REIS</t>
  </si>
  <si>
    <t>31.749.710/0001-42</t>
  </si>
  <si>
    <t>ERECHIM ELETRO DIESEL</t>
  </si>
  <si>
    <t>49.694.467 ALINE FORTES BONALDO</t>
  </si>
  <si>
    <t>49.694.467/0001-78</t>
  </si>
  <si>
    <t>ERVAS &amp; CIA</t>
  </si>
  <si>
    <t>SANDRA REGINA DE SOUZA GOUVEIA SATO</t>
  </si>
  <si>
    <t>34.010.120/0001-91</t>
  </si>
  <si>
    <t>ESPACO KAZZA</t>
  </si>
  <si>
    <t>ESPACO KAZZA COMERCIO DE MOVEIS EIRELI</t>
  </si>
  <si>
    <t>18.715.809/0001-65</t>
  </si>
  <si>
    <t>ESPETINHO DA TIA JULIA</t>
  </si>
  <si>
    <t>JULIA MARIA DOS SANTOS 48000914972</t>
  </si>
  <si>
    <t>27.691.448/0001-55</t>
  </si>
  <si>
    <t>ESSENCIAL MODAS</t>
  </si>
  <si>
    <t>CLAUMIR DOS SANTOS - ME</t>
  </si>
  <si>
    <t>03.966.477/0001-14</t>
  </si>
  <si>
    <t>ESTAÇÃO 164 FOOD HOUSE</t>
  </si>
  <si>
    <t>RESTAURANTE NOSSA CASA LTDA</t>
  </si>
  <si>
    <t>24.291.002/0001-45</t>
  </si>
  <si>
    <t>ESTACAO DOS PETS</t>
  </si>
  <si>
    <t>ESTACAO DOS PETS LTDA</t>
  </si>
  <si>
    <t>41.992.044/0001-22</t>
  </si>
  <si>
    <t>ESTILO CRIANÇA</t>
  </si>
  <si>
    <t>ARLETE ESSER MICHELS PERES LTDA - ME</t>
  </si>
  <si>
    <t>05.726.958/0001-88</t>
  </si>
  <si>
    <t>EVO PNEUS IMPORT</t>
  </si>
  <si>
    <t>M.I PNEUS LTDA</t>
  </si>
  <si>
    <t>50.166.338/0001-96</t>
  </si>
  <si>
    <t>EXCELLENCE TAPETES TAPETES ROMA</t>
  </si>
  <si>
    <t>EXCELLENCE IMPORTS COMERCIAL LTDA. - EPP</t>
  </si>
  <si>
    <t>20.033.293/0001-10</t>
  </si>
  <si>
    <t>ICARA</t>
  </si>
  <si>
    <t>FAZENDA COMERCIO DE FRUTAS E VERDURAS LT</t>
  </si>
  <si>
    <t>FAZENDA COMERCIO DE FRUTAS E VERDURAS LTDA</t>
  </si>
  <si>
    <t>21.385.857/0002-28</t>
  </si>
  <si>
    <t>MOSSORO</t>
  </si>
  <si>
    <t>FAZENDAS DO VALE COMERCIO DE FRUTAS</t>
  </si>
  <si>
    <t>FAZENDAS DO VALE COMERCIO DE FRUTAS E VERDURAS LTDA</t>
  </si>
  <si>
    <t>45.688.475/0002-31</t>
  </si>
  <si>
    <t>PALHOÇA</t>
  </si>
  <si>
    <t>5.7.40-log</t>
  </si>
  <si>
    <t>FAZENDAS DO VALE COMERCIO DE FRUTAS E VE</t>
  </si>
  <si>
    <t>45.688.475/0001-50</t>
  </si>
  <si>
    <t>JUAZEIRO</t>
  </si>
  <si>
    <t>FAZZENDA COMERCIO DE ALIMENTOS</t>
  </si>
  <si>
    <t>FAZENDA COMERCIO DE FRUTAS E VERDURAS EIRELI</t>
  </si>
  <si>
    <t>21.385.857/0001-47</t>
  </si>
  <si>
    <t>FELICI SEMIJOIAS</t>
  </si>
  <si>
    <t>COMERCIO DE SEMIJOIAS E BIJUTERIAS FELICI LTDA</t>
  </si>
  <si>
    <t>45.912.972/0001-90</t>
  </si>
  <si>
    <t>FER FORGE</t>
  </si>
  <si>
    <t xml:space="preserve">FABRICA DE ARTEFATOS DE FERRO FER FORGE </t>
  </si>
  <si>
    <t>77.906.709/0001-85</t>
  </si>
  <si>
    <t>07.240.255/0004-13</t>
  </si>
  <si>
    <t>FORCE BIKE STORE</t>
  </si>
  <si>
    <t>LEONARDO JOAO PEREIRA 06645910940</t>
  </si>
  <si>
    <t>32.920.797/0001-31</t>
  </si>
  <si>
    <t>FOREVER COMFORT</t>
  </si>
  <si>
    <t>STOCK SHOES 2018 COMERCIO DE CALCADOS E ACESSORIOS LTDA</t>
  </si>
  <si>
    <t>31.125.962/0001-09</t>
  </si>
  <si>
    <t>MONTENEGRO</t>
  </si>
  <si>
    <t>FORTE REPAROS</t>
  </si>
  <si>
    <t>FORTE REPAROS LTDA</t>
  </si>
  <si>
    <t>33.257.572/0001-00</t>
  </si>
  <si>
    <t>FRANCOS AUTO PEÇAS</t>
  </si>
  <si>
    <t>FERNANDA SCHADECK - ME</t>
  </si>
  <si>
    <t>14.875.344/0001-59</t>
  </si>
  <si>
    <t>FRESH CUPS NATURAL FOOD</t>
  </si>
  <si>
    <t>FRESH CUPS COMIDA NATURAL LTDA</t>
  </si>
  <si>
    <t>41.103.191/0001-02</t>
  </si>
  <si>
    <t>FROZENFOODS GUARAMIRIM</t>
  </si>
  <si>
    <t>R &amp; S CONGELADOS DISTRIBUIDORA LTDA</t>
  </si>
  <si>
    <t>24.959.188/0001-68</t>
  </si>
  <si>
    <t>GUARAMIRIM</t>
  </si>
  <si>
    <t>FRUTAS E VERDURAS NERIVALDO</t>
  </si>
  <si>
    <t>MIRIAM DOS SANTOS</t>
  </si>
  <si>
    <t>78.268.844/0001-05</t>
  </si>
  <si>
    <t>FRUTAS E VERDURAS SABOR DA ROCA</t>
  </si>
  <si>
    <t>GENECI SELERI PIGOZZO</t>
  </si>
  <si>
    <t>37.293.068/0001-16</t>
  </si>
  <si>
    <t>GARAGEM DOS PASTEIS</t>
  </si>
  <si>
    <t>KUAVID ALIMENTOS EIRELI</t>
  </si>
  <si>
    <t>09.042.836/0001-23</t>
  </si>
  <si>
    <t>GEVITECK ELEVADORES</t>
  </si>
  <si>
    <t>GEVITECK ELEVADORES LTDA</t>
  </si>
  <si>
    <t>50.360.753/0001-86</t>
  </si>
  <si>
    <t>GIELCLEAN</t>
  </si>
  <si>
    <t>GIELCLEAN COMERCIAL E TRANSPORTES LTDA - ME</t>
  </si>
  <si>
    <t>19.219.329/0001-76</t>
  </si>
  <si>
    <t>GJK DISTRIBUIDORA DE BEBIDAS</t>
  </si>
  <si>
    <t>022.092.389-27</t>
  </si>
  <si>
    <t>GLES AUTOMECANICA</t>
  </si>
  <si>
    <t>LEANDRO MULLER 00593662903</t>
  </si>
  <si>
    <t>23.551.209/0001-49</t>
  </si>
  <si>
    <t>GLOBO GESSOS</t>
  </si>
  <si>
    <t>MAURICIO RODRIGUES DA MATA</t>
  </si>
  <si>
    <t>11.205.096/0001-40</t>
  </si>
  <si>
    <t>GM GONCALVES REPRESENTACOES</t>
  </si>
  <si>
    <t>GM GONCALVES &amp; CIA LTDA</t>
  </si>
  <si>
    <t>00.133.755/0001-64</t>
  </si>
  <si>
    <t>GORDINHO CELULAR</t>
  </si>
  <si>
    <t>MILTON PEREIRA BORGES NETO</t>
  </si>
  <si>
    <t>39.399.010/0001-87</t>
  </si>
  <si>
    <t>39.399.010/0002-68</t>
  </si>
  <si>
    <t>GRANITOS VITORIA</t>
  </si>
  <si>
    <t>GRANITOS VITORIA LTDA</t>
  </si>
  <si>
    <t>30.290.798/0001-14</t>
  </si>
  <si>
    <t>GRENAL BAR</t>
  </si>
  <si>
    <t>CARNEVALLI &amp; DITADI LTDA</t>
  </si>
  <si>
    <t>14.218.497/0001-23</t>
  </si>
  <si>
    <t>GRIGOLLO INOX E ALUMINIOS</t>
  </si>
  <si>
    <t>GRIGOLLO INOX E ALUMINIOS LTDA</t>
  </si>
  <si>
    <t>43.768.832/0001-65</t>
  </si>
  <si>
    <t>GRILL HALL ITAJAI</t>
  </si>
  <si>
    <t>SIRLEI MARIA BALDASSO NARDI LTDA</t>
  </si>
  <si>
    <t>30.748.734/0001-14</t>
  </si>
  <si>
    <t>GRUPO CUCA</t>
  </si>
  <si>
    <t>CUCA COMERCIO DE MATERIAIS DIDATICOS E UNIFORMES EIRELI</t>
  </si>
  <si>
    <t>32.143.956/0001-39</t>
  </si>
  <si>
    <t>GUELF</t>
  </si>
  <si>
    <t>EDMILSON FRANCISCO DA SILVA</t>
  </si>
  <si>
    <t>04.842.532/0001-27</t>
  </si>
  <si>
    <t>RUBIA ELENA CAMARGO DA SILVA - EPP</t>
  </si>
  <si>
    <t>02.399.610/0001-35</t>
  </si>
  <si>
    <t>GUIGA`S LANCHES</t>
  </si>
  <si>
    <t>GUIGA`S LANCHES LTDA</t>
  </si>
  <si>
    <t>28.562.342/0001-14</t>
  </si>
  <si>
    <t>GUIS HOOKAH SHOP</t>
  </si>
  <si>
    <t>JANAINAARLI SILVA GUIMARAES</t>
  </si>
  <si>
    <t>53.272.135/0001-72</t>
  </si>
  <si>
    <t>GUZZI KENKO PHOTON PLATINUM</t>
  </si>
  <si>
    <t>GUZZI KENKO COMERCIO E DISTRIBUICAO DE EQUIPAMENTOS ORTOPEDI</t>
  </si>
  <si>
    <t>05.548.610/0001-48</t>
  </si>
  <si>
    <t>HANNA MODAS</t>
  </si>
  <si>
    <t>ROSA MACIEL 03795712939</t>
  </si>
  <si>
    <t>28.682.496/0001-40</t>
  </si>
  <si>
    <t>HAPPY SHOP</t>
  </si>
  <si>
    <t>AUTHENTICA COMERCIO DE ROUPAS LTDA</t>
  </si>
  <si>
    <t>07.123.222/0001-40</t>
  </si>
  <si>
    <t>HELP SMART</t>
  </si>
  <si>
    <t>HELP SMART LTDA</t>
  </si>
  <si>
    <t>45.858.447/0001-34</t>
  </si>
  <si>
    <t>HERMOSA CALCADOS</t>
  </si>
  <si>
    <t>HERMOSA CALCADOS LTDA</t>
  </si>
  <si>
    <t>17.586.005/0001-40</t>
  </si>
  <si>
    <t>HIDROMAR CONSERTOS HIDRAULICOS</t>
  </si>
  <si>
    <t>MADALENA DA CONCEICAO PORTELA CORREA 35989734972</t>
  </si>
  <si>
    <t>23.011.931/0001-90</t>
  </si>
  <si>
    <t>HIDROTECK</t>
  </si>
  <si>
    <t>ACF ASSISTENCIA EM REDE DE GAS EIRELI - ME</t>
  </si>
  <si>
    <t>26.081.985/0001-10</t>
  </si>
  <si>
    <t>HMD REPRESENTACOES E CONSULTORIA</t>
  </si>
  <si>
    <t>MARILETE DAMAZIO</t>
  </si>
  <si>
    <t>43.403.837/0001-94</t>
  </si>
  <si>
    <t>HOT BATATA</t>
  </si>
  <si>
    <t>NC COMERCIO DE ALIMENTOS LTDA</t>
  </si>
  <si>
    <t>49.360.536/0001-07</t>
  </si>
  <si>
    <t>HOT PIZZA SLICE</t>
  </si>
  <si>
    <t>49.360.536/0002-98</t>
  </si>
  <si>
    <t>HS RESTAURANTE</t>
  </si>
  <si>
    <t>HS RESTAURANTE LTDA</t>
  </si>
  <si>
    <t>52.256.402/0001-55</t>
  </si>
  <si>
    <t>IGUARIAS DO NORTE COMERCIO LTDA</t>
  </si>
  <si>
    <t>31.585.155/0001-60</t>
  </si>
  <si>
    <t>IMBATIVEL SOB MEDIDA LTDA</t>
  </si>
  <si>
    <t>46.590.459/0001-93</t>
  </si>
  <si>
    <t>IMPERIO COSMETICOS</t>
  </si>
  <si>
    <t>IMPERIO COM DE PROD DE BELEZA LTDA</t>
  </si>
  <si>
    <t>51.221.696/0001-17</t>
  </si>
  <si>
    <t>CAXIAS DO SUL</t>
  </si>
  <si>
    <t>IMPERIO DAS FESTAS &amp; ARTIGOS DE CONFEITA</t>
  </si>
  <si>
    <t>IMPERIO DAS FESTAS &amp; ARTIGOS DE CONFEITARIA LTDA</t>
  </si>
  <si>
    <t>52.190.439/0001-28</t>
  </si>
  <si>
    <t>IMPERIO DO OLEO</t>
  </si>
  <si>
    <t>RAFAEL EVARISTO DE SOUZA</t>
  </si>
  <si>
    <t>21.726.482/0001-31</t>
  </si>
  <si>
    <t>IMPERIO MILITAR</t>
  </si>
  <si>
    <t>VANDERLEI MARCELO QUINTANA</t>
  </si>
  <si>
    <t>25.048.625/0001-54</t>
  </si>
  <si>
    <t>INJECENTER</t>
  </si>
  <si>
    <t>ALISSON DONOVAN FARIAS</t>
  </si>
  <si>
    <t>39.536.807/0001-89</t>
  </si>
  <si>
    <t>INSTALADORA ACQUA LUZ</t>
  </si>
  <si>
    <t>COMERCIAL ACQUA LUZ LTDA</t>
  </si>
  <si>
    <t>24.515.052/0001-69</t>
  </si>
  <si>
    <t>IRMÃOS ROSA</t>
  </si>
  <si>
    <t>SERRARIA IRMAOS ROSA LTDA - ME</t>
  </si>
  <si>
    <t>83.135.624/0001-43</t>
  </si>
  <si>
    <t>ITAPEMA GESSO</t>
  </si>
  <si>
    <t>VALMOR LUIZ MELZI JUNIOR</t>
  </si>
  <si>
    <t>18.758.010/0001-56</t>
  </si>
  <si>
    <t>ITAPEMA JARDINAJEM</t>
  </si>
  <si>
    <t>CELSO RICARDO DE OLIVEIRA EIRELI</t>
  </si>
  <si>
    <t>04.229.532/0001-56</t>
  </si>
  <si>
    <t>ITAPEMA SCOOTER</t>
  </si>
  <si>
    <t>ITAPEMA COMERCIO DE SCOOTERS E PATINETES ELÉTRICOS E PEÇAS L</t>
  </si>
  <si>
    <t>51.580.408/0001-10</t>
  </si>
  <si>
    <t>ITAPISO</t>
  </si>
  <si>
    <t>ITAPISO COMERCIO DE PISOS CERAMICOS E ACABAMENTOS LTDA - ME</t>
  </si>
  <si>
    <t>95.838.777/0001-36</t>
  </si>
  <si>
    <t>ITATINTAS</t>
  </si>
  <si>
    <t>ITAJAI INDUSTRIA E COMERCIO DE TINTAS LTDA</t>
  </si>
  <si>
    <t>18.672.472/0001-56</t>
  </si>
  <si>
    <t>J. BIKE</t>
  </si>
  <si>
    <t>RENAN CARLOS MATIAS</t>
  </si>
  <si>
    <t>32.391.298/0001-02</t>
  </si>
  <si>
    <t>J.R. MECANICA DE MOTOS</t>
  </si>
  <si>
    <t>JRMEC MOTOS OFICINA MECANICA LTDA</t>
  </si>
  <si>
    <t>05.077.205/0001-99</t>
  </si>
  <si>
    <t>J2 COSTA COM. DE TINTAS</t>
  </si>
  <si>
    <t>J2 COSTA COMERCIO DE TINTAS LTDA - ME</t>
  </si>
  <si>
    <t>15.412.726/0001-09</t>
  </si>
  <si>
    <t>ANA CLAUDIA FRANCO MORAES</t>
  </si>
  <si>
    <t>JAQUE MODAS</t>
  </si>
  <si>
    <t>JACQUELINE CARINA DA SILVA 02499237937</t>
  </si>
  <si>
    <t>25.271.950/0001-81</t>
  </si>
  <si>
    <t>JAQUELINE HILDEBRANDO ESTETICA</t>
  </si>
  <si>
    <t>HORA DO PAO PANIFICADORA LTDA</t>
  </si>
  <si>
    <t>49.612.280/0001-88</t>
  </si>
  <si>
    <t>JB MOTOS</t>
  </si>
  <si>
    <t>BARTZ OFICINA MECANICA LTDA</t>
  </si>
  <si>
    <t>39.754.630/0001-97</t>
  </si>
  <si>
    <t>JEFF GAS E AGUA</t>
  </si>
  <si>
    <t>JEFF COMERCIO DE GAS E AGUA LTDA</t>
  </si>
  <si>
    <t>52.307.957/0001-89</t>
  </si>
  <si>
    <t>JF MOTOS MULTIMARCAS</t>
  </si>
  <si>
    <t>JF MOTOS MULTIMARCAS LTDA</t>
  </si>
  <si>
    <t>38.591.763/0001-27</t>
  </si>
  <si>
    <t>JN LANCHONETE E TRANSPORTES</t>
  </si>
  <si>
    <t>JN LANCHONETE E TRANSPORTES LTDA</t>
  </si>
  <si>
    <t>09.615.432/0001-81</t>
  </si>
  <si>
    <t>JOHN`S BAKERY</t>
  </si>
  <si>
    <t>ADRIANA MESCHKE</t>
  </si>
  <si>
    <t>23.514.975/0001-33</t>
  </si>
  <si>
    <t>JOMAFE MATERIAS PARA CONTRUCAO</t>
  </si>
  <si>
    <t>81.387.623/0002-41</t>
  </si>
  <si>
    <t>JOTA RECUPERADORA</t>
  </si>
  <si>
    <t>JOTA RECUPERADORA DE VEICULOS LTDA - ME</t>
  </si>
  <si>
    <t>09.040.565/0001-77</t>
  </si>
  <si>
    <t>JP VEICULOS</t>
  </si>
  <si>
    <t>VILSON JALASKO</t>
  </si>
  <si>
    <t>42.880.789/0001-62</t>
  </si>
  <si>
    <t xml:space="preserve">JR BOX </t>
  </si>
  <si>
    <t>RAFAEL GOMES</t>
  </si>
  <si>
    <t>14.934.457/0001-88</t>
  </si>
  <si>
    <t>JULIA CALCADOS</t>
  </si>
  <si>
    <t>ANA CRISTINA CARVALHO DO AMARAL</t>
  </si>
  <si>
    <t>04.211.906/0001-06</t>
  </si>
  <si>
    <t>IEDA TEREZINHA FERREIRA DE SOUZA VEQUI</t>
  </si>
  <si>
    <t>JW MAQUINAS</t>
  </si>
  <si>
    <t>JEAN HENRIQUE CUSTODIO 09755361928</t>
  </si>
  <si>
    <t>25.146.620/0001-64</t>
  </si>
  <si>
    <t>KAIROS PRODUTOS NATURAIS</t>
  </si>
  <si>
    <t>DM PRODUTOS NATURAIS LTDA</t>
  </si>
  <si>
    <t>29.727.786/0001-25</t>
  </si>
  <si>
    <t>KANTOVISK MOVEIS PLANEJADOS</t>
  </si>
  <si>
    <t>RICARDO KANTOVISK</t>
  </si>
  <si>
    <t>23.938.576/0001-08</t>
  </si>
  <si>
    <t>KAO ATALAIA</t>
  </si>
  <si>
    <t>MULTIPLUS BAR LTDA</t>
  </si>
  <si>
    <t>79.890.703/0001-92</t>
  </si>
  <si>
    <t>KAUA SUPERMERCADO</t>
  </si>
  <si>
    <t>37.561.279 JOELMA MARTINS DA SILVA DE SOUZA</t>
  </si>
  <si>
    <t>37.561.279/0001-92</t>
  </si>
  <si>
    <t>5.7.38</t>
  </si>
  <si>
    <t>KI MOVEIS</t>
  </si>
  <si>
    <t>KIMOVEIS ED LTDA</t>
  </si>
  <si>
    <t>35.418.239/0001-60</t>
  </si>
  <si>
    <t>KI SABOR ASSADOS</t>
  </si>
  <si>
    <t>SOARES E PAESE COMERCIO DE ALIMENTOS LTDA</t>
  </si>
  <si>
    <t>33.743.945/0001-52</t>
  </si>
  <si>
    <t>KNN BC ENSINO DE IDIOMAS LTDA</t>
  </si>
  <si>
    <t>40.974.435/0001-51</t>
  </si>
  <si>
    <t>KROK´S PAN(SANTO DOCE)</t>
  </si>
  <si>
    <t>PANIFICADORA SOUZA DUARTE LTDA</t>
  </si>
  <si>
    <t>12.608.306/0001-04</t>
  </si>
  <si>
    <t>LA FEMME</t>
  </si>
  <si>
    <t>FEME HOUSE ACESSORIOS E PRESENTES LTDA</t>
  </si>
  <si>
    <t>07.312.826/0001-35</t>
  </si>
  <si>
    <t>LA FRONTEIRA</t>
  </si>
  <si>
    <t>EMPORIO MADALENA LTDA</t>
  </si>
  <si>
    <t>42.947.458/0001-00</t>
  </si>
  <si>
    <t>LA MORE</t>
  </si>
  <si>
    <t>LA MORE MODA FEMININA EIRELI</t>
  </si>
  <si>
    <t>37.132.518/0001-99</t>
  </si>
  <si>
    <t>LANCHE E ASSADOS KRIGER</t>
  </si>
  <si>
    <t>PAULO ADÃO KRIGER - ME</t>
  </si>
  <si>
    <t>02.604.193/0001-15</t>
  </si>
  <si>
    <t>LANCHONETE COSTA</t>
  </si>
  <si>
    <t>LANCHONETE COSTA COMERCIO DE ALIMENTOS LTDA</t>
  </si>
  <si>
    <t>79.003.240/0001-08</t>
  </si>
  <si>
    <t>LANCHONETE NOVO RIO</t>
  </si>
  <si>
    <t>GUIMARAES E GUIMARAES LANCHONETE E RESTAURANTE LTDA</t>
  </si>
  <si>
    <t>05.541.733/0001-57</t>
  </si>
  <si>
    <t>LAPIS &amp; CORES E PAPELARIA E PRESENTES</t>
  </si>
  <si>
    <t>L.R PAPELARIA E PRESENTES LTDA - ME</t>
  </si>
  <si>
    <t>28.730.296/0001-15</t>
  </si>
  <si>
    <t>LETICIA MODAS LTDA</t>
  </si>
  <si>
    <t>LETICIA MODAS LTDA - ME</t>
  </si>
  <si>
    <t>10.753.772/0001-58</t>
  </si>
  <si>
    <t>LG MOVEIS PLANEJADOS</t>
  </si>
  <si>
    <t>LG MOVEIS PLANEJADOS LTDA</t>
  </si>
  <si>
    <t>51.337.564/0001-55</t>
  </si>
  <si>
    <t>LI DELUCHE</t>
  </si>
  <si>
    <t>ANDRELIZE TEODORO</t>
  </si>
  <si>
    <t>17.494.735/0001-11</t>
  </si>
  <si>
    <t>LIANA RAFAELA CONFEITARIA ARTESANAL</t>
  </si>
  <si>
    <t>LIANA RAFAELA ROTH DO NASCIMENTO - ME</t>
  </si>
  <si>
    <t>20.017.005/0001-34</t>
  </si>
  <si>
    <t>LIFE HARD SPORTS</t>
  </si>
  <si>
    <t>RONEI COSTA</t>
  </si>
  <si>
    <t>17.044.943/0001-19</t>
  </si>
  <si>
    <t>LILIKA LANCHES</t>
  </si>
  <si>
    <t>LILIANE DAIANE ONOFRE</t>
  </si>
  <si>
    <t>15.437.004/0001-09</t>
  </si>
  <si>
    <t>LIMPOSUL EMBALAGENS HIGIENE E LIMPEZA</t>
  </si>
  <si>
    <t>MUDO EMBALAGENS HIGIENE E LIMPEZA EIRELI</t>
  </si>
  <si>
    <t>31.094.098/0001-17</t>
  </si>
  <si>
    <t>LINDA MULHER LINGERIES</t>
  </si>
  <si>
    <t>AKEMI KADOYA LESSA 09775747929</t>
  </si>
  <si>
    <t>47.000.121/0001-05</t>
  </si>
  <si>
    <t>LITORAL PISCINAS</t>
  </si>
  <si>
    <t>EWERTON VIEIRA MARIANO 01224037111  ME</t>
  </si>
  <si>
    <t>29.174.365/0001-14</t>
  </si>
  <si>
    <t>LOJAO DO QUEIMA</t>
  </si>
  <si>
    <t>FELSKY COMERCIO DE ROUPAS LTDA</t>
  </si>
  <si>
    <t>31.250.026/0001-11</t>
  </si>
  <si>
    <t>LOJAS ADIAM</t>
  </si>
  <si>
    <t>CONFECÇÕES ADIAM LTDA - ME</t>
  </si>
  <si>
    <t>79.652.327/0001-06</t>
  </si>
  <si>
    <t>LOJAS ADIAM - FILIAL 1</t>
  </si>
  <si>
    <t>DORACY FRANCISCO DA SILVA</t>
  </si>
  <si>
    <t>73.367.153/0001-45</t>
  </si>
  <si>
    <t>LOJAS SANTOS</t>
  </si>
  <si>
    <t>MS COMERCIO DE ENXOVAIS LTDA - ME</t>
  </si>
  <si>
    <t>80.149.966/0001-24</t>
  </si>
  <si>
    <t>LOJAS TORMEN</t>
  </si>
  <si>
    <t>TORMEN ATACADO E VAREJO LTDA</t>
  </si>
  <si>
    <t>10.355.387/0001-52</t>
  </si>
  <si>
    <t>NILTON TORMEN COMERCIO VAREJISTA LTDA</t>
  </si>
  <si>
    <t>36.818.939/0001-05</t>
  </si>
  <si>
    <t>LON STORE</t>
  </si>
  <si>
    <t>LON STORE CORTINAS E PERSIANAS LTDA</t>
  </si>
  <si>
    <t>33.443.495/0001-82</t>
  </si>
  <si>
    <t>LOUNGE AVANTIS</t>
  </si>
  <si>
    <t>ESPACO BUFFET UNIAVAN LTDA</t>
  </si>
  <si>
    <t>42.318.588/0001-76</t>
  </si>
  <si>
    <t>LUCKY ACESSORIOS</t>
  </si>
  <si>
    <t>RODOLFO AZEVEDO DO NASCIMENTO 03795678900</t>
  </si>
  <si>
    <t>29.644.641/0001-60</t>
  </si>
  <si>
    <t>LUJO JOALHERIA</t>
  </si>
  <si>
    <t>MARIA INEZ RAYMUNDO PEREIRA</t>
  </si>
  <si>
    <t>12.440.404/0001-85</t>
  </si>
  <si>
    <t>LUSOOTICA</t>
  </si>
  <si>
    <t>LUSOOTICA LTDA</t>
  </si>
  <si>
    <t>39.447.773/0001-56</t>
  </si>
  <si>
    <t>MACOCIVA MAT. DE CONSTRUÇÃO</t>
  </si>
  <si>
    <t>MACOCIVA MAT. DE CONSTRUÇÃO LTDA</t>
  </si>
  <si>
    <t>73.240.111/0001-49</t>
  </si>
  <si>
    <t>MADEIREIRA ATLANTICA</t>
  </si>
  <si>
    <t>SANTA CATARINA COMÉRCIO DE MADEIRAS LTDA</t>
  </si>
  <si>
    <t>45.741.604/0001-27</t>
  </si>
  <si>
    <t>MADEIREIRA BORBA GATO</t>
  </si>
  <si>
    <t>MADEIREIRA BORBA GATO LTDA</t>
  </si>
  <si>
    <t>79.933.420/0001-80</t>
  </si>
  <si>
    <t>MADEIREIRA DELL</t>
  </si>
  <si>
    <t>ADRIANA GARCIA - ME</t>
  </si>
  <si>
    <t>09.722.716/0001-77</t>
  </si>
  <si>
    <t>MADEIREIRA ROSSI</t>
  </si>
  <si>
    <t>EDSON ROSSI - ME</t>
  </si>
  <si>
    <t>05.866.781/0001-15</t>
  </si>
  <si>
    <t>MADEIREIRA SILPINUS</t>
  </si>
  <si>
    <t>JEYSIEL MACHADO LTDA</t>
  </si>
  <si>
    <t>42.298.883/0001-08</t>
  </si>
  <si>
    <t>MADEREIRA RIO AMAZONAS</t>
  </si>
  <si>
    <t>HEVERTON DOS SANTOS</t>
  </si>
  <si>
    <t>10.583.734/0001-02</t>
  </si>
  <si>
    <t>MALHAS IRMA</t>
  </si>
  <si>
    <t>MALHAS E PELES ANLI LTDA - ME</t>
  </si>
  <si>
    <t>95.772.836/0002-00</t>
  </si>
  <si>
    <t>MALHAS IRMA CINERAMA</t>
  </si>
  <si>
    <t>95.772.836/0001-10</t>
  </si>
  <si>
    <t>MALVASUL INDUSTRIA E COMERCIO</t>
  </si>
  <si>
    <t>MALVASUL INDUSTRIA E COMERCIO LTDA</t>
  </si>
  <si>
    <t>15.782.296/0001-17</t>
  </si>
  <si>
    <t>MANIA.S PIZZARIA</t>
  </si>
  <si>
    <t>MANIA.S PIZZARIA LTDA</t>
  </si>
  <si>
    <t>12.494.635/0001-71</t>
  </si>
  <si>
    <t>MAR DI CORAIS</t>
  </si>
  <si>
    <t>SALETE EDIR NUNES E CIA LTDA</t>
  </si>
  <si>
    <t>00.687.544/0004-16</t>
  </si>
  <si>
    <t>MARLIN PESCAS</t>
  </si>
  <si>
    <t>SERGIO IVAN RENCK</t>
  </si>
  <si>
    <t>09.004.521/0001-91</t>
  </si>
  <si>
    <t>MARMORARIA JS</t>
  </si>
  <si>
    <t>JB DA SILVA MARMORES</t>
  </si>
  <si>
    <t>85.346.013/0001-70</t>
  </si>
  <si>
    <t>MARQUES AMBIENTES</t>
  </si>
  <si>
    <t>CAMILA MARQUES LIMA</t>
  </si>
  <si>
    <t>26.940.600/0001-23</t>
  </si>
  <si>
    <t>MAT PIZZOLATTI</t>
  </si>
  <si>
    <t>PIZZOLATTI MATERIAIS DE CONSTRUCAO EIRELI - EPP</t>
  </si>
  <si>
    <t>03.371.787/0001-96</t>
  </si>
  <si>
    <t>MATARAZZO AUTO PECAS</t>
  </si>
  <si>
    <t>MATARAZZO AUTO PECAS LTDA</t>
  </si>
  <si>
    <t>15.575.307/0001-98</t>
  </si>
  <si>
    <t>MATERIAIS DE CONSTRUCAO PAULO KELLER NET</t>
  </si>
  <si>
    <t>76.812.957/0002-85</t>
  </si>
  <si>
    <t>MATERIAIS DE CONSTRUCAO PORTO BELO</t>
  </si>
  <si>
    <t>ADRIANO PEDRO GARCIA - ME</t>
  </si>
  <si>
    <t>11.406.148/0001-47</t>
  </si>
  <si>
    <t>MAXTRATTO COSMETICOS</t>
  </si>
  <si>
    <t>C. V. PIRES - EPP</t>
  </si>
  <si>
    <t>03.830.507/0001-60</t>
  </si>
  <si>
    <t>MAYSA - SORVETERIA ARTESANAL</t>
  </si>
  <si>
    <t>MAYSA SORVETERIA ARTESANAL LTDA</t>
  </si>
  <si>
    <t>52.488.445/0001-66</t>
  </si>
  <si>
    <t>MECANICA BARBOSA</t>
  </si>
  <si>
    <t>KARLA DANIELI MOTTER BARBOSA - ME</t>
  </si>
  <si>
    <t>14.218.417/0001-30</t>
  </si>
  <si>
    <t>MECANICA E AUTO PECAS VIEIRA</t>
  </si>
  <si>
    <t>MECANICA VIEIRA DIELSEL LDTA ME</t>
  </si>
  <si>
    <t>80.156.276/0001-00</t>
  </si>
  <si>
    <t>MECANICA E LAVACAO SILVA ARAUJO</t>
  </si>
  <si>
    <t>RONIMAR SANTOS DA SILVA 06589169985</t>
  </si>
  <si>
    <t>43.006.125/0001-31</t>
  </si>
  <si>
    <t>MECANICA SCALCO</t>
  </si>
  <si>
    <t>ANDREA PALADINI SOARES SCALCO 04568296951</t>
  </si>
  <si>
    <t>40.709.369/0001-92</t>
  </si>
  <si>
    <t>MEGA 1,99</t>
  </si>
  <si>
    <t>12.332.019/0001-14</t>
  </si>
  <si>
    <t>MEGA LANCHES</t>
  </si>
  <si>
    <t>RCA LANCHES LTDA</t>
  </si>
  <si>
    <t>18.520.527/0001-02</t>
  </si>
  <si>
    <t>CANELINHA</t>
  </si>
  <si>
    <t>MERADO VICENTE</t>
  </si>
  <si>
    <t>VICENTE EMILIO MONTIBELLER</t>
  </si>
  <si>
    <t>75.382.952/0001-16</t>
  </si>
  <si>
    <t>MERCADINHO COTTET</t>
  </si>
  <si>
    <t>ALCEDIR MARCOS COTTET 07069113935</t>
  </si>
  <si>
    <t>30.204.683/0001-60</t>
  </si>
  <si>
    <t>MERCADO &amp; ACOUGUE BOSCATO</t>
  </si>
  <si>
    <t>BRUNO GEROLA &amp; CIA LTDA</t>
  </si>
  <si>
    <t>39.287.712/0001-79</t>
  </si>
  <si>
    <t>MERCADO &amp; ACOUGUE RIO PEQUENO</t>
  </si>
  <si>
    <t>MERCADO CARDOSO &amp; LEMKE LTDA - ME</t>
  </si>
  <si>
    <t>24.111.820/0001-19</t>
  </si>
  <si>
    <t>MERCADO 232 LTDA</t>
  </si>
  <si>
    <t>MERCADO ACOUGUE PADARIA</t>
  </si>
  <si>
    <t>OLIVA E QUADROS LTDA</t>
  </si>
  <si>
    <t>49.959.644/0001-09</t>
  </si>
  <si>
    <t>MERCADO ALBANO</t>
  </si>
  <si>
    <t>VITOR DE SOUZA &amp; CIA LTDA</t>
  </si>
  <si>
    <t>13.011.372/0001-65</t>
  </si>
  <si>
    <t>BALNEARIO DE PICARRAS</t>
  </si>
  <si>
    <t>MERCADO ALIANCA</t>
  </si>
  <si>
    <t>MINIMERCADO ITOUPAVA LTDA</t>
  </si>
  <si>
    <t>27.547.433/0001-18</t>
  </si>
  <si>
    <t>MERCADO FORTALEZA ALTA LTDA</t>
  </si>
  <si>
    <t>50.395.257/0001-68</t>
  </si>
  <si>
    <t>MERCADO BOM PREÇO</t>
  </si>
  <si>
    <t>CLAUDETE CROTTI HAMUD</t>
  </si>
  <si>
    <t>18.516.818/0001-27</t>
  </si>
  <si>
    <t>MERCADO CASAGRANDE</t>
  </si>
  <si>
    <t>ESTHER DAMASIO DE ARAUJO CASAGRANDE - EPP</t>
  </si>
  <si>
    <t>07.456.603/0001-41</t>
  </si>
  <si>
    <t>MERCADO CECON</t>
  </si>
  <si>
    <t>SIRLEI CECON &amp; CIA. LTDA - ME</t>
  </si>
  <si>
    <t>10.356.688/0001-09</t>
  </si>
  <si>
    <t>5.7.42-log</t>
  </si>
  <si>
    <t>MERCADO E ACOUGUE RABER</t>
  </si>
  <si>
    <t>SUPERMERCADO RABER LTDA</t>
  </si>
  <si>
    <t>28.044.034/0001-05</t>
  </si>
  <si>
    <t>MERCADO E ACOUGUE SCHMIDT</t>
  </si>
  <si>
    <t>COMERCIO DE ALIMENTOS BLUCARNES LTDA - ME</t>
  </si>
  <si>
    <t>24.399.645/0001-07</t>
  </si>
  <si>
    <t>SCHMIDT COMERCIO DE ALIMENTOS LTDA</t>
  </si>
  <si>
    <t>49.465.011/0001-36</t>
  </si>
  <si>
    <t>MERCADO E PADARIA VICTOR KUNST</t>
  </si>
  <si>
    <t>MERCADO E PADARIA VICTOR KUNST LTDA</t>
  </si>
  <si>
    <t>30.885.797/0001-12</t>
  </si>
  <si>
    <t>MERCADO E PANIFICADORA PRIMOS</t>
  </si>
  <si>
    <t>SIDNEI FLORIANO 68376243934</t>
  </si>
  <si>
    <t>43.640.314/0001-61</t>
  </si>
  <si>
    <t>SAO FRANCISCO DO SUL</t>
  </si>
  <si>
    <t>MERCADO ROMERO LTDA</t>
  </si>
  <si>
    <t>50.202.832/0001-69</t>
  </si>
  <si>
    <t>MERCADO FAVARO LTDA</t>
  </si>
  <si>
    <t>45.462.266/0001-94</t>
  </si>
  <si>
    <t>MERCADO GAGO</t>
  </si>
  <si>
    <t>MERCADO DO GAGO LTDA</t>
  </si>
  <si>
    <t>03.094.551/0001-50</t>
  </si>
  <si>
    <t>GOVERNADOR CELSO RAMOS</t>
  </si>
  <si>
    <t>MERCADO GODOY 2</t>
  </si>
  <si>
    <t>MERCADO GODOY LTDA</t>
  </si>
  <si>
    <t>14.191.208/0002-20</t>
  </si>
  <si>
    <t>MERCADO KOMPER</t>
  </si>
  <si>
    <t>MARILEIA HIPOLITO MACHADO - EPP</t>
  </si>
  <si>
    <t>04.385.446/0001-32</t>
  </si>
  <si>
    <t xml:space="preserve">TRES BARRAS </t>
  </si>
  <si>
    <t>MERCADO MELO</t>
  </si>
  <si>
    <t>JUSCELINO DE MELO &amp; CIA LTDA - EPP</t>
  </si>
  <si>
    <t>79.947.180/0001-73</t>
  </si>
  <si>
    <t>MERCADO E MERCEARIA MORRETES LTDA</t>
  </si>
  <si>
    <t>82.920.471/0001-82</t>
  </si>
  <si>
    <t>MERCADO PONTO CERTO</t>
  </si>
  <si>
    <t>MERCADO PONTO CERTO LTDA</t>
  </si>
  <si>
    <t>25.454.385/0001-98</t>
  </si>
  <si>
    <t>MERCADO ROMAR</t>
  </si>
  <si>
    <t>MÁRCIO BITTENCOURT COMERCIANTE - ME</t>
  </si>
  <si>
    <t>02.795.660/0001-31</t>
  </si>
  <si>
    <t>MERCADO RUEDIGER</t>
  </si>
  <si>
    <t>ALIDOR RUEDIGER EPP</t>
  </si>
  <si>
    <t>79.933.198/0001-16</t>
  </si>
  <si>
    <t>MERCADO TIO DECO</t>
  </si>
  <si>
    <t>MERCADO E PANIFICADORA TIO DECO EIRELI</t>
  </si>
  <si>
    <t>18.922.885/0001-41</t>
  </si>
  <si>
    <t>MERCADO VERDE MAR</t>
  </si>
  <si>
    <t>JOSINARA COMERCIO DE ALIMENTOS LTDA</t>
  </si>
  <si>
    <t>17.914.296/0001-59</t>
  </si>
  <si>
    <t>MERCADO ZIMBROS</t>
  </si>
  <si>
    <t>OSAIR DA ROSA &amp; CIA LTDA - ME</t>
  </si>
  <si>
    <t>00.975.594/0001-56</t>
  </si>
  <si>
    <t>MERCEARIA BRUSQUE</t>
  </si>
  <si>
    <t>RENATO VIEIRA &amp; CIA LTDA</t>
  </si>
  <si>
    <t>81.804.478/0001-76</t>
  </si>
  <si>
    <t>MERCEARIA DO PORTO</t>
  </si>
  <si>
    <t>SANDRA TEREZINHA MARIA 04359556918</t>
  </si>
  <si>
    <t>21.059.534/0001-63</t>
  </si>
  <si>
    <t>MERCEARIA DUNKA</t>
  </si>
  <si>
    <t>ENIO JULIO MORAES JUNIOR</t>
  </si>
  <si>
    <t>19.426.511/0001-06</t>
  </si>
  <si>
    <t>MERY BOMBAS</t>
  </si>
  <si>
    <t>MG AUTO SERVICE MECANICA E ELETRICA</t>
  </si>
  <si>
    <t>MG AUTO SERVICE MECANICA E ELETRICA LTDA</t>
  </si>
  <si>
    <t>39.861.883/0001-60</t>
  </si>
  <si>
    <t>MGE AUTO ELETRICA</t>
  </si>
  <si>
    <t>FILIPE RAMON DA SILVEIRA MAFRA 09217944955</t>
  </si>
  <si>
    <t>44.390.682/0001-61</t>
  </si>
  <si>
    <t>MGM CONFECCOES</t>
  </si>
  <si>
    <t>CLAUDIO MARCOS DE AVILA E CIA LTDA</t>
  </si>
  <si>
    <t>08.495.949/0001-11</t>
  </si>
  <si>
    <t>MINI MERCADO GOLFINHO</t>
  </si>
  <si>
    <t>MINI MERCADO GOLFINHO LTDA</t>
  </si>
  <si>
    <t>42.620.800/0001-55</t>
  </si>
  <si>
    <t>MINI MERCADO ROSETE</t>
  </si>
  <si>
    <t>COM. DE FRUTAS E VERDURAS ARIETE LTDA - ME</t>
  </si>
  <si>
    <t>00.131.737/0001-43</t>
  </si>
  <si>
    <t>MINI MERCADO VERDE MAR</t>
  </si>
  <si>
    <t>ESTER SCHNEIDER FERRARI</t>
  </si>
  <si>
    <t>07.916.840/0001-48</t>
  </si>
  <si>
    <t>MIS AMIS</t>
  </si>
  <si>
    <t>MARCOBOX CALCADOS EIRELI</t>
  </si>
  <si>
    <t>03.627.109/0003-03</t>
  </si>
  <si>
    <t>MORENA FLOR MODAS</t>
  </si>
  <si>
    <t>ALINE BIANCHI</t>
  </si>
  <si>
    <t>11.760.961/0001-10</t>
  </si>
  <si>
    <t>MOTEL LIBIDUS</t>
  </si>
  <si>
    <t>LIBIDUS HOTELARIA LTDA</t>
  </si>
  <si>
    <t>02.088.139/0001-64</t>
  </si>
  <si>
    <t>MOVEIS FELIZA</t>
  </si>
  <si>
    <t>MOVEIS FELIZA LTDA</t>
  </si>
  <si>
    <t>50.961.914/0001-97</t>
  </si>
  <si>
    <t>MOVEIS KING</t>
  </si>
  <si>
    <t>MAGAZINE SCHMIDT EIRELI</t>
  </si>
  <si>
    <t>28.029.242/0001-27</t>
  </si>
  <si>
    <t>MOVEIS ROCHA</t>
  </si>
  <si>
    <t>SABRINA ROCHA MOVEIS E DECORACOES EIRELI</t>
  </si>
  <si>
    <t>16.749.571/0001-63</t>
  </si>
  <si>
    <t>07.137.343/0003-03</t>
  </si>
  <si>
    <t>23.504.713/0002-79</t>
  </si>
  <si>
    <t>37.167.841/0002-89</t>
  </si>
  <si>
    <t>MUNDIAL CONTAINER</t>
  </si>
  <si>
    <t>MUNDIAL CONTAINER LTDA</t>
  </si>
  <si>
    <t>41.818.073/0001-72</t>
  </si>
  <si>
    <t>MUNDO DOS PAPEIS &amp; PRESENTES</t>
  </si>
  <si>
    <t>WANDERLEIA MERENCIANO - ME</t>
  </si>
  <si>
    <t>12.744.345/0001-39</t>
  </si>
  <si>
    <t>NACIONAL CLIMATIZACAO AQUECIMENTO E VENT</t>
  </si>
  <si>
    <t>NACIONAL CLIMATIZACAO COMERCIO E INSTALACAO LTDA</t>
  </si>
  <si>
    <t>22.450.898/0001-32</t>
  </si>
  <si>
    <t>NAVEBIS</t>
  </si>
  <si>
    <t>NAVEBIS SOLUÇÕES ELETRICAS LTDA</t>
  </si>
  <si>
    <t>37.363.636/0001-08</t>
  </si>
  <si>
    <t>NAVEGACAR LAVACAO E LOCACAO DE ACESSORIO</t>
  </si>
  <si>
    <t>NAVEGACAR LOCACAO E LAVACAO LTDA</t>
  </si>
  <si>
    <t>34.895.099/0001-59</t>
  </si>
  <si>
    <t>NAVEGAR MATERIAIS DE PESCA</t>
  </si>
  <si>
    <t>NAVEGAR MATERIAIS DE PESCA LTDA</t>
  </si>
  <si>
    <t>45.842.664/0001-36</t>
  </si>
  <si>
    <t>NAVMOTOS</t>
  </si>
  <si>
    <t>ALINE LEMES DOS SANTOS 10990298990</t>
  </si>
  <si>
    <t>46.339.105/0001-70</t>
  </si>
  <si>
    <t>NC Martins</t>
  </si>
  <si>
    <t>NETY MODA INTIMA</t>
  </si>
  <si>
    <t>JANETE FORMIGARI PETRIS 02084711975</t>
  </si>
  <si>
    <t>23.367.470/0001-93</t>
  </si>
  <si>
    <t>NINA MARIA</t>
  </si>
  <si>
    <t>ROSELI MANTAY</t>
  </si>
  <si>
    <t>51.314.604/0001-43</t>
  </si>
  <si>
    <t>NOVA BRASLIMPE</t>
  </si>
  <si>
    <t>NOVA BRASLIMPE COMERCIO DE PAPEIS E HIGIENE LTDA</t>
  </si>
  <si>
    <t>21.026.723/0001-30</t>
  </si>
  <si>
    <t>NOVO CONCEITO MOVEIS</t>
  </si>
  <si>
    <t>HELIO ESPINDOLA COMERCIO DE MOVEIS EIRELI</t>
  </si>
  <si>
    <t>41.232.087/0001-00</t>
  </si>
  <si>
    <t>NOVO VISUAL</t>
  </si>
  <si>
    <t>AMANDIO E AMANDIO LIMITADA</t>
  </si>
  <si>
    <t>01.000.901/0001-46</t>
  </si>
  <si>
    <t>NUTRYVIDA DISTRIBUIDORA DE PRODUTOS NATU</t>
  </si>
  <si>
    <t>N10 NATURAL LTDA</t>
  </si>
  <si>
    <t>12.940.340/0001-81</t>
  </si>
  <si>
    <t>52.785.935/0001-24</t>
  </si>
  <si>
    <t>OFICINA DE DOCES</t>
  </si>
  <si>
    <t>OFICINA DE DOCES E SALGADOS LTDA - EPP</t>
  </si>
  <si>
    <t>73.216.970/0001-00</t>
  </si>
  <si>
    <t>OLIVEIRA PESCADOS</t>
  </si>
  <si>
    <t>MARIA JOSE DE OLIVEIRA PESCADOS</t>
  </si>
  <si>
    <t>36.198.713/0001-59</t>
  </si>
  <si>
    <t>OPEN CONVENIENCIA</t>
  </si>
  <si>
    <t>MORAES &amp; SILVA LTDA</t>
  </si>
  <si>
    <t>41.241.222/0001-83</t>
  </si>
  <si>
    <t>OPTICA CLASSY</t>
  </si>
  <si>
    <t>MARIZE ANGST</t>
  </si>
  <si>
    <t>45.802.041/0001-30</t>
  </si>
  <si>
    <t>OPTICA CRISTAL</t>
  </si>
  <si>
    <t>GILVANA MARIA DA SILVA GONCALVES 21487899882</t>
  </si>
  <si>
    <t>12.741.416/0001-40</t>
  </si>
  <si>
    <t>OPTICA REZINI</t>
  </si>
  <si>
    <t>JOALHERIA E OPTICA VICTORIA LTDA</t>
  </si>
  <si>
    <t>30.318.751/0001-11</t>
  </si>
  <si>
    <t>OPTICA VEJA BRASIL</t>
  </si>
  <si>
    <t>OPTICA VEJA BRASIL LTDA</t>
  </si>
  <si>
    <t>34.613.945/0001-09</t>
  </si>
  <si>
    <t>OTICA ITAJAI</t>
  </si>
  <si>
    <t>MARIA BUENO OTICA CENTER EIRELI</t>
  </si>
  <si>
    <t>06.084.126/0001-78</t>
  </si>
  <si>
    <t>OTICA TOTAL</t>
  </si>
  <si>
    <t>OTICA TOTAL &amp; THUNDER LAB COMERCIO DE OCULOS E LENTES LTDA</t>
  </si>
  <si>
    <t>07.510.051/0001-02</t>
  </si>
  <si>
    <t>P S CARROCERIAS</t>
  </si>
  <si>
    <t>SERAFINI CARROCERIAS COMERCIO E REPRESENTACOES LTDA</t>
  </si>
  <si>
    <t>10.407.964/0001-02</t>
  </si>
  <si>
    <t>PADARIA E CONFEITARIA DAL CERO</t>
  </si>
  <si>
    <t>PADARIA E CONFEITARIA CLEMARA LTDA</t>
  </si>
  <si>
    <t>02.079.764/0001-40</t>
  </si>
  <si>
    <t>PAI E FILHOS BICICLETARIA</t>
  </si>
  <si>
    <t>JOAO JAIME DOS SANTOS FILHO 96302143349</t>
  </si>
  <si>
    <t>15.259.405/0001-16</t>
  </si>
  <si>
    <t>PAIXAO &amp; CHOCOLATE</t>
  </si>
  <si>
    <t>PAIXAO &amp; CHOCOLATE COMERCIO LTDA</t>
  </si>
  <si>
    <t>41.225.329/0001-38</t>
  </si>
  <si>
    <t>PALADAR DIVINO</t>
  </si>
  <si>
    <t>SIDINEI DONIZETE DOS SANTOS</t>
  </si>
  <si>
    <t>35.698.965/0001-84</t>
  </si>
  <si>
    <t>PAMY PESCADOS</t>
  </si>
  <si>
    <t>PAMY PESCADOS LTDA</t>
  </si>
  <si>
    <t>39.697.413/0001-02</t>
  </si>
  <si>
    <t>PANIFICADORA  ANDILU</t>
  </si>
  <si>
    <t>PANIFICADORA E CONFEITARIA  ANDILU LTDA - ME</t>
  </si>
  <si>
    <t>22.940.558/0001-90</t>
  </si>
  <si>
    <t>PANIFICADORA DA NENA</t>
  </si>
  <si>
    <t>PANIFICADORA E CONFEITARIA NENA LTDA</t>
  </si>
  <si>
    <t>04.856.715/0001-00</t>
  </si>
  <si>
    <t>PANIFICADORA DOCE SABOR</t>
  </si>
  <si>
    <t>PANIFICADORA E CONFEITARIA DOCE SABOR LTDA</t>
  </si>
  <si>
    <t>31.819.255/0001-04</t>
  </si>
  <si>
    <t>PANIFICADORA DOM GABRIEL</t>
  </si>
  <si>
    <t>PANIFICADORA VARZEA LTDA</t>
  </si>
  <si>
    <t>52.632.669/0001-08</t>
  </si>
  <si>
    <t>PANIFICADORA DOM RAFAEL</t>
  </si>
  <si>
    <t>PANIFICADORA MORRETES LTDA</t>
  </si>
  <si>
    <t>52.632.679/0001-35</t>
  </si>
  <si>
    <t>PANIFICADORA E CONFEITARIA CASEIRA</t>
  </si>
  <si>
    <t>MARCIO JOAO RODRIGUES</t>
  </si>
  <si>
    <t>21.028.226/0002-51</t>
  </si>
  <si>
    <t>PANIFICADORA E CONFEITARIA VALNICE SAO V</t>
  </si>
  <si>
    <t>VALDECIR EGEA E CIA LTDA</t>
  </si>
  <si>
    <t>15.212.911/0001-50</t>
  </si>
  <si>
    <t>PANIFICADORA MARTINELLI</t>
  </si>
  <si>
    <t>GILMAR LUIZ MARTINELLI LTDA</t>
  </si>
  <si>
    <t>42.609.761/0001-95</t>
  </si>
  <si>
    <t>PANIFICADORA OLGA</t>
  </si>
  <si>
    <t>PANIFICADORA E CONFEITARIA VERDE VALE LTDA - EPP</t>
  </si>
  <si>
    <t>81.024.994/0001-88</t>
  </si>
  <si>
    <t>PANIFICADORA QUALITY</t>
  </si>
  <si>
    <t>MFD PANIFICADORA LTDA - EPP</t>
  </si>
  <si>
    <t>21.101.533/0001-30</t>
  </si>
  <si>
    <t>PANIFICADORA WEBER</t>
  </si>
  <si>
    <t>PANIFICADORA E CONFEITARIA WEBER LTDA - ME</t>
  </si>
  <si>
    <t>10.326.799/0001-64</t>
  </si>
  <si>
    <t>PAO DIA PADARIA ARTESANAL</t>
  </si>
  <si>
    <t>PAO DIA PADARIA ARTESANAL LTDA</t>
  </si>
  <si>
    <t>49.559.844/0001-66</t>
  </si>
  <si>
    <t>PAPELARIA 511</t>
  </si>
  <si>
    <t>PAPELARIA 511 LTDA</t>
  </si>
  <si>
    <t>07.955.579/0001-95</t>
  </si>
  <si>
    <t>PAPELARIA KASTOR</t>
  </si>
  <si>
    <t>CASTOR DAROLT</t>
  </si>
  <si>
    <t>05.782.402/0001-09</t>
  </si>
  <si>
    <t>PAPILLO PAPELARIA</t>
  </si>
  <si>
    <t>PARADA OBRIGATORIA</t>
  </si>
  <si>
    <t>BENITES RESTAURANTE LTDA</t>
  </si>
  <si>
    <t>32.704.156/0001-40</t>
  </si>
  <si>
    <t>PEIXARIA OLIANI LTDA</t>
  </si>
  <si>
    <t>02.491.770/0002-90</t>
  </si>
  <si>
    <t>SIMONI OLIANI CONCEICAO - EPP</t>
  </si>
  <si>
    <t>00.949.417/0001-03</t>
  </si>
  <si>
    <t>PENA BRANCA</t>
  </si>
  <si>
    <t>PENA BRANCA COMERCIO DE ARTIGOS DE VESTUARIO LTDA</t>
  </si>
  <si>
    <t>32.452.183/0001-72</t>
  </si>
  <si>
    <t>PENELLOPE BIJUTERIAS</t>
  </si>
  <si>
    <t>ANJO COMERCIO DE BIJUTERIAS LTDA</t>
  </si>
  <si>
    <t>07.034.268/0001-93</t>
  </si>
  <si>
    <t>PG ATACADO DE MOVEIS</t>
  </si>
  <si>
    <t>PG COMERCIO DE MOVEIS LTDA</t>
  </si>
  <si>
    <t>07.476.083/0001-39</t>
  </si>
  <si>
    <t>SÃO LEOPOLDO</t>
  </si>
  <si>
    <t>PHENOM IDIOMAS</t>
  </si>
  <si>
    <t>IDIOMAS PA BUBOLA LTDA</t>
  </si>
  <si>
    <t>43.641.526/0001-63</t>
  </si>
  <si>
    <t>PHOTOPAPER DO BRASIL</t>
  </si>
  <si>
    <t>PHOTOPAPER DO BRASIL LTDA</t>
  </si>
  <si>
    <t>47.037.314/0001-22</t>
  </si>
  <si>
    <t>PIANESSO COMERCIO DE BEBIDAS</t>
  </si>
  <si>
    <t>PIANESSO COMERCIO DE BEBIDAS LTDA</t>
  </si>
  <si>
    <t>33.033.449/0001-05</t>
  </si>
  <si>
    <t>PILGRIM ESPECIALISTA EM OCULOS</t>
  </si>
  <si>
    <t>PILGRIM ESPECIALISTA EM OCULOS LTDA</t>
  </si>
  <si>
    <t>BARRA VELHA</t>
  </si>
  <si>
    <t>PINGO DOCE</t>
  </si>
  <si>
    <t>PADARIA E CONFEITARIA PINGO DOCE LTDA</t>
  </si>
  <si>
    <t>48.398.163/0001-09</t>
  </si>
  <si>
    <t>PIPO´S BAR</t>
  </si>
  <si>
    <t>SILVERIO GROSS</t>
  </si>
  <si>
    <t>01.846.083/0001-05</t>
  </si>
  <si>
    <t>PLASTBAG SACOLAS E ARTIGOS PERSONALIZADO</t>
  </si>
  <si>
    <t>PLASTBAG SACOLAS E ARTIGOS PERSONALIZADOS LTDA</t>
  </si>
  <si>
    <t>46.548.197/0001-07</t>
  </si>
  <si>
    <t>POLTRONAS ITAJAI</t>
  </si>
  <si>
    <t>51.759.244 GUSTAVO PROVESI CALDAS</t>
  </si>
  <si>
    <t>51.759.244/0001-93</t>
  </si>
  <si>
    <t>PONTAPE    ( LOJA MAIS )</t>
  </si>
  <si>
    <t>MARISTELA CANESSO</t>
  </si>
  <si>
    <t>13.978.651/0003-64</t>
  </si>
  <si>
    <t>PONTINHO DO CAFE</t>
  </si>
  <si>
    <t>PONTINHO DO CAFE EIRELI</t>
  </si>
  <si>
    <t>32.205.766/0001-07</t>
  </si>
  <si>
    <t>PORTAL GRANITOS</t>
  </si>
  <si>
    <t>TONIFER COMERCIO DE MATERIAL DE CONSTRUCAO EIRELI</t>
  </si>
  <si>
    <t>34.576.014/0001-70</t>
  </si>
  <si>
    <t>PORTO CAFE</t>
  </si>
  <si>
    <t>PORTO CAFE LTDA</t>
  </si>
  <si>
    <t>52.753.716/0001-63</t>
  </si>
  <si>
    <t>PORTO GAS</t>
  </si>
  <si>
    <t>PORTO DISTRIBUIDORA DE GÁS LTDA</t>
  </si>
  <si>
    <t>29.124.212/0001-62</t>
  </si>
  <si>
    <t>PORTO RESTAURANTE E LANCHONETE</t>
  </si>
  <si>
    <t>ALVES E PAES COMERCIO DE ALIMENTOS LTDA</t>
  </si>
  <si>
    <t>41.476.898/0001-56</t>
  </si>
  <si>
    <t>PREMIUM MOVEIS SOB MEDIDA</t>
  </si>
  <si>
    <t>VALCIR LUIZ NEGRI</t>
  </si>
  <si>
    <t>27.803.570/0001-76</t>
  </si>
  <si>
    <t>PRIME CONVENIENCIA</t>
  </si>
  <si>
    <t>PRIME CONVENIENCIA DELIVERY BC LTDA</t>
  </si>
  <si>
    <t>30.594.179/0001-13</t>
  </si>
  <si>
    <t>PRIMUS AUTO PECAS E SERVICOS</t>
  </si>
  <si>
    <t>PRIMUS AUTO PECAS E SERVICOS LTDA</t>
  </si>
  <si>
    <t>46.489.791/0001-66</t>
  </si>
  <si>
    <t>PROCARRO ACESSORIOS</t>
  </si>
  <si>
    <t>PROCARRO COMERCIO DE AUTO PECAS E ACESSORIOS LTDA</t>
  </si>
  <si>
    <t>31.827.978/0001-55</t>
  </si>
  <si>
    <t>PURA INOCENCIA KIDS</t>
  </si>
  <si>
    <t>PATRICIA DA MACENA RIBEIRO</t>
  </si>
  <si>
    <t>22.579.271/0001-86</t>
  </si>
  <si>
    <t>QUITUTES CASEIROS VOVO CAROLA</t>
  </si>
  <si>
    <t>MARIA CAROLINA GONCALVES</t>
  </si>
  <si>
    <t>72.153.646/0001-10</t>
  </si>
  <si>
    <t>RAFAEL POLETTI ODONTOLOGIA ESPECIALIZADA</t>
  </si>
  <si>
    <t>RAFAEL POLETTI ODONTOLOGIA ESPECIALIZADA EIRELI</t>
  </si>
  <si>
    <t>05.782.398/0001-89</t>
  </si>
  <si>
    <t>RAIBRENLUX SOLUCOES ELETRICAS</t>
  </si>
  <si>
    <t>RAIBRENLUX SOLUCOES ELETRICAS LTDA</t>
  </si>
  <si>
    <t>15.532.921/0001-72</t>
  </si>
  <si>
    <t>RAIMUNDOS AVIAMENTOS E DECORACOES</t>
  </si>
  <si>
    <t>RAIMUNDOS AVIAMENTOS E DECORACOES LTDA</t>
  </si>
  <si>
    <t>04.752.348/0001-96</t>
  </si>
  <si>
    <t>RAIMUNDOS DECORACOES</t>
  </si>
  <si>
    <t>RAIMUNDOS E CIA CORTINAS, PERSIANAS E DECORACOES LTDA.</t>
  </si>
  <si>
    <t>30.214.693/0001-86</t>
  </si>
  <si>
    <t>RAIO DE SOL</t>
  </si>
  <si>
    <t>CELIO LUIZ RAMPAZZO - ME</t>
  </si>
  <si>
    <t>89.061.998/0003-00</t>
  </si>
  <si>
    <t>REAL ESPORTES</t>
  </si>
  <si>
    <t>REAL ESPORTES LTDA</t>
  </si>
  <si>
    <t>42.637.019/0001-93</t>
  </si>
  <si>
    <t>REAL FORTE CASAS PRE FABRICADAS</t>
  </si>
  <si>
    <t>REAL FORTE CASAS PRÉ FABRICADAS LTDA</t>
  </si>
  <si>
    <t>51.763.592/0001-34</t>
  </si>
  <si>
    <t>REALIZE MOTORS</t>
  </si>
  <si>
    <t>LUCAS BEZERRA LIMA</t>
  </si>
  <si>
    <t>40.057.237/0001-23</t>
  </si>
  <si>
    <t>REFRIMAX</t>
  </si>
  <si>
    <t>REFRIMAX SERVICOS AUTOMOTIVOS LTDA</t>
  </si>
  <si>
    <t>39.545.815/0001-91</t>
  </si>
  <si>
    <t>REI DAS BATERIAS</t>
  </si>
  <si>
    <t>FIGUEIRO SAWULSKY COMERCIO VAREJISTA DE PECAS EIRELI</t>
  </si>
  <si>
    <t>28.574.059/0001-02</t>
  </si>
  <si>
    <t>REI DO ALHO</t>
  </si>
  <si>
    <t>COMERCIO DE CONDIMENTOS REI DO ALHO EIRELI - ME</t>
  </si>
  <si>
    <t>28.375.132/0001-17</t>
  </si>
  <si>
    <t>REIS INSTALACOES ELETRICAS</t>
  </si>
  <si>
    <t>ADRIANO REIS ELETRICISTA ME</t>
  </si>
  <si>
    <t>12.941.766/0001-50</t>
  </si>
  <si>
    <t>REMILLE</t>
  </si>
  <si>
    <t>MAZZOCHI COMERCIO VAREJISTA DE ARTIGOS DE VESTUARIO LTDA</t>
  </si>
  <si>
    <t>23.207.774/0001-93</t>
  </si>
  <si>
    <t>RESTAURANTE CASA DA SOGRA</t>
  </si>
  <si>
    <t>SPJ - RESTAURANTE LTDA</t>
  </si>
  <si>
    <t>10.269.478/0001-75</t>
  </si>
  <si>
    <t>RESTAURANTE DONA ADDA</t>
  </si>
  <si>
    <t>RESTAURANTE E PIZZARIA DONA ADDA LTDA - EPP</t>
  </si>
  <si>
    <t>01.177.808/0001-01</t>
  </si>
  <si>
    <t>RESTAURANTE D´ LILIAN</t>
  </si>
  <si>
    <t>LILIAN SCHMITT MULLER 60113588968</t>
  </si>
  <si>
    <t>32.459.918/0001-90</t>
  </si>
  <si>
    <t>RESTAURANTE E LANCHONETE AVENIDA</t>
  </si>
  <si>
    <t>IVANDEL RIBEIRO DO AMARAL - ME</t>
  </si>
  <si>
    <t>11.187.004/0001-47</t>
  </si>
  <si>
    <t>RESTAURANTE E LANCHONETE DBARK</t>
  </si>
  <si>
    <t>J.C MATTEI E CIA LTDA</t>
  </si>
  <si>
    <t>07.476.304/0001-79</t>
  </si>
  <si>
    <t>RESTAURANTE E LANCHONETE NONNO ARLINDO</t>
  </si>
  <si>
    <t>MAICON MARQUEZE NUNES - RESTAURANTE</t>
  </si>
  <si>
    <t>23.353.946/0001-37</t>
  </si>
  <si>
    <t>RESTAURANTE E LANCHONETE NOVO SABOR</t>
  </si>
  <si>
    <t>JOSIANE APARECIDA MARQUES DA SILVA</t>
  </si>
  <si>
    <t>15.697.992/0001-25</t>
  </si>
  <si>
    <t>RESTAURANTE E LANCHONETE SARAGOCA</t>
  </si>
  <si>
    <t>SARAGOCA SORVETES LTDA</t>
  </si>
  <si>
    <t>04.431.894/0001-25</t>
  </si>
  <si>
    <t>RESTAURANTE E PETISQUEIRA Q-SACO</t>
  </si>
  <si>
    <t>LEANDRO CARLOS DE LIMA</t>
  </si>
  <si>
    <t>01.202.195/0001-15</t>
  </si>
  <si>
    <t>RESTAURANTE E PIZZARIA DOM ANDRADE</t>
  </si>
  <si>
    <t>RESTAURANTE E PIZZARIA DOM ANDRADE LTDA</t>
  </si>
  <si>
    <t>12.794.578/0001-46</t>
  </si>
  <si>
    <t>RESTAURANTE E PIZZARIA SABOR DO RANCHO</t>
  </si>
  <si>
    <t>RESTAURANTE E PIZZARIA SABOR DO RANCHO LTDA</t>
  </si>
  <si>
    <t>23.687.484/0001-94</t>
  </si>
  <si>
    <t>RESTAURANTE MANAH</t>
  </si>
  <si>
    <t>MANOEL PEREIRA MANAH - ME</t>
  </si>
  <si>
    <t>95.874.087/0001-32</t>
  </si>
  <si>
    <t>RESTAURANTE MIRAMAR</t>
  </si>
  <si>
    <t>NUNES E SANTOS LTDA</t>
  </si>
  <si>
    <t>03.138.053/0001-61</t>
  </si>
  <si>
    <t>RESTAURANTE PANELA DE BARRO</t>
  </si>
  <si>
    <t>GIOVANA STADLER</t>
  </si>
  <si>
    <t>00.102.526/0001-82</t>
  </si>
  <si>
    <t>REVEL PINTURAS</t>
  </si>
  <si>
    <t>REVEL PINTURA LTDA</t>
  </si>
  <si>
    <t>17.333.892/0001-45</t>
  </si>
  <si>
    <t>RIBEIRAO MINERADORA</t>
  </si>
  <si>
    <t>RIBEIRAO MINERADORA LTDA EPP</t>
  </si>
  <si>
    <t>11.419.126/0001-11</t>
  </si>
  <si>
    <t>RIBEIRAO TERRAPLANAGEM</t>
  </si>
  <si>
    <t>RIBEIRAO MINERADORA LTDA - EPP</t>
  </si>
  <si>
    <t>11.419.126/0002-00</t>
  </si>
  <si>
    <t>RISER EMBALAGENS E PRODUTOS DE LIMPEZA</t>
  </si>
  <si>
    <t>RISER EMBALAGENS E PRODUTOS DE LIMPEZA LTDA</t>
  </si>
  <si>
    <t>46.961.309/0001-49</t>
  </si>
  <si>
    <t>RKS COMERCIO E TRANSPORTE DE PESCADOS</t>
  </si>
  <si>
    <t>RKS COMERCIO E TRANSPORTE DE PESCADOS LTDA</t>
  </si>
  <si>
    <t>34.707.573/0001-71</t>
  </si>
  <si>
    <t>ROB MOTOS COMERCIO DE PECAS</t>
  </si>
  <si>
    <t>KARLA LINHARES CIPRIANO 07809272900</t>
  </si>
  <si>
    <t>31.141.483/0001-78</t>
  </si>
  <si>
    <t>ROSSI COLCHOES</t>
  </si>
  <si>
    <t>ROSSI E MOLLERI COMERCIO DE COLCHOES LTDA - ME</t>
  </si>
  <si>
    <t>16.688.388/0001-03</t>
  </si>
  <si>
    <t>ROTA DO SABOR</t>
  </si>
  <si>
    <t>ROTA DO SABOR LTDA</t>
  </si>
  <si>
    <t>30.179.125/0001-91</t>
  </si>
  <si>
    <t>ROTTA 1,99</t>
  </si>
  <si>
    <t>CROTTA COMERCIO DE PRODUTOS DE ARMARINHOS EIRELI</t>
  </si>
  <si>
    <t>33.803.030/0001-95</t>
  </si>
  <si>
    <t>5.7.24-log</t>
  </si>
  <si>
    <t>00.348.108/0004-12</t>
  </si>
  <si>
    <t>S&amp;A AR CONDICIONADO AUTOMOTIVO LINHA LEV</t>
  </si>
  <si>
    <t>AMARILDO FERNANDO DA CONCEICAO</t>
  </si>
  <si>
    <t>51.417.031/0001-83</t>
  </si>
  <si>
    <t>SABOR DA FRUTA</t>
  </si>
  <si>
    <t>SCHIRLEI REGINA PRUSSECK</t>
  </si>
  <si>
    <t>20.884.400/0001-14</t>
  </si>
  <si>
    <t>SANTA ROSA DE MATERIAIS DE CONTRUCAO S</t>
  </si>
  <si>
    <t xml:space="preserve">LUNELLI E ODORIZZI COMERCIO DE MATERIAIS DE CONSTRUCAO LTDA </t>
  </si>
  <si>
    <t>02.732.690/0001-07</t>
  </si>
  <si>
    <t>SANTANNA MOTOS</t>
  </si>
  <si>
    <t>SANTANNA MOTOS LTDA</t>
  </si>
  <si>
    <t>43.706.252/0001-43</t>
  </si>
  <si>
    <t>SANTEC EQUIPAMENTOS AUTOMOTIVOS</t>
  </si>
  <si>
    <t>VPB EQUIPAMENTOS AUTOMOTIVOS LTDA - ME</t>
  </si>
  <si>
    <t>07.841.665/0001-77</t>
  </si>
  <si>
    <t>SBS EMBREAGENS</t>
  </si>
  <si>
    <t>SBS EMBREAGENS LTDA</t>
  </si>
  <si>
    <t>41.604.301/0001-01</t>
  </si>
  <si>
    <t>SCHLICKMANN BEBIDAS</t>
  </si>
  <si>
    <t>SCHLICKMANN COMERCIO DE BEBIDAS EIRELI</t>
  </si>
  <si>
    <t>34.289.527/0001-08</t>
  </si>
  <si>
    <t>SERRALHERIA FOZ</t>
  </si>
  <si>
    <t>CLAUDIR ANDRADES DA SILVA 02026623902</t>
  </si>
  <si>
    <t>29.866.833/0001-11</t>
  </si>
  <si>
    <t>SILVIA VIEIRA ACESSORIOS</t>
  </si>
  <si>
    <t>SILVIA VIEIRA ACESSORIOS E PRESENTES LTDA</t>
  </si>
  <si>
    <t>49.542.591/0001-18</t>
  </si>
  <si>
    <t>SISEMI</t>
  </si>
  <si>
    <t>SINDICATO DOS SERVIDORES MUNICIPAIS DE ITAPEMA</t>
  </si>
  <si>
    <t>00.745.074/0001-57</t>
  </si>
  <si>
    <t>SJ PUB ASSADOS ITAJAI</t>
  </si>
  <si>
    <t>SANTA COMERCIO DE ALIMENTOS LTDA.</t>
  </si>
  <si>
    <t>43.635.383/0001-87</t>
  </si>
  <si>
    <t>SMART CAFE</t>
  </si>
  <si>
    <t>SMART SUZANO COMERCIO DE ELETRONICOS LTDA</t>
  </si>
  <si>
    <t>37.833.192/0001-27</t>
  </si>
  <si>
    <t>SUZANO</t>
  </si>
  <si>
    <t>SMART CASE LTDA</t>
  </si>
  <si>
    <t>46.267.470/0001-17</t>
  </si>
  <si>
    <t>SMARTCASE GOIANIA</t>
  </si>
  <si>
    <t>SMARTCASE GOIANIA COMERCIO DE ELETRONICOS LTDA</t>
  </si>
  <si>
    <t>44.098.255/0001-04</t>
  </si>
  <si>
    <t>GOIANIA</t>
  </si>
  <si>
    <t>SMS DECORACOES</t>
  </si>
  <si>
    <t>ENKI INDUSTRIA E COMERCIO DE MOVEIS E CORTINAS LTDA</t>
  </si>
  <si>
    <t>73.527.285/0001-97</t>
  </si>
  <si>
    <t>SÓ RODAS</t>
  </si>
  <si>
    <t>BORRACHARIA SÓ RODAS LTDA - EPP</t>
  </si>
  <si>
    <t>73.392.979/0001-64</t>
  </si>
  <si>
    <t>SOCIETY SAO VICENTE</t>
  </si>
  <si>
    <t>SOCIETY SAO VICENTE CENTRO ESPORTIVO LTDA - ME</t>
  </si>
  <si>
    <t>07.955.614/0001-76</t>
  </si>
  <si>
    <t>SONHO CENTER</t>
  </si>
  <si>
    <t>SONHO CENTER LTDA</t>
  </si>
  <si>
    <t>04.252.500/0001-71</t>
  </si>
  <si>
    <t>SONO CENTER COLCHOES</t>
  </si>
  <si>
    <t>ADRIANO MOLLERI - ME</t>
  </si>
  <si>
    <t>04.252.500/0002-52</t>
  </si>
  <si>
    <t>04.252.500/0003-33</t>
  </si>
  <si>
    <t>04.252.500/0004-14</t>
  </si>
  <si>
    <t>SORVETERIA DOCE ENCANTO</t>
  </si>
  <si>
    <t>DOCE ENCANTO SORVETERIA LTDA</t>
  </si>
  <si>
    <t>39.376.619/0001-30</t>
  </si>
  <si>
    <t>SORVETERIA PAVILOCHE</t>
  </si>
  <si>
    <t>FDM ALIMENTOS LTDA</t>
  </si>
  <si>
    <t>23.717.312/0001-16</t>
  </si>
  <si>
    <t>SOULFLEX PERSIANAS</t>
  </si>
  <si>
    <t>SPAZIO COMUNICACAO VISUAL</t>
  </si>
  <si>
    <t>SPAZIO COMUNICACAO VISUAL LTDA</t>
  </si>
  <si>
    <t>47.537.645/0001-21</t>
  </si>
  <si>
    <t>SR TINTAS, FERRAGENS E MATERIAIS DE PROT</t>
  </si>
  <si>
    <t>SANDRO NUNES DA SILVA LTDA</t>
  </si>
  <si>
    <t>33.144.475/0001-00</t>
  </si>
  <si>
    <t>ST. PATRICK LIQUOR STORE CONVENIENCIA</t>
  </si>
  <si>
    <t>ST. PATRICK LIQUOR STORE CONVENIENCIA LTDA</t>
  </si>
  <si>
    <t>47.014.020/0001-85</t>
  </si>
  <si>
    <t>STOP MODAS</t>
  </si>
  <si>
    <t>12.431.515/0002-06</t>
  </si>
  <si>
    <t>STYLE ACESSORIOS</t>
  </si>
  <si>
    <t>DORACI ANTUNES</t>
  </si>
  <si>
    <t>07.624.479/0001-86</t>
  </si>
  <si>
    <t>SUL MÁQUINAS</t>
  </si>
  <si>
    <t>BARBETA MÁQUINAS LTDA</t>
  </si>
  <si>
    <t>10.365.935/0001-25</t>
  </si>
  <si>
    <t>SUPER PASTEL</t>
  </si>
  <si>
    <t>LC GONSALES &amp; CIA LTDA - ME</t>
  </si>
  <si>
    <t>08.224.089/0001-81</t>
  </si>
  <si>
    <t>SUPERCONFIANÇA SUPERMERCADO</t>
  </si>
  <si>
    <t>SUPERCONFIANÇA SUPERMERCADO LTDA</t>
  </si>
  <si>
    <t>45.792.752/0004-13</t>
  </si>
  <si>
    <t>SUPERMERCADO DAIANE</t>
  </si>
  <si>
    <t>SUPERMERCADO DAIANE EIRELI</t>
  </si>
  <si>
    <t>37.201.620/0001-07</t>
  </si>
  <si>
    <t>SUPERMERCADO MIRANDA</t>
  </si>
  <si>
    <t>VAREJO MIRANDA LTDA</t>
  </si>
  <si>
    <t>00.848.857/0001-66</t>
  </si>
  <si>
    <t>SUSHI HOUSE</t>
  </si>
  <si>
    <t>SUSHI HOUSE COMERCIAL E IMPORTADORA DE ALIMENTOS LTDA</t>
  </si>
  <si>
    <t>03.806.298/0001-10</t>
  </si>
  <si>
    <t>SUSHI HOUSE E-COMMERCE LTDA</t>
  </si>
  <si>
    <t>35.071.316/0001-59</t>
  </si>
  <si>
    <t>TACOPADO RESTAURANTE</t>
  </si>
  <si>
    <t>TACOPADO RESTAURANTE LTDA</t>
  </si>
  <si>
    <t>52.540.118/0001-06</t>
  </si>
  <si>
    <t>TAI WINE</t>
  </si>
  <si>
    <t>TAI WINE LTDA</t>
  </si>
  <si>
    <t>23.634.792/0001-51</t>
  </si>
  <si>
    <t>TCHE ATACADAO DE MOVEIS</t>
  </si>
  <si>
    <t>F. LIPPERT COMERCIO DE MOVEIS LTDA</t>
  </si>
  <si>
    <t>49.547.899/0001-56</t>
  </si>
  <si>
    <t>NOVO HAMBURGO</t>
  </si>
  <si>
    <t>TCHE BIER</t>
  </si>
  <si>
    <t>SILVERIO PEDROSO BENITES</t>
  </si>
  <si>
    <t>12.985.639/0001-52</t>
  </si>
  <si>
    <t>THE ONE BURGUER E PARRILLA</t>
  </si>
  <si>
    <t>THE ONE BURGER LTDA</t>
  </si>
  <si>
    <t>39.385.579/0001-93</t>
  </si>
  <si>
    <t>TIJUTINTAS</t>
  </si>
  <si>
    <t>TIJUTINTAS COMERCIO DE TINTAS LTDA</t>
  </si>
  <si>
    <t>46.978.880/0001-76</t>
  </si>
  <si>
    <t>TINDOLELE MUNDO INFANTIL</t>
  </si>
  <si>
    <t>TINDOLELE COMERCIO DE ROUPAS LTDA</t>
  </si>
  <si>
    <t>40.567.217/0001-00</t>
  </si>
  <si>
    <t>TITAN MOTO PECAS</t>
  </si>
  <si>
    <t>E. J. A. MOTO PECAS EIRELI</t>
  </si>
  <si>
    <t>21.547.189/0001-07</t>
  </si>
  <si>
    <t>TOK DIGITAL</t>
  </si>
  <si>
    <t>TOK DIGITAL LTDA - ME</t>
  </si>
  <si>
    <t>06.897.941/0001-56</t>
  </si>
  <si>
    <t>MAYANE REZENDE CARDOSO AGOSTINHO</t>
  </si>
  <si>
    <t>49.161.903/0001-43</t>
  </si>
  <si>
    <t>TONIN MOTOS</t>
  </si>
  <si>
    <t>TONIN MOTOS EIRELI</t>
  </si>
  <si>
    <t>09.352.517/0001-14</t>
  </si>
  <si>
    <t>TONS DE PELE</t>
  </si>
  <si>
    <t>TONS DE PELE COSMETICOS LTDA</t>
  </si>
  <si>
    <t>35.653.361/0001-11</t>
  </si>
  <si>
    <t>TOQUE D. LUXO STORE</t>
  </si>
  <si>
    <t>FERREIRA REPRESENTACAO COMERCIAL LTDA</t>
  </si>
  <si>
    <t>45.041.755/0001-72</t>
  </si>
  <si>
    <t>TRANS VALENTIN</t>
  </si>
  <si>
    <t>TRANS VALENTIN LTDA</t>
  </si>
  <si>
    <t>39.529.054/0001-84</t>
  </si>
  <si>
    <t>TREVO COMERCIO VAREJISTA</t>
  </si>
  <si>
    <t>TREVO COMERCIO VAREJISTA DE LUBRIFICANTES LTDA</t>
  </si>
  <si>
    <t>28.040.800/0001-55</t>
  </si>
  <si>
    <t>TRUCK RODAS</t>
  </si>
  <si>
    <t>AUTO CENTER TRUCK RODAS LTDA - ME</t>
  </si>
  <si>
    <t>10.943.356/0001-12</t>
  </si>
  <si>
    <t>UMA PADARIA</t>
  </si>
  <si>
    <t>PALMIER PADARIA LTDA</t>
  </si>
  <si>
    <t>50.358.313/0001-94</t>
  </si>
  <si>
    <t>FLORIANÓPOLIS</t>
  </si>
  <si>
    <t>UNIVERSO DAS BOLSAS</t>
  </si>
  <si>
    <t>UNIVERSO DAS BOLSAS EIRELI - ME</t>
  </si>
  <si>
    <t>18.229.015/0001-91</t>
  </si>
  <si>
    <t>UTILIDADES.COM</t>
  </si>
  <si>
    <t>M L M DE AVILA</t>
  </si>
  <si>
    <t>10.206.422/0001-71</t>
  </si>
  <si>
    <t>VANILLE</t>
  </si>
  <si>
    <t>VEIGA MATERIAL DE CONSTRUCAO</t>
  </si>
  <si>
    <t>COMERCIO DE MATERIAL DE CONSTRUCAO LEO LTDA - ME</t>
  </si>
  <si>
    <t>03.933.582/0001-57</t>
  </si>
  <si>
    <t>VERDUREIRA E MERCEARIA VITORIA</t>
  </si>
  <si>
    <t>RAMIELI LEIDA FUENTES</t>
  </si>
  <si>
    <t>29.689.553/0001-85</t>
  </si>
  <si>
    <t>VERDUREIRA TOP BRASIL</t>
  </si>
  <si>
    <t>PATRICIA DUARTE ALVES - ME</t>
  </si>
  <si>
    <t>20.854.737/0001-89</t>
  </si>
  <si>
    <t>VIA PIANA</t>
  </si>
  <si>
    <t>ELCON LTDA</t>
  </si>
  <si>
    <t>49.076.637/0001-50</t>
  </si>
  <si>
    <t>VILLA CAFE SHOPPING LTDA</t>
  </si>
  <si>
    <t>09.430.021/0001-11</t>
  </si>
  <si>
    <t>VITTA GARDEN</t>
  </si>
  <si>
    <t>VITTA GARDEN LTDA</t>
  </si>
  <si>
    <t>43.360.837/0001-54</t>
  </si>
  <si>
    <t>VITTOLI FLORES, DECORACOES E BUFFET</t>
  </si>
  <si>
    <t>RESTAURANTE VITTOLI LTDA</t>
  </si>
  <si>
    <t>04.924.985/0001-00</t>
  </si>
  <si>
    <t>WADIMA PNEUS</t>
  </si>
  <si>
    <t>PW SERVICOS DE BORRACHARIA LTDA</t>
  </si>
  <si>
    <t>37.422.426/0001-43</t>
  </si>
  <si>
    <t>WADIMA PNEUS - CANTINHO DAS ARTEIRAS</t>
  </si>
  <si>
    <t>MARILIS MASSAE WADIMA COMERCIO DE PECAS E ACESSORIOS EIRELI</t>
  </si>
  <si>
    <t>08.102.616/0001-85</t>
  </si>
  <si>
    <t>WHAKA JOINVILLE</t>
  </si>
  <si>
    <t>WHAKA JOINVILLE DISTRIBUIDORA DE ALIMENTOS LTDA</t>
  </si>
  <si>
    <t>47.366.861/0001-51</t>
  </si>
  <si>
    <t>WINTER BOUTIQUE LTDA</t>
  </si>
  <si>
    <t>WIPPEL</t>
  </si>
  <si>
    <t>WIPPEL ARTEFATOS DE CIMENTO EIRELI - ME</t>
  </si>
  <si>
    <t>20.404.503/0001-30</t>
  </si>
  <si>
    <t>QUERENCIA GAUCHA HAMBURGUERIA LTDA</t>
  </si>
  <si>
    <t>52.536.303/0001-27</t>
  </si>
  <si>
    <t>XAVIERS POINT BURGUER</t>
  </si>
  <si>
    <t>XAVIER &amp; SANTANA LTDA</t>
  </si>
  <si>
    <t>47.354.409/0001-70</t>
  </si>
  <si>
    <t>XOCOLATE SORVETERIA</t>
  </si>
  <si>
    <t>21.302.803/0002-51</t>
  </si>
  <si>
    <t>XXI AROMAS E ESSENCIAS</t>
  </si>
  <si>
    <t>XXI AROMAS E ESSENCIAS ITAJAI LTDA</t>
  </si>
  <si>
    <t>51.128.922/0001-10</t>
  </si>
  <si>
    <t>YASMIN</t>
  </si>
  <si>
    <t>CHARLES NEWTON HOPPEN DE SOUZA - ME</t>
  </si>
  <si>
    <t>12.339.994/0001-54</t>
  </si>
  <si>
    <t>YI HAO ELETRONICOS LTDA</t>
  </si>
  <si>
    <t>YOGOPLANET</t>
  </si>
  <si>
    <t>YOGO PLANET LTDA</t>
  </si>
  <si>
    <t>45.354.328/0001-44</t>
  </si>
  <si>
    <t>YOH</t>
  </si>
  <si>
    <t>07.240.255/0002-51</t>
  </si>
  <si>
    <t>24.698.645/0002-99</t>
  </si>
  <si>
    <t>Z EVENTOS</t>
  </si>
  <si>
    <t>CLUBE Z EVENTOS LTDA</t>
  </si>
  <si>
    <t>19.598.944/0001-30</t>
  </si>
  <si>
    <t>ZALEANA</t>
  </si>
  <si>
    <t>AMAURY DO NASCIMENTO EIRELI</t>
  </si>
  <si>
    <t>80.931.538/0001-59</t>
  </si>
  <si>
    <t>ZEROGRAU 1</t>
  </si>
  <si>
    <t>DETIAN ZHENG</t>
  </si>
  <si>
    <t>20.096.232/0001-00</t>
  </si>
  <si>
    <t>Utiliza Restaurante</t>
  </si>
  <si>
    <t>Validade do Certificado</t>
  </si>
  <si>
    <t>BORBA COMERCIO DE PECAS LTDA</t>
  </si>
  <si>
    <t>18.756.769/0002-80</t>
  </si>
  <si>
    <t>DISTRIBUIDORA DE ALIMENTOS PIA</t>
  </si>
  <si>
    <t>DISTRIBUIDORA DE ALIMENTOS PIÁ LTDA</t>
  </si>
  <si>
    <t>52.509.887/0001-41</t>
  </si>
  <si>
    <t>GER</t>
  </si>
  <si>
    <t>G.C SERRALHERIA LTDA</t>
  </si>
  <si>
    <t>49.514.588/0001-90</t>
  </si>
  <si>
    <t>GREEN CORTINAS E PERSIANAS</t>
  </si>
  <si>
    <t>COMERCIO E CONFECÇÃO GREEN LTDA</t>
  </si>
  <si>
    <t>45.947.635/0001-39</t>
  </si>
  <si>
    <t>CINTHIA MICAELLA DA SILVA MONTENEGRO 11139755471</t>
  </si>
  <si>
    <t>48.724.320/0001-10</t>
  </si>
  <si>
    <t>MARMITEX DA LU</t>
  </si>
  <si>
    <t>5.7.44-log</t>
  </si>
  <si>
    <t>OFERTAO DU CENTRO</t>
  </si>
  <si>
    <t>F&amp;Z SUPERMERCADO LTDA</t>
  </si>
  <si>
    <t>DAVs</t>
  </si>
  <si>
    <t>PVs</t>
  </si>
  <si>
    <t>Cupons NFCe</t>
  </si>
  <si>
    <t>Cupons ECF</t>
  </si>
  <si>
    <t>Nfe</t>
  </si>
  <si>
    <t>NFSe</t>
  </si>
  <si>
    <t>MDFe</t>
  </si>
  <si>
    <t>Entregas</t>
  </si>
  <si>
    <t>Contas A Pagar</t>
  </si>
  <si>
    <t>Contas A Receber</t>
  </si>
  <si>
    <t>Data 15/01/2024</t>
  </si>
  <si>
    <t>Ordens de Serviço</t>
  </si>
  <si>
    <t>Promoções Scanntech</t>
  </si>
  <si>
    <t>Serviço de Box</t>
  </si>
  <si>
    <t>Utiliza Multi Preços</t>
  </si>
  <si>
    <t>Promoções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</si>
</sst>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0" fontId="1" fillId="0" borderId="0" xfId="0" applyFont="1"/>
    <xf numFmtId="10" fontId="2" fillId="0" borderId="0" xfId="0" applyNumberFormat="1" applyFont="1"/>
    <xf numFmtId="14" fontId="0" fillId="0" borderId="0" xfId="0" applyNumberFormat="1"/>
    <xf numFmtId="3" fontId="3" fillId="2" borderId="1" xfId="0" applyNumberFormat="1" applyFont="1" applyFill="1" applyBorder="1"/>
    <xf numFmtId="10" fontId="3" fillId="2" borderId="2" xfId="0" applyNumberFormat="1" applyFont="1" applyFill="1" applyBorder="1"/>
  </cellXfs>
  <cellStyles count="1">
    <cellStyle name="Normal" xfId="0" builtinId="0"/>
  </cellStyles>
  <dxfs count="73"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dd/mm/yyyy\ hh:mm:ss"/>
    </dxf>
    <dxf>
      <numFmt numFmtId="164" formatCode="dd/mm/yyyy\ hh:mm:ss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Uso dos Módulos do sistema JR (até 15/01/2024)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Gráfico!$B$79:$B$104</c:f>
              <c:strCache>
                <c:ptCount val="26"/>
                <c:pt idx="0">
                  <c:v>Dispositivos JR Restaurante</c:v>
                </c:pt>
                <c:pt idx="1">
                  <c:v>Pedidos MKT</c:v>
                </c:pt>
                <c:pt idx="2">
                  <c:v>MDFe</c:v>
                </c:pt>
                <c:pt idx="3">
                  <c:v>Produtos MKT</c:v>
                </c:pt>
                <c:pt idx="4">
                  <c:v>Utiliza Grade De Produtos</c:v>
                </c:pt>
                <c:pt idx="5">
                  <c:v>Dispositivos JR Pedidos</c:v>
                </c:pt>
                <c:pt idx="6">
                  <c:v>Entregas</c:v>
                </c:pt>
                <c:pt idx="7">
                  <c:v>Promoções</c:v>
                </c:pt>
                <c:pt idx="8">
                  <c:v>Cadastros Livro Optico</c:v>
                </c:pt>
                <c:pt idx="9">
                  <c:v>Ordens de Serviço</c:v>
                </c:pt>
                <c:pt idx="10">
                  <c:v>Promoções Scanntech</c:v>
                </c:pt>
                <c:pt idx="11">
                  <c:v>Serviço de Box</c:v>
                </c:pt>
                <c:pt idx="12">
                  <c:v>Utiliza Restaurante</c:v>
                </c:pt>
                <c:pt idx="13">
                  <c:v>NFSe</c:v>
                </c:pt>
                <c:pt idx="14">
                  <c:v>Utiliza Multi Preços</c:v>
                </c:pt>
                <c:pt idx="15">
                  <c:v>Boletos Emitidos</c:v>
                </c:pt>
                <c:pt idx="16">
                  <c:v>Utiliza Plano De Contas</c:v>
                </c:pt>
                <c:pt idx="17">
                  <c:v>Imagens De Produtos</c:v>
                </c:pt>
                <c:pt idx="18">
                  <c:v>Contas A Pagar</c:v>
                </c:pt>
                <c:pt idx="19">
                  <c:v>PVs</c:v>
                </c:pt>
                <c:pt idx="20">
                  <c:v>Cupons ECF</c:v>
                </c:pt>
                <c:pt idx="21">
                  <c:v>Cupons NFCe</c:v>
                </c:pt>
                <c:pt idx="22">
                  <c:v>Entradas de Mercadoria</c:v>
                </c:pt>
                <c:pt idx="23">
                  <c:v>DAVs</c:v>
                </c:pt>
                <c:pt idx="24">
                  <c:v>Nfe</c:v>
                </c:pt>
                <c:pt idx="25">
                  <c:v>Contas A Receber</c:v>
                </c:pt>
              </c:strCache>
            </c:strRef>
          </c:cat>
          <c:val>
            <c:numRef>
              <c:f>Gráfico!$C$79:$C$104</c:f>
              <c:numCache>
                <c:formatCode>0.00%</c:formatCode>
                <c:ptCount val="26"/>
                <c:pt idx="0">
                  <c:v>7.246376811594203E-4</c:v>
                </c:pt>
                <c:pt idx="1">
                  <c:v>2.1739130434782609E-3</c:v>
                </c:pt>
                <c:pt idx="2">
                  <c:v>4.3478260869565218E-3</c:v>
                </c:pt>
                <c:pt idx="3">
                  <c:v>5.0724637681159417E-3</c:v>
                </c:pt>
                <c:pt idx="4">
                  <c:v>7.246376811594203E-3</c:v>
                </c:pt>
                <c:pt idx="5">
                  <c:v>7.9710144927536229E-3</c:v>
                </c:pt>
                <c:pt idx="6">
                  <c:v>1.0869565217391304E-2</c:v>
                </c:pt>
                <c:pt idx="7">
                  <c:v>1.1594202898550725E-2</c:v>
                </c:pt>
                <c:pt idx="8">
                  <c:v>1.1594202898550725E-2</c:v>
                </c:pt>
                <c:pt idx="9">
                  <c:v>1.5942028985507246E-2</c:v>
                </c:pt>
                <c:pt idx="10">
                  <c:v>1.7391304347826087E-2</c:v>
                </c:pt>
                <c:pt idx="11">
                  <c:v>2.0289855072463767E-2</c:v>
                </c:pt>
                <c:pt idx="12">
                  <c:v>3.4057971014492754E-2</c:v>
                </c:pt>
                <c:pt idx="13">
                  <c:v>3.9855072463768113E-2</c:v>
                </c:pt>
                <c:pt idx="14">
                  <c:v>5.5072463768115941E-2</c:v>
                </c:pt>
                <c:pt idx="15">
                  <c:v>6.7391304347826086E-2</c:v>
                </c:pt>
                <c:pt idx="16">
                  <c:v>0.1246376811594203</c:v>
                </c:pt>
                <c:pt idx="17">
                  <c:v>0.19710144927536233</c:v>
                </c:pt>
                <c:pt idx="18">
                  <c:v>0.2326086956521739</c:v>
                </c:pt>
                <c:pt idx="19">
                  <c:v>0.27028985507246378</c:v>
                </c:pt>
                <c:pt idx="20">
                  <c:v>0.33333333333333331</c:v>
                </c:pt>
                <c:pt idx="21">
                  <c:v>0.39565217391304347</c:v>
                </c:pt>
                <c:pt idx="22">
                  <c:v>0.54855072463768118</c:v>
                </c:pt>
                <c:pt idx="23">
                  <c:v>0.55942028985507242</c:v>
                </c:pt>
                <c:pt idx="24">
                  <c:v>0.60652173913043483</c:v>
                </c:pt>
                <c:pt idx="25">
                  <c:v>0.84420289855072461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A-4910-91A1-A065993F7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62635984"/>
        <c:axId val="262637424"/>
      </c:barChart>
      <c:catAx>
        <c:axId val="26263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637424"/>
        <c:crosses val="autoZero"/>
        <c:auto val="1"/>
        <c:lblAlgn val="ctr"/>
        <c:lblOffset val="100"/>
        <c:noMultiLvlLbl val="0"/>
      </c:catAx>
      <c:valAx>
        <c:axId val="26263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63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26</xdr:col>
      <xdr:colOff>381000</xdr:colOff>
      <xdr:row>40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8DCC69-4890-6446-D4E1-E349AD33C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D68A83-4313-4BCD-9873-AAA2228B0A97}" name="Tabela7" displayName="Tabela7" ref="B3:AK1384" totalsRowCount="1" headerRowDxfId="72">
  <autoFilter ref="B3:AK1383" xr:uid="{FCD68A83-4313-4BCD-9873-AAA2228B0A97}"/>
  <tableColumns count="36">
    <tableColumn id="1" xr3:uid="{C497C203-8293-4EDD-BC4F-125DC5171CED}" name="Fantasia" dataDxfId="71" totalsRowDxfId="70"/>
    <tableColumn id="2" xr3:uid="{87292FCC-B417-47AB-889B-CF0C04EA82D4}" name="Razao Social" dataDxfId="69" totalsRowDxfId="68"/>
    <tableColumn id="3" xr3:uid="{FA8312DB-C6BC-4BC1-A555-C0B08C6205AF}" name="CNPJ" dataDxfId="67" totalsRowDxfId="66"/>
    <tableColumn id="4" xr3:uid="{3E4469A4-9033-4341-8596-14D31DE4B2D8}" name="Data" dataDxfId="65" totalsRowDxfId="64"/>
    <tableColumn id="5" xr3:uid="{977488FE-C546-4AC6-B215-E8556371DD08}" name="Cidade" dataDxfId="63" totalsRowDxfId="62"/>
    <tableColumn id="6" xr3:uid="{80BBB395-636B-4894-BAE2-EFA54BC4A492}" name="Regime" dataDxfId="61" totalsRowDxfId="60"/>
    <tableColumn id="7" xr3:uid="{EDF58FD3-BF7F-4AFC-93DF-D164DA9938A1}" name="Boleto" dataDxfId="59" totalsRowDxfId="58"/>
    <tableColumn id="8" xr3:uid="{887DCBB0-BD4E-498E-88DD-27C84850532E}" name="VersaoMySQL" dataDxfId="57" totalsRowDxfId="56"/>
    <tableColumn id="9" xr3:uid="{0FEA636B-877F-41E2-8ED6-948B6F7C8C87}" name="Tamanho do Banco em MB" dataDxfId="55" totalsRowDxfId="54"/>
    <tableColumn id="10" xr3:uid="{9F0C55B6-FA71-47F7-8410-E7039BA1A937}" name="DAVs Emitidas" totalsRowFunction="custom" dataDxfId="53" totalsRowDxfId="52">
      <totalsRowFormula>COUNTIF(Tabela7[DAVs Emitidas],"&gt;0")/COUNTA(Tabela7[DAVs Emitidas])</totalsRowFormula>
    </tableColumn>
    <tableColumn id="11" xr3:uid="{7D0494D2-C0AA-469B-8885-9B1AAE12A94E}" name="PVs Emitidas" totalsRowFunction="custom" dataDxfId="51" totalsRowDxfId="50">
      <totalsRowFormula>COUNTIF(Tabela7[PVs Emitidas],"&gt;0")/COUNTA(Tabela7[PVs Emitidas])</totalsRowFormula>
    </tableColumn>
    <tableColumn id="12" xr3:uid="{278C18FD-31FC-41A1-9B1D-E8C8DDD7ED5E}" name="Cupons NFCe Emitidos" totalsRowFunction="custom" dataDxfId="49" totalsRowDxfId="48">
      <totalsRowFormula>COUNTIF(Tabela7[Cupons NFCe Emitidos],"&gt;0")/COUNTA(Tabela7[Cupons NFCe Emitidos])</totalsRowFormula>
    </tableColumn>
    <tableColumn id="13" xr3:uid="{6B964DBD-A294-4693-AFCF-2716454657F3}" name="Cupons ECF Emitidos" totalsRowFunction="custom" dataDxfId="47" totalsRowDxfId="46">
      <totalsRowFormula>COUNTIF(Tabela7[Cupons ECF Emitidos],"&gt;0")/COUNTA(Tabela7[Cupons ECF Emitidos])</totalsRowFormula>
    </tableColumn>
    <tableColumn id="14" xr3:uid="{B0F246F6-FE0A-4583-B533-DDE1EDD9572D}" name="NFe Emitidas" totalsRowFunction="custom" dataDxfId="45" totalsRowDxfId="44">
      <totalsRowFormula>COUNTIF(Tabela7[NFe Emitidas],"&gt;0")/COUNTA(Tabela7[NFe Emitidas])</totalsRowFormula>
    </tableColumn>
    <tableColumn id="15" xr3:uid="{C45F0A0B-780A-448C-B5E7-16F2BDA1CD2A}" name="NFSe Emitidas" totalsRowFunction="custom" dataDxfId="43" totalsRowDxfId="42">
      <totalsRowFormula>COUNTIF(Tabela7[NFSe Emitidas],"&gt;0")/COUNTA(Tabela7[NFSe Emitidas])</totalsRowFormula>
    </tableColumn>
    <tableColumn id="16" xr3:uid="{F6A71D43-BCBA-4DB5-AC00-2F086F314E58}" name="MDFe Emitidas" totalsRowFunction="custom" dataDxfId="41" totalsRowDxfId="40">
      <totalsRowFormula>COUNTIF(Tabela7[MDFe Emitidas],"&gt;0")/COUNTA(Tabela7[MDFe Emitidas])</totalsRowFormula>
    </tableColumn>
    <tableColumn id="17" xr3:uid="{D4325778-3EB5-482C-BE3A-84D8EA14597E}" name="Ordens de Servico" totalsRowFunction="custom" dataDxfId="39" totalsRowDxfId="38">
      <totalsRowFormula>COUNTIF(Tabela7[Ordens de Servico],"&gt;0")/COUNTA(Tabela7[Ordens de Servico])</totalsRowFormula>
    </tableColumn>
    <tableColumn id="18" xr3:uid="{E7789FCF-E447-40A7-B31B-8DC60889D142}" name="Servico de Box" totalsRowFunction="custom" dataDxfId="37" totalsRowDxfId="36">
      <totalsRowFormula>COUNTIF(Tabela7[Servico de Box],"&gt;0")/COUNTA(Tabela7[Servico de Box])</totalsRowFormula>
    </tableColumn>
    <tableColumn id="19" xr3:uid="{F4A841BA-49FE-4E2D-90FD-1A4253F10951}" name="Entregas Emitidas" totalsRowFunction="custom" dataDxfId="35" totalsRowDxfId="34">
      <totalsRowFormula>COUNTIF(Tabela7[Entregas Emitidas],"&gt;0")/COUNTA(Tabela7[Entregas Emitidas])</totalsRowFormula>
    </tableColumn>
    <tableColumn id="20" xr3:uid="{510CD78D-5531-477B-B71A-1CCF2FA4E8F5}" name="Entradas de Mercadoria" totalsRowFunction="custom" dataDxfId="33" totalsRowDxfId="32">
      <totalsRowFormula>COUNTIF(Tabela7[Entradas de Mercadoria],"&gt;0")/COUNTA(Tabela7[Entradas de Mercadoria])</totalsRowFormula>
    </tableColumn>
    <tableColumn id="21" xr3:uid="{DCA4A268-C925-43F0-9DD1-CBC8463769F8}" name="Promocoes Cadastradas" totalsRowFunction="custom" dataDxfId="31" totalsRowDxfId="30">
      <totalsRowFormula>COUNTIF(Tabela7[Promocoes Cadastradas],"&gt;0")/COUNTA(Tabela7[Promocoes Cadastradas])</totalsRowFormula>
    </tableColumn>
    <tableColumn id="22" xr3:uid="{AA370DA3-DF81-4418-8965-9A5548D57160}" name="Promocoes Scanntech" totalsRowFunction="custom" dataDxfId="29" totalsRowDxfId="28">
      <totalsRowFormula>COUNTIF(Tabela7[Promocoes Scanntech],"&gt;0")/COUNTA(Tabela7[Promocoes Scanntech])</totalsRowFormula>
    </tableColumn>
    <tableColumn id="23" xr3:uid="{ABEBB585-2D75-409B-9315-1FF3309B03DF}" name="Cadastros Livro Optico" totalsRowFunction="custom" dataDxfId="27" totalsRowDxfId="26">
      <totalsRowFormula>COUNTIF(Tabela7[Cadastros Livro Optico],"&gt;0")/COUNTA(Tabela7[Cadastros Livro Optico])</totalsRowFormula>
    </tableColumn>
    <tableColumn id="24" xr3:uid="{BBDE52BB-3251-463F-BB5E-4E1A524A14EC}" name="Dispositivos JR Pedidos" totalsRowFunction="custom" dataDxfId="25" totalsRowDxfId="24">
      <totalsRowFormula>COUNTIF(Tabela7[Dispositivos JR Pedidos],"&gt;0")/COUNTA(Tabela7[Dispositivos JR Pedidos])</totalsRowFormula>
    </tableColumn>
    <tableColumn id="25" xr3:uid="{F7A1492B-C914-4E55-8580-7B64FEF5EE11}" name="Dispositivos JR Restaurante" totalsRowFunction="custom" dataDxfId="23" totalsRowDxfId="22">
      <totalsRowFormula>COUNTIF(Tabela7[Dispositivos JR Restaurante],"&gt;0")/COUNTA(Tabela7[Dispositivos JR Restaurante])</totalsRowFormula>
    </tableColumn>
    <tableColumn id="26" xr3:uid="{6088301D-2DA8-468A-A998-8085B017B2EB}" name="Contas A Pagar Baixadas" totalsRowFunction="custom" dataDxfId="21" totalsRowDxfId="20">
      <totalsRowFormula>COUNTIF(Tabela7[Contas A Pagar Baixadas],"&gt;0")/COUNTA(Tabela7[Contas A Pagar Baixadas])</totalsRowFormula>
    </tableColumn>
    <tableColumn id="27" xr3:uid="{F8FFA71C-D2F6-4F87-A725-6DB7A82D21CC}" name="Contas A Receber Baixadas" totalsRowFunction="custom" dataDxfId="19" totalsRowDxfId="18">
      <totalsRowFormula>COUNTIF(Tabela7[Contas A Receber Baixadas],"&gt;0")/COUNTA(Tabela7[Contas A Receber Baixadas])</totalsRowFormula>
    </tableColumn>
    <tableColumn id="28" xr3:uid="{530B13FF-DF98-4488-9CEF-B91BB5B6E1B4}" name="Boletos Emitidos" totalsRowFunction="custom" dataDxfId="17" totalsRowDxfId="16">
      <totalsRowFormula>COUNTIF(Tabela7[Boletos Emitidos],"&gt;0")/COUNTA(Tabela7[Boletos Emitidos])</totalsRowFormula>
    </tableColumn>
    <tableColumn id="29" xr3:uid="{90B0F78E-9AFE-4139-A838-7A5634A11291}" name="Imagens De Produtos" totalsRowFunction="custom" dataDxfId="15" totalsRowDxfId="14">
      <totalsRowFormula>COUNTIF(Tabela7[Imagens De Produtos],"&gt;0")/COUNTA(Tabela7[Imagens De Produtos])</totalsRowFormula>
    </tableColumn>
    <tableColumn id="30" xr3:uid="{6F5E1151-2044-4E18-AA81-CD022E0C2F43}" name="Produtos MKT" totalsRowFunction="custom" dataDxfId="13" totalsRowDxfId="12">
      <totalsRowFormula>COUNTIF(Tabela7[Produtos MKT],"&gt;0")/COUNTA(Tabela7[Produtos MKT])</totalsRowFormula>
    </tableColumn>
    <tableColumn id="31" xr3:uid="{7E248BBB-833A-4855-9AA3-503952A1FA45}" name="Pedidos MKT" totalsRowFunction="custom" dataDxfId="11" totalsRowDxfId="10">
      <totalsRowFormula>COUNTIF(Tabela7[Pedidos MKT],"&gt;0")/COUNTA(Tabela7[Pedidos MKT])</totalsRowFormula>
    </tableColumn>
    <tableColumn id="32" xr3:uid="{ED9BA45A-790A-4677-80DE-BC1929CE11E0}" name="Utiliza Grade De Produtos" totalsRowFunction="custom" dataDxfId="9" totalsRowDxfId="8">
      <totalsRowFormula>COUNTIF(Tabela7[Utiliza Grade De Produtos],"&gt;0")/COUNTA(Tabela7[Utiliza Grade De Produtos])</totalsRowFormula>
    </tableColumn>
    <tableColumn id="33" xr3:uid="{56FEC6FE-D6D2-478F-AD2A-7272423DD3C4}" name="Utiliza Multi Precos" totalsRowFunction="custom" dataDxfId="7" totalsRowDxfId="6">
      <totalsRowFormula>COUNTIF(Tabela7[Utiliza Multi Precos],"&gt;0")/COUNTA(Tabela7[Utiliza Multi Precos])</totalsRowFormula>
    </tableColumn>
    <tableColumn id="34" xr3:uid="{186C48E6-A3F1-44FF-8177-2E377EB18AD2}" name="Utiliza Plano De Contas" totalsRowFunction="custom" dataDxfId="5" totalsRowDxfId="4">
      <totalsRowFormula>COUNTIF(Tabela7[Utiliza Plano De Contas],"&gt;0")/COUNTA(Tabela7[Utiliza Plano De Contas])</totalsRowFormula>
    </tableColumn>
    <tableColumn id="35" xr3:uid="{63684D95-9F7A-445D-8A00-9AB2BBB244F5}" name="Utiliza Restaurante" totalsRowFunction="custom" dataDxfId="3" totalsRowDxfId="2">
      <totalsRowFormula>COUNTIF(Tabela7[Utiliza Restaurante],"&gt;0")/COUNTA(Tabela7[Utiliza Restaurante])</totalsRowFormula>
    </tableColumn>
    <tableColumn id="36" xr3:uid="{BD207046-4F0F-49DD-A5EC-838220CBC14A}" name="Validade do Certificado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66628-CF75-4CEF-80FA-8FB77EF6F97A}">
  <sheetPr codeName="Planilha1"/>
  <dimension ref="B1:AK1384"/>
  <sheetViews>
    <sheetView showGridLines="0" showRowColHeaders="0" workbookViewId="0">
      <pane xSplit="3" ySplit="3" topLeftCell="U4" activePane="bottomRight" state="frozen"/>
      <selection pane="topRight" activeCell="D1" sqref="D1"/>
      <selection pane="bottomLeft" activeCell="A4" sqref="A4"/>
      <selection pane="bottomRight"/>
    </sheetView>
  </sheetViews>
  <sheetFormatPr defaultRowHeight="15" x14ac:dyDescent="0.25"/>
  <cols>
    <col min="1" max="1" width="9.140625" style="1"/>
    <col min="2" max="2" width="40.7109375" style="1" customWidth="1"/>
    <col min="3" max="3" width="10.7109375" style="1" customWidth="1"/>
    <col min="4" max="4" width="18" style="1" bestFit="1" customWidth="1"/>
    <col min="5" max="5" width="18.5703125" style="1" bestFit="1" customWidth="1"/>
    <col min="6" max="6" width="27.5703125" style="1" bestFit="1" customWidth="1"/>
    <col min="7" max="7" width="18.42578125" style="1" bestFit="1" customWidth="1"/>
    <col min="8" max="8" width="26.85546875" style="1" bestFit="1" customWidth="1"/>
    <col min="9" max="9" width="15.7109375" style="1" bestFit="1" customWidth="1"/>
    <col min="10" max="10" width="27" style="1" bestFit="1" customWidth="1"/>
    <col min="11" max="11" width="16.140625" style="1" bestFit="1" customWidth="1"/>
    <col min="12" max="12" width="14.5703125" style="1" bestFit="1" customWidth="1"/>
    <col min="13" max="13" width="23.42578125" style="1" bestFit="1" customWidth="1"/>
    <col min="14" max="14" width="21.85546875" style="1" bestFit="1" customWidth="1"/>
    <col min="15" max="15" width="14.85546875" style="1" bestFit="1" customWidth="1"/>
    <col min="16" max="16" width="16" style="1" bestFit="1" customWidth="1"/>
    <col min="17" max="17" width="16.7109375" style="1" bestFit="1" customWidth="1"/>
    <col min="18" max="18" width="19.5703125" style="1" bestFit="1" customWidth="1"/>
    <col min="19" max="19" width="16.28515625" style="1" bestFit="1" customWidth="1"/>
    <col min="20" max="20" width="19" style="1" bestFit="1" customWidth="1"/>
    <col min="21" max="22" width="24.5703125" style="1" bestFit="1" customWidth="1"/>
    <col min="23" max="23" width="22.85546875" style="1" bestFit="1" customWidth="1"/>
    <col min="24" max="24" width="23.140625" style="1" bestFit="1" customWidth="1"/>
    <col min="25" max="25" width="24.28515625" style="1" bestFit="1" customWidth="1"/>
    <col min="26" max="26" width="28" style="1" bestFit="1" customWidth="1"/>
    <col min="27" max="27" width="24.85546875" style="1" bestFit="1" customWidth="1"/>
    <col min="28" max="28" width="27.28515625" style="1" bestFit="1" customWidth="1"/>
    <col min="29" max="29" width="18.28515625" style="1" bestFit="1" customWidth="1"/>
    <col min="30" max="30" width="22.28515625" style="1" bestFit="1" customWidth="1"/>
    <col min="31" max="31" width="15.85546875" style="1" bestFit="1" customWidth="1"/>
    <col min="32" max="32" width="14.85546875" style="1" bestFit="1" customWidth="1"/>
    <col min="33" max="33" width="26.5703125" style="1" bestFit="1" customWidth="1"/>
    <col min="34" max="34" width="20.85546875" style="1" bestFit="1" customWidth="1"/>
    <col min="35" max="35" width="24.140625" style="1" bestFit="1" customWidth="1"/>
    <col min="36" max="36" width="20.42578125" style="1" bestFit="1" customWidth="1"/>
    <col min="37" max="37" width="24.42578125" style="1" bestFit="1" customWidth="1"/>
    <col min="38" max="16384" width="9.140625" style="1"/>
  </cols>
  <sheetData>
    <row r="1" spans="2:37" customFormat="1" ht="21" x14ac:dyDescent="0.35">
      <c r="B1" s="4">
        <v>1380</v>
      </c>
      <c r="U1" s="4" t="s">
        <v>4055</v>
      </c>
    </row>
    <row r="2" spans="2:37" customFormat="1" x14ac:dyDescent="0.25"/>
    <row r="3" spans="2:37" x14ac:dyDescent="0.25">
      <c r="B3" s="1" t="s">
        <v>2</v>
      </c>
      <c r="C3" s="1" t="s">
        <v>3</v>
      </c>
      <c r="D3" s="1" t="s">
        <v>1</v>
      </c>
      <c r="E3" s="1" t="s">
        <v>0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30</v>
      </c>
      <c r="AG3" s="1" t="s">
        <v>31</v>
      </c>
      <c r="AH3" s="1" t="s">
        <v>32</v>
      </c>
      <c r="AI3" s="1" t="s">
        <v>33</v>
      </c>
      <c r="AJ3" s="1" t="s">
        <v>4026</v>
      </c>
      <c r="AK3" s="1" t="s">
        <v>4027</v>
      </c>
    </row>
    <row r="4" spans="2:37" x14ac:dyDescent="0.25">
      <c r="C4" s="1" t="s">
        <v>1735</v>
      </c>
      <c r="D4" s="1" t="s">
        <v>1734</v>
      </c>
      <c r="E4" s="2">
        <v>45306.561909722222</v>
      </c>
      <c r="F4" s="1" t="s">
        <v>41</v>
      </c>
      <c r="G4" s="1" t="s">
        <v>37</v>
      </c>
      <c r="I4" s="1" t="s">
        <v>50</v>
      </c>
      <c r="J4" s="3">
        <v>118.9</v>
      </c>
      <c r="K4" s="1">
        <v>1</v>
      </c>
      <c r="L4" s="1">
        <v>0</v>
      </c>
      <c r="M4" s="1">
        <v>0</v>
      </c>
      <c r="N4" s="1">
        <v>476</v>
      </c>
      <c r="O4" s="1">
        <v>12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30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0</v>
      </c>
      <c r="AB4" s="1">
        <v>6608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6">
        <v>45394</v>
      </c>
    </row>
    <row r="5" spans="2:37" x14ac:dyDescent="0.25">
      <c r="C5" s="1" t="s">
        <v>2368</v>
      </c>
      <c r="D5" s="1" t="s">
        <v>2369</v>
      </c>
      <c r="E5" s="2">
        <v>45276.633263888885</v>
      </c>
      <c r="F5" s="1" t="s">
        <v>36</v>
      </c>
      <c r="G5" s="1" t="s">
        <v>37</v>
      </c>
      <c r="I5" s="1" t="s">
        <v>38</v>
      </c>
      <c r="J5" s="3">
        <v>11.8</v>
      </c>
      <c r="K5" s="1">
        <v>0</v>
      </c>
      <c r="L5" s="1">
        <v>14</v>
      </c>
      <c r="M5" s="1">
        <v>0</v>
      </c>
      <c r="N5" s="1">
        <v>13</v>
      </c>
      <c r="O5" s="1">
        <v>15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2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14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6">
        <v>45454</v>
      </c>
    </row>
    <row r="6" spans="2:37" x14ac:dyDescent="0.25">
      <c r="C6" s="1" t="s">
        <v>2370</v>
      </c>
      <c r="D6" s="1" t="s">
        <v>2371</v>
      </c>
      <c r="E6" s="2">
        <v>45303.616990740738</v>
      </c>
      <c r="F6" s="1" t="s">
        <v>207</v>
      </c>
      <c r="G6" s="1" t="s">
        <v>37</v>
      </c>
      <c r="I6" s="1" t="s">
        <v>50</v>
      </c>
      <c r="J6" s="3">
        <v>21.9</v>
      </c>
      <c r="K6" s="1">
        <v>0</v>
      </c>
      <c r="L6" s="1">
        <v>15</v>
      </c>
      <c r="M6" s="1">
        <v>0</v>
      </c>
      <c r="N6" s="1">
        <v>0</v>
      </c>
      <c r="O6" s="1">
        <v>18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52</v>
      </c>
      <c r="AC6" s="1">
        <v>0</v>
      </c>
      <c r="AD6" s="1">
        <v>5</v>
      </c>
      <c r="AE6" s="1">
        <v>0</v>
      </c>
      <c r="AF6" s="1">
        <v>0</v>
      </c>
      <c r="AG6" s="1">
        <v>0</v>
      </c>
      <c r="AH6" s="1">
        <v>0</v>
      </c>
      <c r="AI6" s="1">
        <v>1</v>
      </c>
      <c r="AJ6" s="1">
        <v>0</v>
      </c>
      <c r="AK6" s="6">
        <v>45335</v>
      </c>
    </row>
    <row r="7" spans="2:37" x14ac:dyDescent="0.25">
      <c r="C7" s="1" t="s">
        <v>2370</v>
      </c>
      <c r="D7" s="1" t="s">
        <v>2372</v>
      </c>
      <c r="E7" s="2">
        <v>45306.388692129629</v>
      </c>
      <c r="F7" s="1" t="s">
        <v>207</v>
      </c>
      <c r="G7" s="1" t="s">
        <v>37</v>
      </c>
      <c r="I7" s="1" t="s">
        <v>38</v>
      </c>
      <c r="J7" s="3">
        <v>65.7</v>
      </c>
      <c r="K7" s="1">
        <v>0</v>
      </c>
      <c r="L7" s="1">
        <v>381</v>
      </c>
      <c r="M7" s="1">
        <v>385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504</v>
      </c>
      <c r="AC7" s="1">
        <v>0</v>
      </c>
      <c r="AD7" s="1">
        <v>0</v>
      </c>
      <c r="AE7" s="1">
        <v>12</v>
      </c>
      <c r="AF7" s="1">
        <v>0</v>
      </c>
      <c r="AG7" s="1">
        <v>1</v>
      </c>
      <c r="AH7" s="1">
        <v>0</v>
      </c>
      <c r="AI7" s="1">
        <v>1</v>
      </c>
      <c r="AJ7" s="1">
        <v>0</v>
      </c>
      <c r="AK7" s="6">
        <v>44609</v>
      </c>
    </row>
    <row r="8" spans="2:37" x14ac:dyDescent="0.25">
      <c r="C8" s="1" t="s">
        <v>35</v>
      </c>
      <c r="D8" s="1" t="s">
        <v>34</v>
      </c>
      <c r="E8" s="2">
        <v>45306.503472222219</v>
      </c>
      <c r="F8" s="1" t="s">
        <v>36</v>
      </c>
      <c r="G8" s="1" t="s">
        <v>37</v>
      </c>
      <c r="I8" s="1" t="s">
        <v>38</v>
      </c>
      <c r="J8" s="3">
        <v>38.200000000000003</v>
      </c>
      <c r="K8" s="1">
        <v>1</v>
      </c>
      <c r="L8" s="1">
        <v>0</v>
      </c>
      <c r="M8" s="1">
        <v>0</v>
      </c>
      <c r="N8" s="1">
        <v>0</v>
      </c>
      <c r="O8" s="1">
        <v>94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5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6">
        <v>45625</v>
      </c>
    </row>
    <row r="9" spans="2:37" x14ac:dyDescent="0.25">
      <c r="C9" s="1" t="s">
        <v>40</v>
      </c>
      <c r="D9" s="1" t="s">
        <v>39</v>
      </c>
      <c r="E9" s="2">
        <v>45306.385185185187</v>
      </c>
      <c r="F9" s="1" t="s">
        <v>41</v>
      </c>
      <c r="G9" s="1" t="s">
        <v>42</v>
      </c>
      <c r="I9" s="1" t="s">
        <v>43</v>
      </c>
      <c r="J9" s="3">
        <v>567.79999999999995</v>
      </c>
      <c r="K9" s="1">
        <v>1823</v>
      </c>
      <c r="L9" s="1">
        <v>0</v>
      </c>
      <c r="M9" s="1">
        <v>0</v>
      </c>
      <c r="N9" s="1">
        <v>1824</v>
      </c>
      <c r="O9" s="1">
        <v>202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284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1824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6">
        <v>45489</v>
      </c>
    </row>
    <row r="10" spans="2:37" x14ac:dyDescent="0.25">
      <c r="C10" s="1" t="s">
        <v>45</v>
      </c>
      <c r="D10" s="1" t="s">
        <v>44</v>
      </c>
      <c r="E10" s="2">
        <v>45306.398159722223</v>
      </c>
      <c r="F10" s="1" t="s">
        <v>2187</v>
      </c>
      <c r="G10" s="1" t="s">
        <v>37</v>
      </c>
      <c r="I10" s="1" t="s">
        <v>38</v>
      </c>
      <c r="J10" s="3">
        <v>1014.5</v>
      </c>
      <c r="K10" s="1">
        <v>1</v>
      </c>
      <c r="L10" s="1">
        <v>0</v>
      </c>
      <c r="M10" s="1">
        <v>12757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11478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6">
        <v>45388</v>
      </c>
    </row>
    <row r="11" spans="2:37" x14ac:dyDescent="0.25">
      <c r="C11" s="1" t="s">
        <v>2373</v>
      </c>
      <c r="D11" s="1" t="s">
        <v>2374</v>
      </c>
      <c r="E11" s="2">
        <v>45306.456747685188</v>
      </c>
      <c r="F11" s="1" t="s">
        <v>41</v>
      </c>
      <c r="G11" s="1" t="s">
        <v>37</v>
      </c>
      <c r="I11" s="1" t="s">
        <v>50</v>
      </c>
      <c r="J11" s="3">
        <v>252.7</v>
      </c>
      <c r="K11" s="1">
        <v>347</v>
      </c>
      <c r="L11" s="1">
        <v>0</v>
      </c>
      <c r="M11" s="1">
        <v>0</v>
      </c>
      <c r="N11" s="1">
        <v>172</v>
      </c>
      <c r="O11" s="1">
        <v>164</v>
      </c>
      <c r="P11" s="1">
        <v>91</v>
      </c>
      <c r="Q11" s="1">
        <v>0</v>
      </c>
      <c r="R11" s="1">
        <v>0</v>
      </c>
      <c r="S11" s="1">
        <v>0</v>
      </c>
      <c r="T11" s="1">
        <v>0</v>
      </c>
      <c r="U11" s="1">
        <v>216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197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6">
        <v>45329</v>
      </c>
    </row>
    <row r="12" spans="2:37" x14ac:dyDescent="0.25">
      <c r="C12" s="1" t="s">
        <v>2375</v>
      </c>
      <c r="D12" s="1" t="s">
        <v>2376</v>
      </c>
      <c r="E12" s="2">
        <v>45304.499664351853</v>
      </c>
      <c r="F12" s="1" t="s">
        <v>1213</v>
      </c>
      <c r="G12" s="1" t="s">
        <v>37</v>
      </c>
      <c r="I12" s="1" t="s">
        <v>38</v>
      </c>
      <c r="J12" s="3">
        <v>76.599999999999994</v>
      </c>
      <c r="K12" s="1">
        <v>21</v>
      </c>
      <c r="L12" s="1">
        <v>0</v>
      </c>
      <c r="M12" s="1">
        <v>0</v>
      </c>
      <c r="N12" s="1">
        <v>1855</v>
      </c>
      <c r="O12" s="1">
        <v>23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1313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6">
        <v>45353</v>
      </c>
    </row>
    <row r="13" spans="2:37" x14ac:dyDescent="0.25">
      <c r="C13" s="1" t="s">
        <v>2377</v>
      </c>
      <c r="D13" s="1" t="s">
        <v>2378</v>
      </c>
      <c r="E13" s="2">
        <v>45293.35837962963</v>
      </c>
      <c r="F13" s="1" t="s">
        <v>280</v>
      </c>
      <c r="G13" s="1" t="s">
        <v>37</v>
      </c>
      <c r="I13" s="1" t="s">
        <v>38</v>
      </c>
      <c r="J13" s="3">
        <v>45.3</v>
      </c>
      <c r="K13" s="1">
        <v>0</v>
      </c>
      <c r="L13" s="1">
        <v>0</v>
      </c>
      <c r="M13" s="1">
        <v>0</v>
      </c>
      <c r="N13" s="1">
        <v>163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115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2</v>
      </c>
      <c r="AB13" s="1">
        <v>184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6">
        <v>367</v>
      </c>
    </row>
    <row r="14" spans="2:37" x14ac:dyDescent="0.25">
      <c r="C14" s="1" t="s">
        <v>1737</v>
      </c>
      <c r="D14" s="1" t="s">
        <v>1736</v>
      </c>
      <c r="E14" s="2">
        <v>45295.862986111111</v>
      </c>
      <c r="F14" s="1" t="s">
        <v>41</v>
      </c>
      <c r="G14" s="1" t="s">
        <v>37</v>
      </c>
      <c r="H14" s="1" t="s">
        <v>1541</v>
      </c>
      <c r="I14" s="1" t="s">
        <v>50</v>
      </c>
      <c r="J14" s="3">
        <v>19.5</v>
      </c>
      <c r="K14" s="1">
        <v>1</v>
      </c>
      <c r="L14" s="1">
        <v>0</v>
      </c>
      <c r="M14" s="1">
        <v>0</v>
      </c>
      <c r="N14" s="1">
        <v>0</v>
      </c>
      <c r="O14" s="1">
        <v>43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6">
        <v>45364</v>
      </c>
    </row>
    <row r="15" spans="2:37" x14ac:dyDescent="0.25">
      <c r="C15" s="1" t="s">
        <v>1874</v>
      </c>
      <c r="D15" s="1" t="s">
        <v>1873</v>
      </c>
      <c r="E15" s="2">
        <v>45306.471550925926</v>
      </c>
      <c r="F15" s="1" t="s">
        <v>49</v>
      </c>
      <c r="G15" s="1" t="s">
        <v>37</v>
      </c>
      <c r="I15" s="1" t="s">
        <v>50</v>
      </c>
      <c r="J15" s="3">
        <v>19.7</v>
      </c>
      <c r="K15" s="1">
        <v>246</v>
      </c>
      <c r="L15" s="1">
        <v>0</v>
      </c>
      <c r="M15" s="1">
        <v>0</v>
      </c>
      <c r="N15" s="1">
        <v>244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259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6">
        <v>367</v>
      </c>
    </row>
    <row r="16" spans="2:37" x14ac:dyDescent="0.25">
      <c r="C16" s="1" t="s">
        <v>48</v>
      </c>
      <c r="D16" s="1" t="s">
        <v>47</v>
      </c>
      <c r="E16" s="2">
        <v>45306.356273148151</v>
      </c>
      <c r="F16" s="1" t="s">
        <v>49</v>
      </c>
      <c r="G16" s="1" t="s">
        <v>37</v>
      </c>
      <c r="I16" s="1" t="s">
        <v>38</v>
      </c>
      <c r="J16" s="3">
        <v>344.7</v>
      </c>
      <c r="K16" s="1">
        <v>0</v>
      </c>
      <c r="L16" s="1">
        <v>0</v>
      </c>
      <c r="M16" s="1">
        <v>0</v>
      </c>
      <c r="N16" s="1">
        <v>7970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47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8909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6">
        <v>44294</v>
      </c>
    </row>
    <row r="17" spans="3:37" x14ac:dyDescent="0.25">
      <c r="C17" s="1" t="s">
        <v>1876</v>
      </c>
      <c r="D17" s="1" t="s">
        <v>1875</v>
      </c>
      <c r="E17" s="2">
        <v>45300.519525462965</v>
      </c>
      <c r="F17" s="1" t="s">
        <v>41</v>
      </c>
      <c r="G17" s="1" t="s">
        <v>37</v>
      </c>
      <c r="I17" s="1" t="s">
        <v>38</v>
      </c>
      <c r="J17" s="3">
        <v>209</v>
      </c>
      <c r="K17" s="1">
        <v>0</v>
      </c>
      <c r="L17" s="1">
        <v>0</v>
      </c>
      <c r="M17" s="1">
        <v>0</v>
      </c>
      <c r="N17" s="1">
        <v>2688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2817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6">
        <v>367</v>
      </c>
    </row>
    <row r="18" spans="3:37" x14ac:dyDescent="0.25">
      <c r="C18" s="1" t="s">
        <v>1878</v>
      </c>
      <c r="D18" s="1" t="s">
        <v>1877</v>
      </c>
      <c r="E18" s="2">
        <v>45230.595949074072</v>
      </c>
      <c r="F18" s="1" t="s">
        <v>41</v>
      </c>
      <c r="G18" s="1" t="s">
        <v>37</v>
      </c>
      <c r="I18" s="1" t="s">
        <v>38</v>
      </c>
      <c r="J18" s="3">
        <v>52.1</v>
      </c>
      <c r="K18" s="1">
        <v>0</v>
      </c>
      <c r="L18" s="1">
        <v>0</v>
      </c>
      <c r="M18" s="1">
        <v>0</v>
      </c>
      <c r="N18" s="1">
        <v>8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49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-1</v>
      </c>
      <c r="AK18" s="6">
        <v>45087</v>
      </c>
    </row>
    <row r="19" spans="3:37" x14ac:dyDescent="0.25">
      <c r="C19" s="1" t="s">
        <v>52</v>
      </c>
      <c r="D19" s="1" t="s">
        <v>51</v>
      </c>
      <c r="E19" s="2">
        <v>45305.692164351851</v>
      </c>
      <c r="F19" s="1" t="s">
        <v>36</v>
      </c>
      <c r="G19" s="1" t="s">
        <v>37</v>
      </c>
      <c r="H19" s="1" t="s">
        <v>53</v>
      </c>
      <c r="I19" s="1" t="s">
        <v>38</v>
      </c>
      <c r="J19" s="3">
        <v>44.9</v>
      </c>
      <c r="K19" s="1">
        <v>2</v>
      </c>
      <c r="L19" s="1">
        <v>83</v>
      </c>
      <c r="M19" s="1">
        <v>0</v>
      </c>
      <c r="N19" s="1">
        <v>0</v>
      </c>
      <c r="O19" s="1">
        <v>83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77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10</v>
      </c>
      <c r="AB19" s="1">
        <v>83</v>
      </c>
      <c r="AC19" s="1">
        <v>0</v>
      </c>
      <c r="AD19" s="1">
        <v>69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6">
        <v>45315</v>
      </c>
    </row>
    <row r="20" spans="3:37" x14ac:dyDescent="0.25">
      <c r="C20" s="1" t="s">
        <v>2379</v>
      </c>
      <c r="D20" s="1" t="s">
        <v>2380</v>
      </c>
      <c r="E20" s="2">
        <v>45305.65111111111</v>
      </c>
      <c r="F20" s="1" t="s">
        <v>147</v>
      </c>
      <c r="G20" s="1" t="s">
        <v>37</v>
      </c>
      <c r="I20" s="1" t="s">
        <v>38</v>
      </c>
      <c r="J20" s="3">
        <v>258.5</v>
      </c>
      <c r="K20" s="1">
        <v>0</v>
      </c>
      <c r="L20" s="1">
        <v>0</v>
      </c>
      <c r="M20" s="1">
        <v>6092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753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1</v>
      </c>
      <c r="AK20" s="6">
        <v>367</v>
      </c>
    </row>
    <row r="21" spans="3:37" x14ac:dyDescent="0.25">
      <c r="C21" s="1" t="s">
        <v>55</v>
      </c>
      <c r="D21" s="1" t="s">
        <v>54</v>
      </c>
      <c r="E21" s="2">
        <v>45300.34951388889</v>
      </c>
      <c r="F21" s="1" t="s">
        <v>41</v>
      </c>
      <c r="G21" s="1" t="s">
        <v>42</v>
      </c>
      <c r="I21" s="1" t="s">
        <v>38</v>
      </c>
      <c r="J21" s="3">
        <v>6.6</v>
      </c>
      <c r="K21" s="1">
        <v>1</v>
      </c>
      <c r="L21" s="1">
        <v>0</v>
      </c>
      <c r="M21" s="1">
        <v>0</v>
      </c>
      <c r="N21" s="1">
        <v>0</v>
      </c>
      <c r="O21" s="1">
        <v>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6">
        <v>45315</v>
      </c>
    </row>
    <row r="22" spans="3:37" x14ac:dyDescent="0.25">
      <c r="C22" s="1" t="s">
        <v>1881</v>
      </c>
      <c r="D22" s="1" t="s">
        <v>1880</v>
      </c>
      <c r="E22" s="2">
        <v>45306.496249999997</v>
      </c>
      <c r="F22" s="1" t="s">
        <v>73</v>
      </c>
      <c r="G22" s="1" t="s">
        <v>37</v>
      </c>
      <c r="I22" s="1" t="s">
        <v>1882</v>
      </c>
      <c r="J22" s="3">
        <v>19.899999999999999</v>
      </c>
      <c r="K22" s="1">
        <v>1</v>
      </c>
      <c r="L22" s="1">
        <v>0</v>
      </c>
      <c r="M22" s="1">
        <v>0</v>
      </c>
      <c r="N22" s="1">
        <v>227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6">
        <v>45468</v>
      </c>
    </row>
    <row r="23" spans="3:37" x14ac:dyDescent="0.25">
      <c r="C23" s="1" t="s">
        <v>1884</v>
      </c>
      <c r="D23" s="1" t="s">
        <v>1883</v>
      </c>
      <c r="E23" s="2">
        <v>45303.742025462961</v>
      </c>
      <c r="F23" s="1" t="s">
        <v>1885</v>
      </c>
      <c r="G23" s="1" t="s">
        <v>37</v>
      </c>
      <c r="I23" s="1" t="s">
        <v>38</v>
      </c>
      <c r="J23" s="3">
        <v>30.7</v>
      </c>
      <c r="K23" s="1">
        <v>0</v>
      </c>
      <c r="L23" s="1">
        <v>31</v>
      </c>
      <c r="M23" s="1">
        <v>0</v>
      </c>
      <c r="N23" s="1">
        <v>0</v>
      </c>
      <c r="O23" s="1">
        <v>56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25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92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6">
        <v>45631</v>
      </c>
    </row>
    <row r="24" spans="3:37" x14ac:dyDescent="0.25">
      <c r="C24" s="1" t="s">
        <v>2381</v>
      </c>
      <c r="D24" s="1" t="s">
        <v>2382</v>
      </c>
      <c r="E24" s="2">
        <v>45306.31927083333</v>
      </c>
      <c r="F24" s="1" t="s">
        <v>49</v>
      </c>
      <c r="G24" s="1" t="s">
        <v>37</v>
      </c>
      <c r="I24" s="1" t="s">
        <v>50</v>
      </c>
      <c r="J24" s="3">
        <v>216.3</v>
      </c>
      <c r="K24" s="1">
        <v>1318</v>
      </c>
      <c r="L24" s="1">
        <v>0</v>
      </c>
      <c r="M24" s="1">
        <v>0</v>
      </c>
      <c r="N24" s="1">
        <v>1320</v>
      </c>
      <c r="O24" s="1">
        <v>9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65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2037</v>
      </c>
      <c r="AC24" s="1">
        <v>0</v>
      </c>
      <c r="AD24" s="1">
        <v>31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6">
        <v>45507</v>
      </c>
    </row>
    <row r="25" spans="3:37" x14ac:dyDescent="0.25">
      <c r="C25" s="1" t="s">
        <v>2383</v>
      </c>
      <c r="D25" s="1" t="s">
        <v>2384</v>
      </c>
      <c r="E25" s="2">
        <v>45306.328298611108</v>
      </c>
      <c r="F25" s="1" t="s">
        <v>183</v>
      </c>
      <c r="G25" s="1" t="s">
        <v>37</v>
      </c>
      <c r="I25" s="1" t="s">
        <v>50</v>
      </c>
      <c r="J25" s="3">
        <v>18.399999999999999</v>
      </c>
      <c r="K25" s="1">
        <v>4</v>
      </c>
      <c r="L25" s="1">
        <v>0</v>
      </c>
      <c r="M25" s="1">
        <v>0</v>
      </c>
      <c r="N25" s="1">
        <v>3</v>
      </c>
      <c r="O25" s="1">
        <v>47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3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6">
        <v>45308</v>
      </c>
    </row>
    <row r="26" spans="3:37" x14ac:dyDescent="0.25">
      <c r="C26" s="1" t="s">
        <v>2385</v>
      </c>
      <c r="D26" s="1" t="s">
        <v>1738</v>
      </c>
      <c r="E26" s="2">
        <v>45305.625474537039</v>
      </c>
      <c r="F26" s="1" t="s">
        <v>104</v>
      </c>
      <c r="G26" s="1" t="s">
        <v>37</v>
      </c>
      <c r="I26" s="1" t="s">
        <v>38</v>
      </c>
      <c r="J26" s="3">
        <v>89.1</v>
      </c>
      <c r="K26" s="1">
        <v>960</v>
      </c>
      <c r="L26" s="1">
        <v>0</v>
      </c>
      <c r="M26" s="1">
        <v>943</v>
      </c>
      <c r="N26" s="1">
        <v>21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13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1085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6">
        <v>44527</v>
      </c>
    </row>
    <row r="27" spans="3:37" x14ac:dyDescent="0.25">
      <c r="C27" s="1" t="s">
        <v>2386</v>
      </c>
      <c r="D27" s="1" t="s">
        <v>2387</v>
      </c>
      <c r="E27" s="2">
        <v>45288.67869212963</v>
      </c>
      <c r="F27" s="1" t="s">
        <v>36</v>
      </c>
      <c r="G27" s="1" t="s">
        <v>37</v>
      </c>
      <c r="I27" s="1" t="s">
        <v>50</v>
      </c>
      <c r="J27" s="3">
        <v>104.7</v>
      </c>
      <c r="K27" s="1">
        <v>0</v>
      </c>
      <c r="L27" s="1">
        <v>0</v>
      </c>
      <c r="M27" s="1">
        <v>0</v>
      </c>
      <c r="N27" s="1">
        <v>5835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6244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6">
        <v>367</v>
      </c>
    </row>
    <row r="28" spans="3:37" x14ac:dyDescent="0.25">
      <c r="C28" s="1" t="s">
        <v>57</v>
      </c>
      <c r="D28" s="1" t="s">
        <v>56</v>
      </c>
      <c r="E28" s="2">
        <v>45306.629745370374</v>
      </c>
      <c r="F28" s="1" t="s">
        <v>49</v>
      </c>
      <c r="G28" s="1" t="s">
        <v>37</v>
      </c>
      <c r="I28" s="1" t="s">
        <v>38</v>
      </c>
      <c r="J28" s="3">
        <v>873.9</v>
      </c>
      <c r="K28" s="1">
        <v>1</v>
      </c>
      <c r="L28" s="1">
        <v>0</v>
      </c>
      <c r="M28" s="1">
        <v>9361</v>
      </c>
      <c r="N28" s="1">
        <v>5436</v>
      </c>
      <c r="O28" s="1">
        <v>3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223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2</v>
      </c>
      <c r="AB28" s="1">
        <v>14767</v>
      </c>
      <c r="AC28" s="1">
        <v>0</v>
      </c>
      <c r="AD28" s="1">
        <v>1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6">
        <v>45612</v>
      </c>
    </row>
    <row r="29" spans="3:37" x14ac:dyDescent="0.25">
      <c r="C29" s="1" t="s">
        <v>1805</v>
      </c>
      <c r="D29" s="1" t="s">
        <v>2388</v>
      </c>
      <c r="E29" s="2">
        <v>45306.338530092595</v>
      </c>
      <c r="F29" s="1" t="s">
        <v>280</v>
      </c>
      <c r="G29" s="1" t="s">
        <v>37</v>
      </c>
      <c r="I29" s="1" t="s">
        <v>38</v>
      </c>
      <c r="J29" s="3">
        <v>13.8</v>
      </c>
      <c r="K29" s="1">
        <v>0</v>
      </c>
      <c r="L29" s="1">
        <v>59</v>
      </c>
      <c r="M29" s="1">
        <v>61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61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6">
        <v>367</v>
      </c>
    </row>
    <row r="30" spans="3:37" x14ac:dyDescent="0.25">
      <c r="C30" s="1" t="s">
        <v>59</v>
      </c>
      <c r="D30" s="1" t="s">
        <v>58</v>
      </c>
      <c r="E30" s="2">
        <v>45301.342650462961</v>
      </c>
      <c r="F30" s="1" t="s">
        <v>36</v>
      </c>
      <c r="G30" s="1" t="s">
        <v>42</v>
      </c>
      <c r="I30" s="1" t="s">
        <v>60</v>
      </c>
      <c r="J30" s="3">
        <v>8027.5</v>
      </c>
      <c r="K30" s="1">
        <v>2</v>
      </c>
      <c r="L30" s="1">
        <v>0</v>
      </c>
      <c r="M30" s="1">
        <v>27181</v>
      </c>
      <c r="N30" s="1">
        <v>0</v>
      </c>
      <c r="O30" s="1">
        <v>72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387</v>
      </c>
      <c r="V30" s="1">
        <v>0</v>
      </c>
      <c r="W30" s="1">
        <v>704</v>
      </c>
      <c r="X30" s="1">
        <v>0</v>
      </c>
      <c r="Y30" s="1">
        <v>0</v>
      </c>
      <c r="Z30" s="1">
        <v>0</v>
      </c>
      <c r="AA30" s="1">
        <v>865</v>
      </c>
      <c r="AB30" s="1">
        <v>33847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1</v>
      </c>
      <c r="AJ30" s="1">
        <v>0</v>
      </c>
      <c r="AK30" s="6">
        <v>45385</v>
      </c>
    </row>
    <row r="31" spans="3:37" x14ac:dyDescent="0.25">
      <c r="C31" s="1" t="s">
        <v>62</v>
      </c>
      <c r="D31" s="1" t="s">
        <v>61</v>
      </c>
      <c r="E31" s="2">
        <v>45306.279583333337</v>
      </c>
      <c r="F31" s="1" t="s">
        <v>63</v>
      </c>
      <c r="G31" s="1" t="s">
        <v>42</v>
      </c>
      <c r="I31" s="1" t="s">
        <v>50</v>
      </c>
      <c r="J31" s="3">
        <v>178.9</v>
      </c>
      <c r="K31" s="1">
        <v>3611</v>
      </c>
      <c r="L31" s="1">
        <v>0</v>
      </c>
      <c r="M31" s="1">
        <v>3652</v>
      </c>
      <c r="N31" s="1">
        <v>0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124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39</v>
      </c>
      <c r="AB31" s="1">
        <v>4157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6">
        <v>45393</v>
      </c>
    </row>
    <row r="32" spans="3:37" x14ac:dyDescent="0.25">
      <c r="C32" s="1" t="s">
        <v>2389</v>
      </c>
      <c r="D32" s="1" t="s">
        <v>2390</v>
      </c>
      <c r="E32" s="2">
        <v>45306.488229166665</v>
      </c>
      <c r="F32" s="1" t="s">
        <v>387</v>
      </c>
      <c r="G32" s="1" t="s">
        <v>42</v>
      </c>
      <c r="I32" s="1" t="s">
        <v>50</v>
      </c>
      <c r="J32" s="3">
        <v>159.1</v>
      </c>
      <c r="K32" s="1">
        <v>1</v>
      </c>
      <c r="L32" s="1">
        <v>0</v>
      </c>
      <c r="M32" s="1">
        <v>0</v>
      </c>
      <c r="N32" s="1">
        <v>70</v>
      </c>
      <c r="O32" s="1">
        <v>64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103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6</v>
      </c>
      <c r="AB32" s="1">
        <v>69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6">
        <v>45512</v>
      </c>
    </row>
    <row r="33" spans="3:37" x14ac:dyDescent="0.25">
      <c r="C33" s="1" t="s">
        <v>65</v>
      </c>
      <c r="D33" s="1" t="s">
        <v>64</v>
      </c>
      <c r="E33" s="2">
        <v>45230.595949074072</v>
      </c>
      <c r="F33" s="1" t="s">
        <v>66</v>
      </c>
      <c r="G33" s="1" t="s">
        <v>37</v>
      </c>
      <c r="H33" s="1" t="s">
        <v>67</v>
      </c>
      <c r="I33" s="1" t="s">
        <v>38</v>
      </c>
      <c r="J33" s="3">
        <v>76.3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7</v>
      </c>
      <c r="AE33" s="1">
        <v>0</v>
      </c>
      <c r="AF33" s="1">
        <v>0</v>
      </c>
      <c r="AG33" s="1">
        <v>0</v>
      </c>
      <c r="AH33" s="1">
        <v>0</v>
      </c>
      <c r="AI33" s="1">
        <v>1</v>
      </c>
      <c r="AJ33" s="1">
        <v>-1</v>
      </c>
      <c r="AK33" s="6">
        <v>44883</v>
      </c>
    </row>
    <row r="34" spans="3:37" x14ac:dyDescent="0.25">
      <c r="D34" s="1" t="s">
        <v>68</v>
      </c>
      <c r="E34" s="2">
        <v>45303.415300925924</v>
      </c>
      <c r="G34" s="1" t="s">
        <v>37</v>
      </c>
      <c r="I34" s="1" t="s">
        <v>38</v>
      </c>
      <c r="J34" s="3">
        <v>28.3</v>
      </c>
      <c r="K34" s="1">
        <v>0</v>
      </c>
      <c r="L34" s="1">
        <v>3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4</v>
      </c>
      <c r="W34" s="1">
        <v>0</v>
      </c>
      <c r="X34" s="1">
        <v>0</v>
      </c>
      <c r="Y34" s="1">
        <v>0</v>
      </c>
      <c r="Z34" s="1">
        <v>0</v>
      </c>
      <c r="AA34" s="1">
        <v>1</v>
      </c>
      <c r="AB34" s="1">
        <v>5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-1</v>
      </c>
      <c r="AK34" s="6">
        <v>44994</v>
      </c>
    </row>
    <row r="35" spans="3:37" x14ac:dyDescent="0.25">
      <c r="C35" s="1" t="s">
        <v>70</v>
      </c>
      <c r="D35" s="1" t="s">
        <v>69</v>
      </c>
      <c r="E35" s="2">
        <v>45306.581678240742</v>
      </c>
      <c r="F35" s="1" t="s">
        <v>41</v>
      </c>
      <c r="G35" s="1" t="s">
        <v>37</v>
      </c>
      <c r="H35" s="1" t="s">
        <v>67</v>
      </c>
      <c r="I35" s="1" t="s">
        <v>38</v>
      </c>
      <c r="J35" s="3">
        <v>162.4</v>
      </c>
      <c r="K35" s="1">
        <v>143</v>
      </c>
      <c r="L35" s="1">
        <v>230</v>
      </c>
      <c r="M35" s="1">
        <v>0</v>
      </c>
      <c r="N35" s="1">
        <v>0</v>
      </c>
      <c r="O35" s="1">
        <v>259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98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200</v>
      </c>
      <c r="AB35" s="1">
        <v>345</v>
      </c>
      <c r="AC35" s="1">
        <v>244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6">
        <v>45624</v>
      </c>
    </row>
    <row r="36" spans="3:37" x14ac:dyDescent="0.25">
      <c r="C36" s="1" t="s">
        <v>72</v>
      </c>
      <c r="D36" s="1" t="s">
        <v>71</v>
      </c>
      <c r="E36" s="2">
        <v>45306.550925925927</v>
      </c>
      <c r="F36" s="1" t="s">
        <v>73</v>
      </c>
      <c r="G36" s="1" t="s">
        <v>42</v>
      </c>
      <c r="I36" s="1" t="s">
        <v>50</v>
      </c>
      <c r="J36" s="3">
        <v>119.8</v>
      </c>
      <c r="K36" s="1">
        <v>2</v>
      </c>
      <c r="L36" s="1">
        <v>0</v>
      </c>
      <c r="M36" s="1">
        <v>0</v>
      </c>
      <c r="N36" s="1">
        <v>111</v>
      </c>
      <c r="O36" s="1">
        <v>225</v>
      </c>
      <c r="P36" s="1">
        <v>0</v>
      </c>
      <c r="Q36" s="1">
        <v>94</v>
      </c>
      <c r="R36" s="1">
        <v>0</v>
      </c>
      <c r="S36" s="1">
        <v>0</v>
      </c>
      <c r="T36" s="1">
        <v>0</v>
      </c>
      <c r="U36" s="1">
        <v>17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  <c r="AB36" s="1">
        <v>110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6">
        <v>45324</v>
      </c>
    </row>
    <row r="37" spans="3:37" x14ac:dyDescent="0.25">
      <c r="C37" s="1" t="s">
        <v>2391</v>
      </c>
      <c r="D37" s="1" t="s">
        <v>2392</v>
      </c>
      <c r="E37" s="2">
        <v>45230.595949074072</v>
      </c>
      <c r="F37" s="1" t="s">
        <v>41</v>
      </c>
      <c r="G37" s="1" t="s">
        <v>37</v>
      </c>
      <c r="I37" s="1" t="s">
        <v>50</v>
      </c>
      <c r="J37" s="3">
        <v>22.3</v>
      </c>
      <c r="K37" s="1">
        <v>0</v>
      </c>
      <c r="L37" s="1">
        <v>126</v>
      </c>
      <c r="M37" s="1">
        <v>0</v>
      </c>
      <c r="N37" s="1">
        <v>0</v>
      </c>
      <c r="O37" s="1">
        <v>116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118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-1</v>
      </c>
      <c r="AK37" s="6">
        <v>45498</v>
      </c>
    </row>
    <row r="38" spans="3:37" x14ac:dyDescent="0.25">
      <c r="C38" s="1" t="s">
        <v>2393</v>
      </c>
      <c r="D38" s="1" t="s">
        <v>2394</v>
      </c>
      <c r="E38" s="2">
        <v>45293.663819444446</v>
      </c>
      <c r="F38" s="1" t="s">
        <v>104</v>
      </c>
      <c r="G38" s="1" t="s">
        <v>37</v>
      </c>
      <c r="I38" s="1" t="s">
        <v>50</v>
      </c>
      <c r="J38" s="3">
        <v>52.4</v>
      </c>
      <c r="K38" s="1">
        <v>18</v>
      </c>
      <c r="L38" s="1">
        <v>0</v>
      </c>
      <c r="M38" s="1">
        <v>0</v>
      </c>
      <c r="N38" s="1">
        <v>17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21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6">
        <v>45478</v>
      </c>
    </row>
    <row r="39" spans="3:37" x14ac:dyDescent="0.25">
      <c r="C39" s="1" t="s">
        <v>2395</v>
      </c>
      <c r="D39" s="1" t="s">
        <v>2396</v>
      </c>
      <c r="E39" s="2">
        <v>45295.390659722223</v>
      </c>
      <c r="F39" s="1" t="s">
        <v>73</v>
      </c>
      <c r="G39" s="1" t="s">
        <v>37</v>
      </c>
      <c r="I39" s="1" t="s">
        <v>50</v>
      </c>
      <c r="J39" s="3">
        <v>39.5</v>
      </c>
      <c r="K39" s="1">
        <v>0</v>
      </c>
      <c r="L39" s="1">
        <v>0</v>
      </c>
      <c r="M39" s="1">
        <v>0</v>
      </c>
      <c r="N39" s="1">
        <v>167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125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6">
        <v>45062</v>
      </c>
    </row>
    <row r="40" spans="3:37" x14ac:dyDescent="0.25">
      <c r="C40" s="1" t="s">
        <v>75</v>
      </c>
      <c r="D40" s="1" t="s">
        <v>74</v>
      </c>
      <c r="E40" s="2">
        <v>45303.91065972222</v>
      </c>
      <c r="F40" s="1" t="s">
        <v>36</v>
      </c>
      <c r="G40" s="1" t="s">
        <v>37</v>
      </c>
      <c r="I40" s="1" t="s">
        <v>38</v>
      </c>
      <c r="J40" s="3">
        <v>7</v>
      </c>
      <c r="K40" s="1">
        <v>1</v>
      </c>
      <c r="L40" s="1">
        <v>0</v>
      </c>
      <c r="M40" s="1">
        <v>0</v>
      </c>
      <c r="N40" s="1">
        <v>0</v>
      </c>
      <c r="O40" s="1">
        <v>10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10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6">
        <v>45314</v>
      </c>
    </row>
    <row r="41" spans="3:37" x14ac:dyDescent="0.25">
      <c r="C41" s="1" t="s">
        <v>79</v>
      </c>
      <c r="D41" s="1" t="s">
        <v>78</v>
      </c>
      <c r="E41" s="2">
        <v>45301.874976851854</v>
      </c>
      <c r="F41" s="1" t="s">
        <v>80</v>
      </c>
      <c r="G41" s="1" t="s">
        <v>42</v>
      </c>
      <c r="I41" s="1" t="s">
        <v>38</v>
      </c>
      <c r="J41" s="3">
        <v>15.3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1</v>
      </c>
      <c r="AJ41" s="1">
        <v>0</v>
      </c>
      <c r="AK41" s="6">
        <v>45351</v>
      </c>
    </row>
    <row r="42" spans="3:37" x14ac:dyDescent="0.25">
      <c r="C42" s="1" t="s">
        <v>82</v>
      </c>
      <c r="D42" s="1" t="s">
        <v>81</v>
      </c>
      <c r="E42" s="2">
        <v>45302.902256944442</v>
      </c>
      <c r="F42" s="1" t="s">
        <v>83</v>
      </c>
      <c r="G42" s="1" t="s">
        <v>42</v>
      </c>
      <c r="I42" s="1" t="s">
        <v>38</v>
      </c>
      <c r="J42" s="3">
        <v>2.1</v>
      </c>
      <c r="K42" s="1">
        <v>1</v>
      </c>
      <c r="L42" s="1">
        <v>0</v>
      </c>
      <c r="M42" s="1">
        <v>0</v>
      </c>
      <c r="N42" s="1">
        <v>0</v>
      </c>
      <c r="O42" s="1">
        <v>15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1</v>
      </c>
      <c r="AJ42" s="1">
        <v>0</v>
      </c>
      <c r="AK42" s="6">
        <v>45511</v>
      </c>
    </row>
    <row r="43" spans="3:37" x14ac:dyDescent="0.25">
      <c r="C43" s="1" t="s">
        <v>2397</v>
      </c>
      <c r="D43" s="1" t="s">
        <v>2398</v>
      </c>
      <c r="E43" s="2">
        <v>45301.387326388889</v>
      </c>
      <c r="F43" s="1" t="s">
        <v>183</v>
      </c>
      <c r="G43" s="1" t="s">
        <v>37</v>
      </c>
      <c r="I43" s="1" t="s">
        <v>38</v>
      </c>
      <c r="J43" s="3">
        <v>230.5</v>
      </c>
      <c r="K43" s="1">
        <v>4642</v>
      </c>
      <c r="L43" s="1">
        <v>0</v>
      </c>
      <c r="M43" s="1">
        <v>0</v>
      </c>
      <c r="N43" s="1">
        <v>4628</v>
      </c>
      <c r="O43" s="1">
        <v>123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212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2</v>
      </c>
      <c r="AB43" s="1">
        <v>4942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6">
        <v>45335</v>
      </c>
    </row>
    <row r="44" spans="3:37" x14ac:dyDescent="0.25">
      <c r="C44" s="1" t="s">
        <v>2399</v>
      </c>
      <c r="D44" s="1" t="s">
        <v>2400</v>
      </c>
      <c r="E44" s="2">
        <v>45306.383773148147</v>
      </c>
      <c r="F44" s="1" t="s">
        <v>2401</v>
      </c>
      <c r="G44" s="1" t="s">
        <v>37</v>
      </c>
      <c r="I44" s="1" t="s">
        <v>50</v>
      </c>
      <c r="J44" s="3">
        <v>21.7</v>
      </c>
      <c r="K44" s="1">
        <v>0</v>
      </c>
      <c r="L44" s="1">
        <v>939</v>
      </c>
      <c r="M44" s="1">
        <v>818</v>
      </c>
      <c r="N44" s="1">
        <v>0</v>
      </c>
      <c r="O44" s="1">
        <v>1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41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940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6">
        <v>45590</v>
      </c>
    </row>
    <row r="45" spans="3:37" x14ac:dyDescent="0.25">
      <c r="C45" s="1" t="s">
        <v>2402</v>
      </c>
      <c r="D45" s="1" t="s">
        <v>2403</v>
      </c>
      <c r="E45" s="2">
        <v>45298.456053240741</v>
      </c>
      <c r="F45" s="1" t="s">
        <v>36</v>
      </c>
      <c r="G45" s="1" t="s">
        <v>37</v>
      </c>
      <c r="I45" s="1" t="s">
        <v>38</v>
      </c>
      <c r="J45" s="3">
        <v>52</v>
      </c>
      <c r="K45" s="1">
        <v>0</v>
      </c>
      <c r="L45" s="1">
        <v>0</v>
      </c>
      <c r="M45" s="1">
        <v>0</v>
      </c>
      <c r="N45" s="1">
        <v>2669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566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6">
        <v>367</v>
      </c>
    </row>
    <row r="46" spans="3:37" x14ac:dyDescent="0.25">
      <c r="C46" s="1" t="s">
        <v>2404</v>
      </c>
      <c r="D46" s="1" t="s">
        <v>2405</v>
      </c>
      <c r="E46" s="2">
        <v>45299.719328703701</v>
      </c>
      <c r="G46" s="1" t="s">
        <v>37</v>
      </c>
      <c r="I46" s="1" t="s">
        <v>38</v>
      </c>
      <c r="J46" s="3">
        <v>1.9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6">
        <v>367</v>
      </c>
    </row>
    <row r="47" spans="3:37" x14ac:dyDescent="0.25">
      <c r="C47" s="1" t="s">
        <v>2406</v>
      </c>
      <c r="D47" s="1" t="s">
        <v>2407</v>
      </c>
      <c r="E47" s="2">
        <v>45230.595949074072</v>
      </c>
      <c r="F47" s="1" t="s">
        <v>66</v>
      </c>
      <c r="G47" s="1" t="s">
        <v>37</v>
      </c>
      <c r="I47" s="1" t="s">
        <v>50</v>
      </c>
      <c r="J47" s="3">
        <v>17.2</v>
      </c>
      <c r="K47" s="1">
        <v>0</v>
      </c>
      <c r="L47" s="1">
        <v>0</v>
      </c>
      <c r="M47" s="1">
        <v>0</v>
      </c>
      <c r="N47" s="1">
        <v>296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414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-1</v>
      </c>
      <c r="AK47" s="6">
        <v>367</v>
      </c>
    </row>
    <row r="48" spans="3:37" x14ac:dyDescent="0.25">
      <c r="C48" s="1" t="s">
        <v>85</v>
      </c>
      <c r="D48" s="1" t="s">
        <v>84</v>
      </c>
      <c r="E48" s="2">
        <v>45305.578067129631</v>
      </c>
      <c r="F48" s="1" t="s">
        <v>86</v>
      </c>
      <c r="G48" s="1" t="s">
        <v>37</v>
      </c>
      <c r="I48" s="1" t="s">
        <v>38</v>
      </c>
      <c r="J48" s="3">
        <v>146.30000000000001</v>
      </c>
      <c r="K48" s="1">
        <v>2</v>
      </c>
      <c r="L48" s="1">
        <v>0</v>
      </c>
      <c r="M48" s="1">
        <v>1056</v>
      </c>
      <c r="N48" s="1">
        <v>1304</v>
      </c>
      <c r="O48" s="1">
        <v>2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1543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6">
        <v>45580</v>
      </c>
    </row>
    <row r="49" spans="3:37" x14ac:dyDescent="0.25">
      <c r="C49" s="1" t="s">
        <v>2408</v>
      </c>
      <c r="D49" s="1" t="s">
        <v>2409</v>
      </c>
      <c r="E49" s="2">
        <v>45230.595949074072</v>
      </c>
      <c r="F49" s="1" t="s">
        <v>86</v>
      </c>
      <c r="G49" s="1" t="s">
        <v>37</v>
      </c>
      <c r="I49" s="1" t="s">
        <v>38</v>
      </c>
      <c r="J49" s="3">
        <v>105.8</v>
      </c>
      <c r="K49" s="1">
        <v>0</v>
      </c>
      <c r="L49" s="1">
        <v>0</v>
      </c>
      <c r="M49" s="1">
        <v>0</v>
      </c>
      <c r="N49" s="1">
        <v>7276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8035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-1</v>
      </c>
      <c r="AK49" s="6">
        <v>367</v>
      </c>
    </row>
    <row r="50" spans="3:37" x14ac:dyDescent="0.25">
      <c r="C50" s="1" t="s">
        <v>2410</v>
      </c>
      <c r="D50" s="1" t="s">
        <v>2411</v>
      </c>
      <c r="E50" s="2">
        <v>45306.352916666663</v>
      </c>
      <c r="F50" s="1" t="s">
        <v>86</v>
      </c>
      <c r="G50" s="1" t="s">
        <v>37</v>
      </c>
      <c r="I50" s="1" t="s">
        <v>38</v>
      </c>
      <c r="J50" s="3">
        <v>67.400000000000006</v>
      </c>
      <c r="K50" s="1">
        <v>0</v>
      </c>
      <c r="L50" s="1">
        <v>0</v>
      </c>
      <c r="M50" s="1">
        <v>0</v>
      </c>
      <c r="N50" s="1">
        <v>3399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3399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6">
        <v>367</v>
      </c>
    </row>
    <row r="51" spans="3:37" x14ac:dyDescent="0.25">
      <c r="C51" s="1" t="s">
        <v>88</v>
      </c>
      <c r="D51" s="1" t="s">
        <v>87</v>
      </c>
      <c r="E51" s="2">
        <v>45306.487708333334</v>
      </c>
      <c r="F51" s="1" t="s">
        <v>89</v>
      </c>
      <c r="G51" s="1" t="s">
        <v>37</v>
      </c>
      <c r="I51" s="1" t="s">
        <v>50</v>
      </c>
      <c r="J51" s="3">
        <v>321.7</v>
      </c>
      <c r="K51" s="1">
        <v>1</v>
      </c>
      <c r="L51" s="1">
        <v>0</v>
      </c>
      <c r="M51" s="1">
        <v>4975</v>
      </c>
      <c r="N51" s="1">
        <v>0</v>
      </c>
      <c r="O51" s="1">
        <v>4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46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63</v>
      </c>
      <c r="AB51" s="1">
        <v>2809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1</v>
      </c>
      <c r="AJ51" s="1">
        <v>0</v>
      </c>
      <c r="AK51" s="6">
        <v>45426</v>
      </c>
    </row>
    <row r="52" spans="3:37" x14ac:dyDescent="0.25">
      <c r="C52" s="1" t="s">
        <v>91</v>
      </c>
      <c r="D52" s="1" t="s">
        <v>90</v>
      </c>
      <c r="E52" s="2">
        <v>45302.699872685182</v>
      </c>
      <c r="F52" s="1" t="s">
        <v>66</v>
      </c>
      <c r="G52" s="1" t="s">
        <v>37</v>
      </c>
      <c r="I52" s="1" t="s">
        <v>92</v>
      </c>
      <c r="J52" s="3">
        <v>107.4</v>
      </c>
      <c r="K52" s="1">
        <v>1</v>
      </c>
      <c r="L52" s="1">
        <v>50</v>
      </c>
      <c r="M52" s="1">
        <v>0</v>
      </c>
      <c r="N52" s="1">
        <v>0</v>
      </c>
      <c r="O52" s="1">
        <v>53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4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50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6">
        <v>45315</v>
      </c>
    </row>
    <row r="53" spans="3:37" x14ac:dyDescent="0.25">
      <c r="C53" s="1" t="s">
        <v>2412</v>
      </c>
      <c r="D53" s="1" t="s">
        <v>2413</v>
      </c>
      <c r="E53" s="2">
        <v>45302.547071759262</v>
      </c>
      <c r="F53" s="1" t="s">
        <v>41</v>
      </c>
      <c r="G53" s="1" t="s">
        <v>37</v>
      </c>
      <c r="I53" s="1" t="s">
        <v>50</v>
      </c>
      <c r="J53" s="3">
        <v>41.7</v>
      </c>
      <c r="K53" s="1">
        <v>1</v>
      </c>
      <c r="L53" s="1">
        <v>0</v>
      </c>
      <c r="M53" s="1">
        <v>0</v>
      </c>
      <c r="N53" s="1">
        <v>1457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52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1</v>
      </c>
      <c r="AJ53" s="1">
        <v>0</v>
      </c>
      <c r="AK53" s="6">
        <v>45380</v>
      </c>
    </row>
    <row r="54" spans="3:37" x14ac:dyDescent="0.25">
      <c r="C54" s="1" t="s">
        <v>94</v>
      </c>
      <c r="D54" s="1" t="s">
        <v>93</v>
      </c>
      <c r="E54" s="2">
        <v>45230.595949074072</v>
      </c>
      <c r="F54" s="1" t="s">
        <v>95</v>
      </c>
      <c r="G54" s="1" t="s">
        <v>37</v>
      </c>
      <c r="I54" s="1" t="s">
        <v>38</v>
      </c>
      <c r="J54" s="3">
        <v>21.8</v>
      </c>
      <c r="K54" s="1">
        <v>106</v>
      </c>
      <c r="L54" s="1">
        <v>0</v>
      </c>
      <c r="M54" s="1">
        <v>111</v>
      </c>
      <c r="N54" s="1">
        <v>0</v>
      </c>
      <c r="O54" s="1">
        <v>0</v>
      </c>
      <c r="P54" s="1">
        <v>0</v>
      </c>
      <c r="Q54" s="1">
        <v>0</v>
      </c>
      <c r="R54" s="1">
        <v>45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125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-1</v>
      </c>
      <c r="AK54" s="6">
        <v>45416</v>
      </c>
    </row>
    <row r="55" spans="3:37" x14ac:dyDescent="0.25">
      <c r="C55" s="1" t="s">
        <v>2414</v>
      </c>
      <c r="D55" s="1" t="s">
        <v>2415</v>
      </c>
      <c r="E55" s="2">
        <v>45293.556967592594</v>
      </c>
      <c r="F55" s="1" t="s">
        <v>487</v>
      </c>
      <c r="G55" s="1" t="s">
        <v>37</v>
      </c>
      <c r="I55" s="1" t="s">
        <v>38</v>
      </c>
      <c r="J55" s="3">
        <v>79.099999999999994</v>
      </c>
      <c r="K55" s="1">
        <v>0</v>
      </c>
      <c r="L55" s="1">
        <v>1</v>
      </c>
      <c r="M55" s="1">
        <v>826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38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6">
        <v>367</v>
      </c>
    </row>
    <row r="56" spans="3:37" x14ac:dyDescent="0.25">
      <c r="C56" s="1" t="s">
        <v>97</v>
      </c>
      <c r="D56" s="1" t="s">
        <v>96</v>
      </c>
      <c r="E56" s="2">
        <v>45306.473379629628</v>
      </c>
      <c r="F56" s="1" t="s">
        <v>41</v>
      </c>
      <c r="G56" s="1" t="s">
        <v>42</v>
      </c>
      <c r="H56" s="1" t="s">
        <v>98</v>
      </c>
      <c r="I56" s="1" t="s">
        <v>50</v>
      </c>
      <c r="J56" s="3">
        <v>121.6</v>
      </c>
      <c r="K56" s="1">
        <v>250</v>
      </c>
      <c r="L56" s="1">
        <v>829</v>
      </c>
      <c r="M56" s="1">
        <v>0</v>
      </c>
      <c r="N56" s="1">
        <v>0</v>
      </c>
      <c r="O56" s="1">
        <v>1032</v>
      </c>
      <c r="P56" s="1">
        <v>0</v>
      </c>
      <c r="Q56" s="1">
        <v>0</v>
      </c>
      <c r="R56" s="1">
        <v>163</v>
      </c>
      <c r="S56" s="1">
        <v>0</v>
      </c>
      <c r="T56" s="1">
        <v>0</v>
      </c>
      <c r="U56" s="1">
        <v>181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1092</v>
      </c>
      <c r="AB56" s="1">
        <v>1374</v>
      </c>
      <c r="AC56" s="1">
        <v>885</v>
      </c>
      <c r="AD56" s="1">
        <v>0</v>
      </c>
      <c r="AE56" s="1">
        <v>0</v>
      </c>
      <c r="AF56" s="1">
        <v>0</v>
      </c>
      <c r="AG56" s="1">
        <v>0</v>
      </c>
      <c r="AH56" s="1">
        <v>1</v>
      </c>
      <c r="AI56" s="1">
        <v>0</v>
      </c>
      <c r="AJ56" s="1">
        <v>0</v>
      </c>
      <c r="AK56" s="6">
        <v>45438</v>
      </c>
    </row>
    <row r="57" spans="3:37" x14ac:dyDescent="0.25">
      <c r="C57" s="1" t="s">
        <v>2416</v>
      </c>
      <c r="D57" s="1" t="s">
        <v>2417</v>
      </c>
      <c r="E57" s="2">
        <v>45306.548587962963</v>
      </c>
      <c r="F57" s="1" t="s">
        <v>331</v>
      </c>
      <c r="G57" s="1" t="s">
        <v>37</v>
      </c>
      <c r="I57" s="1" t="s">
        <v>50</v>
      </c>
      <c r="J57" s="3">
        <v>38.4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172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406</v>
      </c>
      <c r="AB57" s="1">
        <v>1</v>
      </c>
      <c r="AC57" s="1">
        <v>0</v>
      </c>
      <c r="AD57" s="1">
        <v>1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6">
        <v>367</v>
      </c>
    </row>
    <row r="58" spans="3:37" x14ac:dyDescent="0.25">
      <c r="C58" s="1" t="s">
        <v>100</v>
      </c>
      <c r="D58" s="1" t="s">
        <v>99</v>
      </c>
      <c r="E58" s="2">
        <v>45306.305949074071</v>
      </c>
      <c r="F58" s="1" t="s">
        <v>101</v>
      </c>
      <c r="G58" s="1" t="s">
        <v>37</v>
      </c>
      <c r="I58" s="1" t="s">
        <v>38</v>
      </c>
      <c r="J58" s="3">
        <v>74</v>
      </c>
      <c r="K58" s="1">
        <v>1</v>
      </c>
      <c r="L58" s="1">
        <v>1053</v>
      </c>
      <c r="M58" s="1">
        <v>1060</v>
      </c>
      <c r="N58" s="1">
        <v>0</v>
      </c>
      <c r="O58" s="1">
        <v>3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50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20</v>
      </c>
      <c r="AB58" s="1">
        <v>1060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6">
        <v>45353</v>
      </c>
    </row>
    <row r="59" spans="3:37" x14ac:dyDescent="0.25">
      <c r="C59" s="1" t="s">
        <v>103</v>
      </c>
      <c r="D59" s="1" t="s">
        <v>102</v>
      </c>
      <c r="E59" s="2">
        <v>45306.444837962961</v>
      </c>
      <c r="F59" s="1" t="s">
        <v>104</v>
      </c>
      <c r="G59" s="1" t="s">
        <v>37</v>
      </c>
      <c r="I59" s="1" t="s">
        <v>38</v>
      </c>
      <c r="J59" s="3">
        <v>17.8</v>
      </c>
      <c r="K59" s="1">
        <v>0</v>
      </c>
      <c r="L59" s="1">
        <v>0</v>
      </c>
      <c r="M59" s="1">
        <v>273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58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273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6">
        <v>367</v>
      </c>
    </row>
    <row r="60" spans="3:37" x14ac:dyDescent="0.25">
      <c r="C60" s="1" t="s">
        <v>2418</v>
      </c>
      <c r="D60" s="1" t="s">
        <v>2419</v>
      </c>
      <c r="E60" s="2">
        <v>45290.530543981484</v>
      </c>
      <c r="F60" s="1" t="s">
        <v>764</v>
      </c>
      <c r="G60" s="1" t="s">
        <v>37</v>
      </c>
      <c r="I60" s="1" t="s">
        <v>50</v>
      </c>
      <c r="J60" s="3">
        <v>27</v>
      </c>
      <c r="K60" s="1">
        <v>1</v>
      </c>
      <c r="L60" s="1">
        <v>0</v>
      </c>
      <c r="M60" s="1">
        <v>215</v>
      </c>
      <c r="N60" s="1">
        <v>0</v>
      </c>
      <c r="O60" s="1">
        <v>9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95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6">
        <v>45622</v>
      </c>
    </row>
    <row r="61" spans="3:37" x14ac:dyDescent="0.25">
      <c r="C61" s="1" t="s">
        <v>2420</v>
      </c>
      <c r="D61" s="1" t="s">
        <v>2421</v>
      </c>
      <c r="E61" s="2">
        <v>45303.596574074072</v>
      </c>
      <c r="F61" s="1" t="s">
        <v>66</v>
      </c>
      <c r="G61" s="1" t="s">
        <v>37</v>
      </c>
      <c r="I61" s="1" t="s">
        <v>121</v>
      </c>
      <c r="J61" s="3">
        <v>17.3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1</v>
      </c>
      <c r="AI61" s="1">
        <v>0</v>
      </c>
      <c r="AJ61" s="1">
        <v>0</v>
      </c>
      <c r="AK61" s="6">
        <v>367</v>
      </c>
    </row>
    <row r="62" spans="3:37" x14ac:dyDescent="0.25">
      <c r="C62" s="1" t="s">
        <v>1887</v>
      </c>
      <c r="D62" s="1" t="s">
        <v>1886</v>
      </c>
      <c r="E62" s="2">
        <v>45230.595949074072</v>
      </c>
      <c r="F62" s="1" t="s">
        <v>41</v>
      </c>
      <c r="G62" s="1" t="s">
        <v>37</v>
      </c>
      <c r="I62" s="1" t="s">
        <v>50</v>
      </c>
      <c r="J62" s="3">
        <v>312.3</v>
      </c>
      <c r="K62" s="1">
        <v>0</v>
      </c>
      <c r="L62" s="1">
        <v>0</v>
      </c>
      <c r="M62" s="1">
        <v>2961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123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811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-1</v>
      </c>
      <c r="AK62" s="6">
        <v>44575</v>
      </c>
    </row>
    <row r="63" spans="3:37" x14ac:dyDescent="0.25">
      <c r="C63" s="1" t="s">
        <v>2422</v>
      </c>
      <c r="D63" s="1" t="s">
        <v>2423</v>
      </c>
      <c r="E63" s="2">
        <v>45306.343923611108</v>
      </c>
      <c r="F63" s="1" t="s">
        <v>46</v>
      </c>
      <c r="G63" s="1" t="s">
        <v>37</v>
      </c>
      <c r="I63" s="1" t="s">
        <v>50</v>
      </c>
      <c r="J63" s="3">
        <v>365</v>
      </c>
      <c r="K63" s="1">
        <v>0</v>
      </c>
      <c r="L63" s="1">
        <v>0</v>
      </c>
      <c r="M63" s="1">
        <v>1338</v>
      </c>
      <c r="N63" s="1">
        <v>0</v>
      </c>
      <c r="O63" s="1">
        <v>3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3</v>
      </c>
      <c r="V63" s="1">
        <v>0</v>
      </c>
      <c r="W63" s="1">
        <v>1745</v>
      </c>
      <c r="X63" s="1">
        <v>0</v>
      </c>
      <c r="Y63" s="1">
        <v>0</v>
      </c>
      <c r="Z63" s="1">
        <v>0</v>
      </c>
      <c r="AA63" s="1">
        <v>0</v>
      </c>
      <c r="AB63" s="1">
        <v>918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6">
        <v>45531</v>
      </c>
    </row>
    <row r="64" spans="3:37" x14ac:dyDescent="0.25">
      <c r="C64" s="1" t="s">
        <v>107</v>
      </c>
      <c r="D64" s="1" t="s">
        <v>106</v>
      </c>
      <c r="E64" s="2">
        <v>45306.238449074073</v>
      </c>
      <c r="F64" s="1" t="s">
        <v>73</v>
      </c>
      <c r="G64" s="1" t="s">
        <v>37</v>
      </c>
      <c r="I64" s="1" t="s">
        <v>38</v>
      </c>
      <c r="J64" s="3">
        <v>14.6</v>
      </c>
      <c r="K64" s="1">
        <v>0</v>
      </c>
      <c r="L64" s="1">
        <v>16</v>
      </c>
      <c r="M64" s="1">
        <v>0</v>
      </c>
      <c r="N64" s="1">
        <v>0</v>
      </c>
      <c r="O64" s="1">
        <v>14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17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28</v>
      </c>
      <c r="AB64" s="1">
        <v>26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6">
        <v>45630</v>
      </c>
    </row>
    <row r="65" spans="3:37" x14ac:dyDescent="0.25">
      <c r="C65" s="1" t="s">
        <v>2424</v>
      </c>
      <c r="D65" s="1" t="s">
        <v>2425</v>
      </c>
      <c r="E65" s="2">
        <v>45300.349189814813</v>
      </c>
      <c r="F65" s="1" t="s">
        <v>295</v>
      </c>
      <c r="G65" s="1" t="s">
        <v>37</v>
      </c>
      <c r="I65" s="1" t="s">
        <v>38</v>
      </c>
      <c r="J65" s="3">
        <v>13.4</v>
      </c>
      <c r="K65" s="1">
        <v>114</v>
      </c>
      <c r="L65" s="1">
        <v>0</v>
      </c>
      <c r="M65" s="1">
        <v>32</v>
      </c>
      <c r="N65" s="1">
        <v>0</v>
      </c>
      <c r="O65" s="1">
        <v>78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26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47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6">
        <v>45338</v>
      </c>
    </row>
    <row r="66" spans="3:37" x14ac:dyDescent="0.25">
      <c r="C66" s="1" t="s">
        <v>109</v>
      </c>
      <c r="D66" s="1" t="s">
        <v>108</v>
      </c>
      <c r="E66" s="2">
        <v>45306.320173611108</v>
      </c>
      <c r="F66" s="1" t="s">
        <v>104</v>
      </c>
      <c r="G66" s="1" t="s">
        <v>37</v>
      </c>
      <c r="I66" s="1" t="s">
        <v>38</v>
      </c>
      <c r="J66" s="3">
        <v>121.1</v>
      </c>
      <c r="K66" s="1">
        <v>1</v>
      </c>
      <c r="L66" s="1">
        <v>0</v>
      </c>
      <c r="M66" s="1">
        <v>2519</v>
      </c>
      <c r="N66" s="1">
        <v>0</v>
      </c>
      <c r="O66" s="1">
        <v>39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105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1609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6">
        <v>45581</v>
      </c>
    </row>
    <row r="67" spans="3:37" x14ac:dyDescent="0.25">
      <c r="C67" s="1" t="s">
        <v>1889</v>
      </c>
      <c r="D67" s="1" t="s">
        <v>1888</v>
      </c>
      <c r="E67" s="2">
        <v>45230.595949074072</v>
      </c>
      <c r="F67" s="1" t="s">
        <v>104</v>
      </c>
      <c r="G67" s="1" t="s">
        <v>37</v>
      </c>
      <c r="I67" s="1" t="s">
        <v>50</v>
      </c>
      <c r="J67" s="3">
        <v>9</v>
      </c>
      <c r="K67" s="1">
        <v>0</v>
      </c>
      <c r="L67" s="1">
        <v>0</v>
      </c>
      <c r="M67" s="1">
        <v>43</v>
      </c>
      <c r="N67" s="1">
        <v>0</v>
      </c>
      <c r="O67" s="1">
        <v>3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-1</v>
      </c>
      <c r="AK67" s="6">
        <v>45332</v>
      </c>
    </row>
    <row r="68" spans="3:37" x14ac:dyDescent="0.25">
      <c r="C68" s="1" t="s">
        <v>111</v>
      </c>
      <c r="D68" s="1" t="s">
        <v>110</v>
      </c>
      <c r="E68" s="2">
        <v>45306.561331018522</v>
      </c>
      <c r="F68" s="1" t="s">
        <v>112</v>
      </c>
      <c r="G68" s="1" t="s">
        <v>37</v>
      </c>
      <c r="I68" s="1" t="s">
        <v>50</v>
      </c>
      <c r="J68" s="3">
        <v>34.9</v>
      </c>
      <c r="K68" s="1">
        <v>557</v>
      </c>
      <c r="L68" s="1">
        <v>0</v>
      </c>
      <c r="M68" s="1">
        <v>787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765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6">
        <v>367</v>
      </c>
    </row>
    <row r="69" spans="3:37" x14ac:dyDescent="0.25">
      <c r="C69" s="1" t="s">
        <v>59</v>
      </c>
      <c r="D69" s="1" t="s">
        <v>2426</v>
      </c>
      <c r="E69" s="2">
        <v>45230.595949074072</v>
      </c>
      <c r="F69" s="1" t="s">
        <v>104</v>
      </c>
      <c r="G69" s="1" t="s">
        <v>42</v>
      </c>
      <c r="I69" s="1" t="s">
        <v>60</v>
      </c>
      <c r="J69" s="3">
        <v>12.5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-1</v>
      </c>
      <c r="AK69" s="6">
        <v>45042</v>
      </c>
    </row>
    <row r="70" spans="3:37" x14ac:dyDescent="0.25">
      <c r="C70" s="1" t="s">
        <v>114</v>
      </c>
      <c r="D70" s="1" t="s">
        <v>113</v>
      </c>
      <c r="E70" s="2">
        <v>45306.365879629629</v>
      </c>
      <c r="F70" s="1" t="s">
        <v>66</v>
      </c>
      <c r="G70" s="1" t="s">
        <v>37</v>
      </c>
      <c r="I70" s="1" t="s">
        <v>38</v>
      </c>
      <c r="J70" s="3">
        <v>91.2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2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1</v>
      </c>
      <c r="AH70" s="1">
        <v>0</v>
      </c>
      <c r="AI70" s="1">
        <v>0</v>
      </c>
      <c r="AJ70" s="1">
        <v>0</v>
      </c>
      <c r="AK70" s="6">
        <v>367</v>
      </c>
    </row>
    <row r="71" spans="3:37" x14ac:dyDescent="0.25">
      <c r="C71" s="1" t="s">
        <v>1891</v>
      </c>
      <c r="D71" s="1" t="s">
        <v>1890</v>
      </c>
      <c r="E71" s="2">
        <v>45306.336018518516</v>
      </c>
      <c r="F71" s="1" t="s">
        <v>207</v>
      </c>
      <c r="G71" s="1" t="s">
        <v>37</v>
      </c>
      <c r="I71" s="1" t="s">
        <v>50</v>
      </c>
      <c r="J71" s="3">
        <v>23.3</v>
      </c>
      <c r="K71" s="1">
        <v>0</v>
      </c>
      <c r="L71" s="1">
        <v>539</v>
      </c>
      <c r="M71" s="1">
        <v>98</v>
      </c>
      <c r="N71" s="1">
        <v>0</v>
      </c>
      <c r="O71" s="1">
        <v>48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45</v>
      </c>
      <c r="AB71" s="1">
        <v>523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6">
        <v>45331</v>
      </c>
    </row>
    <row r="72" spans="3:37" x14ac:dyDescent="0.25">
      <c r="C72" s="1" t="s">
        <v>116</v>
      </c>
      <c r="D72" s="1" t="s">
        <v>115</v>
      </c>
      <c r="E72" s="2">
        <v>45306.434976851851</v>
      </c>
      <c r="F72" s="1" t="s">
        <v>66</v>
      </c>
      <c r="G72" s="1" t="s">
        <v>37</v>
      </c>
      <c r="I72" s="1" t="s">
        <v>38</v>
      </c>
      <c r="J72" s="3">
        <v>24.7</v>
      </c>
      <c r="K72" s="1">
        <v>1</v>
      </c>
      <c r="L72" s="1">
        <v>0</v>
      </c>
      <c r="M72" s="1">
        <v>0</v>
      </c>
      <c r="N72" s="1">
        <v>1479</v>
      </c>
      <c r="O72" s="1">
        <v>5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2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359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6">
        <v>45581</v>
      </c>
    </row>
    <row r="73" spans="3:37" x14ac:dyDescent="0.25">
      <c r="C73" s="1" t="s">
        <v>2427</v>
      </c>
      <c r="D73" s="1" t="s">
        <v>2428</v>
      </c>
      <c r="E73" s="2">
        <v>45304.832638888889</v>
      </c>
      <c r="F73" s="1" t="s">
        <v>1746</v>
      </c>
      <c r="G73" s="1" t="s">
        <v>37</v>
      </c>
      <c r="I73" s="1" t="s">
        <v>38</v>
      </c>
      <c r="J73" s="3">
        <v>59.5</v>
      </c>
      <c r="K73" s="1">
        <v>0</v>
      </c>
      <c r="L73" s="1">
        <v>17</v>
      </c>
      <c r="M73" s="1">
        <v>1622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256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6">
        <v>367</v>
      </c>
    </row>
    <row r="74" spans="3:37" x14ac:dyDescent="0.25">
      <c r="C74" s="1" t="s">
        <v>1893</v>
      </c>
      <c r="D74" s="1" t="s">
        <v>1892</v>
      </c>
      <c r="E74" s="2">
        <v>45306.378055555557</v>
      </c>
      <c r="F74" s="1" t="s">
        <v>147</v>
      </c>
      <c r="G74" s="1" t="s">
        <v>37</v>
      </c>
      <c r="I74" s="1" t="s">
        <v>38</v>
      </c>
      <c r="J74" s="3">
        <v>39.5</v>
      </c>
      <c r="K74" s="1">
        <v>424</v>
      </c>
      <c r="L74" s="1">
        <v>0</v>
      </c>
      <c r="M74" s="1">
        <v>419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473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6">
        <v>45114</v>
      </c>
    </row>
    <row r="75" spans="3:37" x14ac:dyDescent="0.25">
      <c r="C75" s="1" t="s">
        <v>118</v>
      </c>
      <c r="D75" s="1" t="s">
        <v>117</v>
      </c>
      <c r="E75" s="2">
        <v>45306.404386574075</v>
      </c>
      <c r="F75" s="1" t="s">
        <v>104</v>
      </c>
      <c r="G75" s="1" t="s">
        <v>37</v>
      </c>
      <c r="I75" s="1" t="s">
        <v>38</v>
      </c>
      <c r="J75" s="3">
        <v>172.9</v>
      </c>
      <c r="K75" s="1">
        <v>1</v>
      </c>
      <c r="L75" s="1">
        <v>0</v>
      </c>
      <c r="M75" s="1">
        <v>375</v>
      </c>
      <c r="N75" s="1">
        <v>0</v>
      </c>
      <c r="O75" s="1">
        <v>1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16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565</v>
      </c>
      <c r="AC75" s="1">
        <v>0</v>
      </c>
      <c r="AD75" s="1">
        <v>875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6">
        <v>45503</v>
      </c>
    </row>
    <row r="76" spans="3:37" x14ac:dyDescent="0.25">
      <c r="C76" s="1" t="s">
        <v>120</v>
      </c>
      <c r="D76" s="1" t="s">
        <v>119</v>
      </c>
      <c r="E76" s="2">
        <v>45306.371342592596</v>
      </c>
      <c r="F76" s="1" t="s">
        <v>66</v>
      </c>
      <c r="G76" s="1" t="s">
        <v>37</v>
      </c>
      <c r="I76" s="1" t="s">
        <v>121</v>
      </c>
      <c r="J76" s="3">
        <v>440</v>
      </c>
      <c r="K76" s="1">
        <v>4817</v>
      </c>
      <c r="L76" s="1">
        <v>0</v>
      </c>
      <c r="M76" s="1">
        <v>4662</v>
      </c>
      <c r="N76" s="1">
        <v>0</v>
      </c>
      <c r="O76" s="1">
        <v>90</v>
      </c>
      <c r="P76" s="1">
        <v>0</v>
      </c>
      <c r="Q76" s="1">
        <v>0</v>
      </c>
      <c r="R76" s="1">
        <v>0</v>
      </c>
      <c r="S76" s="1">
        <v>4051</v>
      </c>
      <c r="T76" s="1">
        <v>0</v>
      </c>
      <c r="U76" s="1">
        <v>50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5102</v>
      </c>
      <c r="AC76" s="1">
        <v>0</v>
      </c>
      <c r="AD76" s="1">
        <v>452</v>
      </c>
      <c r="AE76" s="1">
        <v>5</v>
      </c>
      <c r="AF76" s="1">
        <v>0</v>
      </c>
      <c r="AG76" s="1">
        <v>0</v>
      </c>
      <c r="AH76" s="1">
        <v>1</v>
      </c>
      <c r="AI76" s="1">
        <v>0</v>
      </c>
      <c r="AJ76" s="1">
        <v>0</v>
      </c>
      <c r="AK76" s="6">
        <v>45435</v>
      </c>
    </row>
    <row r="77" spans="3:37" x14ac:dyDescent="0.25">
      <c r="C77" s="1" t="s">
        <v>123</v>
      </c>
      <c r="D77" s="1" t="s">
        <v>122</v>
      </c>
      <c r="E77" s="2">
        <v>45301.624259259261</v>
      </c>
      <c r="F77" s="1" t="s">
        <v>124</v>
      </c>
      <c r="G77" s="1" t="s">
        <v>42</v>
      </c>
      <c r="I77" s="1" t="s">
        <v>38</v>
      </c>
      <c r="J77" s="3">
        <v>1.7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1</v>
      </c>
      <c r="AJ77" s="1">
        <v>0</v>
      </c>
      <c r="AK77" s="6">
        <v>45190</v>
      </c>
    </row>
    <row r="78" spans="3:37" x14ac:dyDescent="0.25">
      <c r="C78" s="1" t="s">
        <v>82</v>
      </c>
      <c r="D78" s="1" t="s">
        <v>125</v>
      </c>
      <c r="E78" s="2">
        <v>45301.624548611115</v>
      </c>
      <c r="F78" s="1" t="s">
        <v>126</v>
      </c>
      <c r="G78" s="1" t="s">
        <v>42</v>
      </c>
      <c r="I78" s="1" t="s">
        <v>38</v>
      </c>
      <c r="J78" s="3">
        <v>2</v>
      </c>
      <c r="K78" s="1">
        <v>1</v>
      </c>
      <c r="L78" s="1">
        <v>0</v>
      </c>
      <c r="M78" s="1">
        <v>0</v>
      </c>
      <c r="N78" s="1">
        <v>0</v>
      </c>
      <c r="O78" s="1">
        <v>9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1</v>
      </c>
      <c r="AJ78" s="1">
        <v>0</v>
      </c>
      <c r="AK78" s="6">
        <v>45351</v>
      </c>
    </row>
    <row r="79" spans="3:37" x14ac:dyDescent="0.25">
      <c r="C79" s="1" t="s">
        <v>82</v>
      </c>
      <c r="D79" s="1" t="s">
        <v>127</v>
      </c>
      <c r="E79" s="2">
        <v>45301.624699074076</v>
      </c>
      <c r="F79" s="1" t="s">
        <v>128</v>
      </c>
      <c r="G79" s="1" t="s">
        <v>42</v>
      </c>
      <c r="I79" s="1" t="s">
        <v>38</v>
      </c>
      <c r="J79" s="3">
        <v>1.9</v>
      </c>
      <c r="K79" s="1">
        <v>1</v>
      </c>
      <c r="L79" s="1">
        <v>0</v>
      </c>
      <c r="M79" s="1">
        <v>0</v>
      </c>
      <c r="N79" s="1">
        <v>0</v>
      </c>
      <c r="O79" s="1">
        <v>1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1</v>
      </c>
      <c r="AJ79" s="1">
        <v>0</v>
      </c>
      <c r="AK79" s="6">
        <v>45555</v>
      </c>
    </row>
    <row r="80" spans="3:37" x14ac:dyDescent="0.25">
      <c r="C80" s="1" t="s">
        <v>1740</v>
      </c>
      <c r="D80" s="1" t="s">
        <v>1739</v>
      </c>
      <c r="E80" s="2">
        <v>45306.442407407405</v>
      </c>
      <c r="F80" s="1" t="s">
        <v>1741</v>
      </c>
      <c r="G80" s="1" t="s">
        <v>37</v>
      </c>
      <c r="I80" s="1" t="s">
        <v>38</v>
      </c>
      <c r="J80" s="3">
        <v>28</v>
      </c>
      <c r="K80" s="1">
        <v>0</v>
      </c>
      <c r="L80" s="1">
        <v>0</v>
      </c>
      <c r="M80" s="1">
        <v>849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61</v>
      </c>
      <c r="AC80" s="1">
        <v>0</v>
      </c>
      <c r="AD80" s="1">
        <v>1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6">
        <v>367</v>
      </c>
    </row>
    <row r="81" spans="3:37" x14ac:dyDescent="0.25">
      <c r="C81" s="1" t="s">
        <v>1895</v>
      </c>
      <c r="D81" s="1" t="s">
        <v>1894</v>
      </c>
      <c r="E81" s="2">
        <v>45306.516504629632</v>
      </c>
      <c r="F81" s="1" t="s">
        <v>66</v>
      </c>
      <c r="G81" s="1" t="s">
        <v>37</v>
      </c>
      <c r="I81" s="1" t="s">
        <v>38</v>
      </c>
      <c r="J81" s="3">
        <v>33.9</v>
      </c>
      <c r="K81" s="1">
        <v>1</v>
      </c>
      <c r="L81" s="1">
        <v>0</v>
      </c>
      <c r="M81" s="1">
        <v>1238</v>
      </c>
      <c r="N81" s="1">
        <v>0</v>
      </c>
      <c r="O81" s="1">
        <v>24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148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6">
        <v>45546</v>
      </c>
    </row>
    <row r="82" spans="3:37" x14ac:dyDescent="0.25">
      <c r="C82" s="1" t="s">
        <v>1743</v>
      </c>
      <c r="D82" s="1" t="s">
        <v>1742</v>
      </c>
      <c r="E82" s="2">
        <v>45304.505509259259</v>
      </c>
      <c r="F82" s="1" t="s">
        <v>147</v>
      </c>
      <c r="G82" s="1" t="s">
        <v>37</v>
      </c>
      <c r="I82" s="1" t="s">
        <v>38</v>
      </c>
      <c r="J82" s="3">
        <v>2.5</v>
      </c>
      <c r="K82" s="1">
        <v>1</v>
      </c>
      <c r="L82" s="1">
        <v>0</v>
      </c>
      <c r="M82" s="1">
        <v>1</v>
      </c>
      <c r="N82" s="1">
        <v>0</v>
      </c>
      <c r="O82" s="1">
        <v>4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5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6">
        <v>45643</v>
      </c>
    </row>
    <row r="83" spans="3:37" x14ac:dyDescent="0.25">
      <c r="C83" s="1" t="s">
        <v>79</v>
      </c>
      <c r="D83" s="1" t="s">
        <v>129</v>
      </c>
      <c r="E83" s="2">
        <v>45301.624444444446</v>
      </c>
      <c r="F83" s="1" t="s">
        <v>126</v>
      </c>
      <c r="G83" s="1" t="s">
        <v>42</v>
      </c>
      <c r="I83" s="1" t="s">
        <v>38</v>
      </c>
      <c r="J83" s="3">
        <v>1.4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1</v>
      </c>
      <c r="AJ83" s="1">
        <v>0</v>
      </c>
      <c r="AK83" s="6">
        <v>44992</v>
      </c>
    </row>
    <row r="84" spans="3:37" x14ac:dyDescent="0.25">
      <c r="C84" s="1" t="s">
        <v>131</v>
      </c>
      <c r="D84" s="1" t="s">
        <v>130</v>
      </c>
      <c r="E84" s="2">
        <v>45305.324201388888</v>
      </c>
      <c r="F84" s="1" t="s">
        <v>132</v>
      </c>
      <c r="G84" s="1" t="s">
        <v>42</v>
      </c>
      <c r="I84" s="1" t="s">
        <v>38</v>
      </c>
      <c r="J84" s="3">
        <v>1639.7</v>
      </c>
      <c r="K84" s="1">
        <v>0</v>
      </c>
      <c r="L84" s="1">
        <v>0</v>
      </c>
      <c r="M84" s="1">
        <v>61040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1053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888</v>
      </c>
      <c r="AB84" s="1">
        <v>62019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6">
        <v>45077</v>
      </c>
    </row>
    <row r="85" spans="3:37" x14ac:dyDescent="0.25">
      <c r="C85" s="1" t="s">
        <v>2429</v>
      </c>
      <c r="D85" s="1" t="s">
        <v>2430</v>
      </c>
      <c r="E85" s="2">
        <v>45294.896331018521</v>
      </c>
      <c r="F85" s="1" t="s">
        <v>2431</v>
      </c>
      <c r="G85" s="1" t="s">
        <v>37</v>
      </c>
      <c r="I85" s="1" t="s">
        <v>38</v>
      </c>
      <c r="J85" s="3">
        <v>11.2</v>
      </c>
      <c r="K85" s="1">
        <v>0</v>
      </c>
      <c r="L85" s="1">
        <v>0</v>
      </c>
      <c r="M85" s="1">
        <v>518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51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6">
        <v>367</v>
      </c>
    </row>
    <row r="86" spans="3:37" x14ac:dyDescent="0.25">
      <c r="C86" s="1" t="s">
        <v>2432</v>
      </c>
      <c r="D86" s="1" t="s">
        <v>2433</v>
      </c>
      <c r="E86" s="2">
        <v>45291.468182870369</v>
      </c>
      <c r="F86" s="1" t="s">
        <v>1746</v>
      </c>
      <c r="G86" s="1" t="s">
        <v>37</v>
      </c>
      <c r="I86" s="1" t="s">
        <v>38</v>
      </c>
      <c r="J86" s="3">
        <v>26.6</v>
      </c>
      <c r="K86" s="1">
        <v>0</v>
      </c>
      <c r="L86" s="1">
        <v>1</v>
      </c>
      <c r="M86" s="1">
        <v>1017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37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6">
        <v>45374</v>
      </c>
    </row>
    <row r="87" spans="3:37" x14ac:dyDescent="0.25">
      <c r="C87" s="1" t="s">
        <v>62</v>
      </c>
      <c r="D87" s="1" t="s">
        <v>133</v>
      </c>
      <c r="E87" s="2">
        <v>45306.305011574077</v>
      </c>
      <c r="F87" s="1" t="s">
        <v>134</v>
      </c>
      <c r="G87" s="1" t="s">
        <v>42</v>
      </c>
      <c r="I87" s="1" t="s">
        <v>38</v>
      </c>
      <c r="J87" s="3">
        <v>56.7</v>
      </c>
      <c r="K87" s="1">
        <v>1958</v>
      </c>
      <c r="L87" s="1">
        <v>0</v>
      </c>
      <c r="M87" s="1">
        <v>1981</v>
      </c>
      <c r="N87" s="1">
        <v>0</v>
      </c>
      <c r="O87" s="1">
        <v>2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118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37</v>
      </c>
      <c r="AB87" s="1">
        <v>2193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6">
        <v>45393</v>
      </c>
    </row>
    <row r="88" spans="3:37" x14ac:dyDescent="0.25">
      <c r="C88" s="1" t="s">
        <v>136</v>
      </c>
      <c r="D88" s="1" t="s">
        <v>135</v>
      </c>
      <c r="E88" s="2">
        <v>45230.607581018521</v>
      </c>
      <c r="F88" s="1" t="s">
        <v>104</v>
      </c>
      <c r="G88" s="1" t="s">
        <v>37</v>
      </c>
      <c r="I88" s="1" t="s">
        <v>38</v>
      </c>
      <c r="J88" s="3">
        <v>5.6</v>
      </c>
      <c r="K88" s="1">
        <v>1</v>
      </c>
      <c r="L88" s="1">
        <v>0</v>
      </c>
      <c r="M88" s="1">
        <v>286</v>
      </c>
      <c r="N88" s="1">
        <v>0</v>
      </c>
      <c r="O88" s="1">
        <v>3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29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77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-1</v>
      </c>
      <c r="AK88" s="6">
        <v>45407</v>
      </c>
    </row>
    <row r="89" spans="3:37" x14ac:dyDescent="0.25">
      <c r="C89" s="1" t="s">
        <v>1745</v>
      </c>
      <c r="D89" s="1" t="s">
        <v>1744</v>
      </c>
      <c r="E89" s="2">
        <v>45306.524872685186</v>
      </c>
      <c r="F89" s="1" t="s">
        <v>1746</v>
      </c>
      <c r="G89" s="1" t="s">
        <v>37</v>
      </c>
      <c r="I89" s="1" t="s">
        <v>38</v>
      </c>
      <c r="J89" s="3">
        <v>34.799999999999997</v>
      </c>
      <c r="K89" s="1">
        <v>1</v>
      </c>
      <c r="L89" s="1">
        <v>14</v>
      </c>
      <c r="M89" s="1">
        <v>2057</v>
      </c>
      <c r="N89" s="1">
        <v>0</v>
      </c>
      <c r="O89" s="1">
        <v>6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74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6">
        <v>45465</v>
      </c>
    </row>
    <row r="90" spans="3:37" x14ac:dyDescent="0.25">
      <c r="C90" s="1" t="s">
        <v>2434</v>
      </c>
      <c r="D90" s="1" t="s">
        <v>2435</v>
      </c>
      <c r="E90" s="2">
        <v>45230.595949074072</v>
      </c>
      <c r="F90" s="1" t="s">
        <v>211</v>
      </c>
      <c r="G90" s="1" t="s">
        <v>37</v>
      </c>
      <c r="I90" s="1" t="s">
        <v>50</v>
      </c>
      <c r="J90" s="3">
        <v>1.6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-1</v>
      </c>
      <c r="AK90" s="6">
        <v>367</v>
      </c>
    </row>
    <row r="91" spans="3:37" x14ac:dyDescent="0.25">
      <c r="C91" s="1" t="s">
        <v>2436</v>
      </c>
      <c r="D91" s="1" t="s">
        <v>2437</v>
      </c>
      <c r="E91" s="2">
        <v>45296.711689814816</v>
      </c>
      <c r="F91" s="1" t="s">
        <v>1746</v>
      </c>
      <c r="G91" s="1" t="s">
        <v>37</v>
      </c>
      <c r="I91" s="1" t="s">
        <v>38</v>
      </c>
      <c r="J91" s="3">
        <v>19.2</v>
      </c>
      <c r="K91" s="1">
        <v>0</v>
      </c>
      <c r="L91" s="1">
        <v>27</v>
      </c>
      <c r="M91" s="1">
        <v>1098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181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6">
        <v>367</v>
      </c>
    </row>
    <row r="92" spans="3:37" x14ac:dyDescent="0.25">
      <c r="C92" s="1" t="s">
        <v>140</v>
      </c>
      <c r="D92" s="1" t="s">
        <v>139</v>
      </c>
      <c r="E92" s="2">
        <v>45301.624976851854</v>
      </c>
      <c r="F92" s="1" t="s">
        <v>124</v>
      </c>
      <c r="G92" s="1" t="s">
        <v>37</v>
      </c>
      <c r="I92" s="1" t="s">
        <v>38</v>
      </c>
      <c r="J92" s="3">
        <v>2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6">
        <v>367</v>
      </c>
    </row>
    <row r="93" spans="3:37" x14ac:dyDescent="0.25">
      <c r="C93" s="1" t="s">
        <v>2438</v>
      </c>
      <c r="D93" s="1" t="s">
        <v>2439</v>
      </c>
      <c r="E93" s="2">
        <v>45306.493460648147</v>
      </c>
      <c r="F93" s="1" t="s">
        <v>147</v>
      </c>
      <c r="G93" s="1" t="s">
        <v>37</v>
      </c>
      <c r="I93" s="1" t="s">
        <v>38</v>
      </c>
      <c r="J93" s="3">
        <v>122.3</v>
      </c>
      <c r="K93" s="1">
        <v>0</v>
      </c>
      <c r="L93" s="1">
        <v>0</v>
      </c>
      <c r="M93" s="1">
        <v>5862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218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6</v>
      </c>
      <c r="AB93" s="1">
        <v>3223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6">
        <v>367</v>
      </c>
    </row>
    <row r="94" spans="3:37" x14ac:dyDescent="0.25">
      <c r="C94" s="1" t="s">
        <v>2440</v>
      </c>
      <c r="D94" s="1" t="s">
        <v>2441</v>
      </c>
      <c r="E94" s="2">
        <v>45300.397245370368</v>
      </c>
      <c r="F94" s="1" t="s">
        <v>66</v>
      </c>
      <c r="G94" s="1" t="s">
        <v>37</v>
      </c>
      <c r="I94" s="1" t="s">
        <v>38</v>
      </c>
      <c r="J94" s="3">
        <v>1.6</v>
      </c>
      <c r="K94" s="1">
        <v>1</v>
      </c>
      <c r="L94" s="1">
        <v>0</v>
      </c>
      <c r="M94" s="1">
        <v>0</v>
      </c>
      <c r="N94" s="1">
        <v>0</v>
      </c>
      <c r="O94" s="1">
        <v>3</v>
      </c>
      <c r="P94" s="1">
        <v>2</v>
      </c>
      <c r="Q94" s="1">
        <v>0</v>
      </c>
      <c r="R94" s="1">
        <v>0</v>
      </c>
      <c r="S94" s="1">
        <v>0</v>
      </c>
      <c r="T94" s="1">
        <v>0</v>
      </c>
      <c r="U94" s="1">
        <v>4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6">
        <v>45377</v>
      </c>
    </row>
    <row r="95" spans="3:37" x14ac:dyDescent="0.25">
      <c r="C95" s="1" t="s">
        <v>157</v>
      </c>
      <c r="D95" s="1" t="s">
        <v>156</v>
      </c>
      <c r="E95" s="2">
        <v>45305.377500000002</v>
      </c>
      <c r="F95" s="1" t="s">
        <v>147</v>
      </c>
      <c r="G95" s="1" t="s">
        <v>37</v>
      </c>
      <c r="I95" s="1" t="s">
        <v>38</v>
      </c>
      <c r="J95" s="3">
        <v>7.5</v>
      </c>
      <c r="K95" s="1">
        <v>1</v>
      </c>
      <c r="L95" s="1">
        <v>0</v>
      </c>
      <c r="M95" s="1">
        <v>118</v>
      </c>
      <c r="N95" s="1">
        <v>0</v>
      </c>
      <c r="O95" s="1">
        <v>12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191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8</v>
      </c>
      <c r="AB95" s="1">
        <v>116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6">
        <v>45324</v>
      </c>
    </row>
    <row r="96" spans="3:37" x14ac:dyDescent="0.25">
      <c r="C96" s="1" t="s">
        <v>2442</v>
      </c>
      <c r="D96" s="1" t="s">
        <v>2443</v>
      </c>
      <c r="E96" s="2">
        <v>45303.447604166664</v>
      </c>
      <c r="F96" s="1" t="s">
        <v>132</v>
      </c>
      <c r="G96" s="1" t="s">
        <v>37</v>
      </c>
      <c r="I96" s="1" t="s">
        <v>38</v>
      </c>
      <c r="J96" s="3">
        <v>3.3</v>
      </c>
      <c r="K96" s="1">
        <v>0</v>
      </c>
      <c r="L96" s="1">
        <v>0</v>
      </c>
      <c r="M96" s="1">
        <v>11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16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11</v>
      </c>
      <c r="AC96" s="1">
        <v>0</v>
      </c>
      <c r="AD96" s="1">
        <v>1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6">
        <v>367</v>
      </c>
    </row>
    <row r="97" spans="3:37" x14ac:dyDescent="0.25">
      <c r="C97" s="1" t="s">
        <v>1884</v>
      </c>
      <c r="D97" s="1" t="s">
        <v>2444</v>
      </c>
      <c r="E97" s="2">
        <v>45306.568912037037</v>
      </c>
      <c r="F97" s="1" t="s">
        <v>2445</v>
      </c>
      <c r="G97" s="1" t="s">
        <v>37</v>
      </c>
      <c r="I97" s="1" t="s">
        <v>38</v>
      </c>
      <c r="J97" s="3">
        <v>606.5</v>
      </c>
      <c r="K97" s="1">
        <v>2</v>
      </c>
      <c r="L97" s="1">
        <v>0</v>
      </c>
      <c r="M97" s="1">
        <v>0</v>
      </c>
      <c r="N97" s="1">
        <v>1342</v>
      </c>
      <c r="O97" s="1">
        <v>14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25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1</v>
      </c>
      <c r="AB97" s="1">
        <v>233</v>
      </c>
      <c r="AC97" s="1">
        <v>0</v>
      </c>
      <c r="AD97" s="1">
        <v>2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6">
        <v>45631</v>
      </c>
    </row>
    <row r="98" spans="3:37" x14ac:dyDescent="0.25">
      <c r="C98" s="1" t="s">
        <v>142</v>
      </c>
      <c r="D98" s="1" t="s">
        <v>141</v>
      </c>
      <c r="E98" s="2">
        <v>45306.338969907411</v>
      </c>
      <c r="F98" s="1" t="s">
        <v>36</v>
      </c>
      <c r="G98" s="1" t="s">
        <v>37</v>
      </c>
      <c r="I98" s="1" t="s">
        <v>50</v>
      </c>
      <c r="J98" s="3">
        <v>520.6</v>
      </c>
      <c r="K98" s="1">
        <v>31</v>
      </c>
      <c r="L98" s="1">
        <v>3405</v>
      </c>
      <c r="M98" s="1">
        <v>0</v>
      </c>
      <c r="N98" s="1">
        <v>3243</v>
      </c>
      <c r="O98" s="1">
        <v>207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18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3453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1</v>
      </c>
      <c r="AI98" s="1">
        <v>0</v>
      </c>
      <c r="AJ98" s="1">
        <v>0</v>
      </c>
      <c r="AK98" s="6">
        <v>45421</v>
      </c>
    </row>
    <row r="99" spans="3:37" x14ac:dyDescent="0.25">
      <c r="C99" s="1" t="s">
        <v>144</v>
      </c>
      <c r="D99" s="1" t="s">
        <v>143</v>
      </c>
      <c r="E99" s="2">
        <v>45306.487372685187</v>
      </c>
      <c r="F99" s="1" t="s">
        <v>66</v>
      </c>
      <c r="G99" s="1" t="s">
        <v>42</v>
      </c>
      <c r="I99" s="1" t="s">
        <v>38</v>
      </c>
      <c r="J99" s="3">
        <v>45.8</v>
      </c>
      <c r="K99" s="1">
        <v>0</v>
      </c>
      <c r="L99" s="1">
        <v>0</v>
      </c>
      <c r="M99" s="1">
        <v>33</v>
      </c>
      <c r="N99" s="1">
        <v>0</v>
      </c>
      <c r="O99" s="1">
        <v>12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2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182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6">
        <v>45528</v>
      </c>
    </row>
    <row r="100" spans="3:37" x14ac:dyDescent="0.25">
      <c r="C100" s="1" t="s">
        <v>146</v>
      </c>
      <c r="D100" s="1" t="s">
        <v>145</v>
      </c>
      <c r="E100" s="2">
        <v>45306.48773148148</v>
      </c>
      <c r="F100" s="1" t="s">
        <v>147</v>
      </c>
      <c r="G100" s="1" t="s">
        <v>37</v>
      </c>
      <c r="I100" s="1" t="s">
        <v>50</v>
      </c>
      <c r="J100" s="3">
        <v>68.5</v>
      </c>
      <c r="K100" s="1">
        <v>1164</v>
      </c>
      <c r="L100" s="1">
        <v>0</v>
      </c>
      <c r="M100" s="1">
        <v>0</v>
      </c>
      <c r="N100" s="1">
        <v>1094</v>
      </c>
      <c r="O100" s="1">
        <v>91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68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1205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6">
        <v>45533</v>
      </c>
    </row>
    <row r="101" spans="3:37" x14ac:dyDescent="0.25">
      <c r="C101" s="1" t="s">
        <v>149</v>
      </c>
      <c r="D101" s="1" t="s">
        <v>148</v>
      </c>
      <c r="E101" s="2">
        <v>45306.359664351854</v>
      </c>
      <c r="F101" s="1" t="s">
        <v>147</v>
      </c>
      <c r="G101" s="1" t="s">
        <v>37</v>
      </c>
      <c r="I101" s="1" t="s">
        <v>38</v>
      </c>
      <c r="J101" s="3">
        <v>93.6</v>
      </c>
      <c r="K101" s="1">
        <v>0</v>
      </c>
      <c r="L101" s="1">
        <v>0</v>
      </c>
      <c r="M101" s="1">
        <v>0</v>
      </c>
      <c r="N101" s="1">
        <v>3501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67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633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6">
        <v>367</v>
      </c>
    </row>
    <row r="102" spans="3:37" x14ac:dyDescent="0.25">
      <c r="C102" s="1" t="s">
        <v>136</v>
      </c>
      <c r="D102" s="1" t="s">
        <v>150</v>
      </c>
      <c r="E102" s="2">
        <v>45302.620462962965</v>
      </c>
      <c r="F102" s="1" t="s">
        <v>36</v>
      </c>
      <c r="G102" s="1" t="s">
        <v>37</v>
      </c>
      <c r="I102" s="1" t="s">
        <v>50</v>
      </c>
      <c r="J102" s="3">
        <v>32.9</v>
      </c>
      <c r="K102" s="1">
        <v>0</v>
      </c>
      <c r="L102" s="1">
        <v>0</v>
      </c>
      <c r="M102" s="1">
        <v>0</v>
      </c>
      <c r="N102" s="1">
        <v>0</v>
      </c>
      <c r="O102" s="1">
        <v>131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23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6">
        <v>45407</v>
      </c>
    </row>
    <row r="103" spans="3:37" x14ac:dyDescent="0.25">
      <c r="C103" s="1" t="s">
        <v>642</v>
      </c>
      <c r="D103" s="1" t="s">
        <v>1896</v>
      </c>
      <c r="E103" s="2">
        <v>45306.600243055553</v>
      </c>
      <c r="F103" s="1" t="s">
        <v>41</v>
      </c>
      <c r="G103" s="1" t="s">
        <v>37</v>
      </c>
      <c r="I103" s="1" t="s">
        <v>50</v>
      </c>
      <c r="J103" s="3">
        <v>114.7</v>
      </c>
      <c r="K103" s="1">
        <v>4255</v>
      </c>
      <c r="L103" s="1">
        <v>0</v>
      </c>
      <c r="M103" s="1">
        <v>617</v>
      </c>
      <c r="N103" s="1">
        <v>0</v>
      </c>
      <c r="O103" s="1">
        <v>143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655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6">
        <v>45406</v>
      </c>
    </row>
    <row r="104" spans="3:37" x14ac:dyDescent="0.25">
      <c r="C104" s="1" t="s">
        <v>155</v>
      </c>
      <c r="D104" s="1" t="s">
        <v>154</v>
      </c>
      <c r="E104" s="2">
        <v>45303.671400462961</v>
      </c>
      <c r="F104" s="1" t="s">
        <v>104</v>
      </c>
      <c r="G104" s="1" t="s">
        <v>37</v>
      </c>
      <c r="I104" s="1" t="s">
        <v>38</v>
      </c>
      <c r="J104" s="3">
        <v>6.5</v>
      </c>
      <c r="K104" s="1">
        <v>0</v>
      </c>
      <c r="L104" s="1">
        <v>38</v>
      </c>
      <c r="M104" s="1">
        <v>0</v>
      </c>
      <c r="N104" s="1">
        <v>0</v>
      </c>
      <c r="O104" s="1">
        <v>41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38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6">
        <v>45499</v>
      </c>
    </row>
    <row r="105" spans="3:37" x14ac:dyDescent="0.25">
      <c r="C105" s="1" t="s">
        <v>1898</v>
      </c>
      <c r="D105" s="1" t="s">
        <v>1897</v>
      </c>
      <c r="E105" s="2">
        <v>45306.306944444441</v>
      </c>
      <c r="F105" s="1" t="s">
        <v>112</v>
      </c>
      <c r="G105" s="1" t="s">
        <v>37</v>
      </c>
      <c r="I105" s="1" t="s">
        <v>50</v>
      </c>
      <c r="J105" s="3">
        <v>160.9</v>
      </c>
      <c r="K105" s="1">
        <v>2392</v>
      </c>
      <c r="L105" s="1">
        <v>0</v>
      </c>
      <c r="M105" s="1">
        <v>0</v>
      </c>
      <c r="N105" s="1">
        <v>2424</v>
      </c>
      <c r="O105" s="1">
        <v>446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148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4</v>
      </c>
      <c r="AB105" s="1">
        <v>967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6">
        <v>45513</v>
      </c>
    </row>
    <row r="106" spans="3:37" x14ac:dyDescent="0.25">
      <c r="C106" s="1" t="s">
        <v>2446</v>
      </c>
      <c r="D106" s="1" t="s">
        <v>2447</v>
      </c>
      <c r="E106" s="2">
        <v>45306.552442129629</v>
      </c>
      <c r="F106" s="1" t="s">
        <v>66</v>
      </c>
      <c r="G106" s="1" t="s">
        <v>37</v>
      </c>
      <c r="I106" s="1" t="s">
        <v>50</v>
      </c>
      <c r="J106" s="3">
        <v>32.299999999999997</v>
      </c>
      <c r="K106" s="1">
        <v>0</v>
      </c>
      <c r="L106" s="1">
        <v>67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253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6">
        <v>45134</v>
      </c>
    </row>
    <row r="107" spans="3:37" x14ac:dyDescent="0.25">
      <c r="C107" s="1" t="s">
        <v>2448</v>
      </c>
      <c r="D107" s="1" t="s">
        <v>2449</v>
      </c>
      <c r="E107" s="2">
        <v>45299.736238425925</v>
      </c>
      <c r="F107" s="1" t="s">
        <v>215</v>
      </c>
      <c r="G107" s="1" t="s">
        <v>42</v>
      </c>
      <c r="I107" s="1" t="s">
        <v>38</v>
      </c>
      <c r="J107" s="3">
        <v>5.3</v>
      </c>
      <c r="K107" s="1">
        <v>0</v>
      </c>
      <c r="L107" s="1">
        <v>0</v>
      </c>
      <c r="M107" s="1">
        <v>0</v>
      </c>
      <c r="N107" s="1">
        <v>0</v>
      </c>
      <c r="O107" s="1">
        <v>3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6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14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1</v>
      </c>
      <c r="AJ107" s="1">
        <v>0</v>
      </c>
      <c r="AK107" s="6">
        <v>45314</v>
      </c>
    </row>
    <row r="108" spans="3:37" x14ac:dyDescent="0.25">
      <c r="C108" s="1" t="s">
        <v>2450</v>
      </c>
      <c r="D108" s="1" t="s">
        <v>2451</v>
      </c>
      <c r="E108" s="2">
        <v>45289.879664351851</v>
      </c>
      <c r="F108" s="1" t="s">
        <v>104</v>
      </c>
      <c r="G108" s="1" t="s">
        <v>37</v>
      </c>
      <c r="I108" s="1" t="s">
        <v>38</v>
      </c>
      <c r="J108" s="3">
        <v>3.7</v>
      </c>
      <c r="K108" s="1">
        <v>0</v>
      </c>
      <c r="L108" s="1">
        <v>8</v>
      </c>
      <c r="M108" s="1">
        <v>0</v>
      </c>
      <c r="N108" s="1">
        <v>0</v>
      </c>
      <c r="O108" s="1">
        <v>9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16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1</v>
      </c>
      <c r="AB108" s="1">
        <v>8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6">
        <v>45352</v>
      </c>
    </row>
    <row r="109" spans="3:37" x14ac:dyDescent="0.25">
      <c r="C109" s="1" t="s">
        <v>159</v>
      </c>
      <c r="D109" s="1" t="s">
        <v>158</v>
      </c>
      <c r="E109" s="2">
        <v>45306.615659722222</v>
      </c>
      <c r="F109" s="1" t="s">
        <v>147</v>
      </c>
      <c r="G109" s="1" t="s">
        <v>37</v>
      </c>
      <c r="I109" s="1" t="s">
        <v>38</v>
      </c>
      <c r="J109" s="3">
        <v>28.6</v>
      </c>
      <c r="K109" s="1">
        <v>1</v>
      </c>
      <c r="L109" s="1">
        <v>0</v>
      </c>
      <c r="M109" s="1">
        <v>2222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642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6">
        <v>367</v>
      </c>
    </row>
    <row r="110" spans="3:37" x14ac:dyDescent="0.25">
      <c r="C110" s="1" t="s">
        <v>2452</v>
      </c>
      <c r="D110" s="1" t="s">
        <v>1747</v>
      </c>
      <c r="E110" s="2">
        <v>45299.365243055552</v>
      </c>
      <c r="F110" s="1" t="s">
        <v>132</v>
      </c>
      <c r="G110" s="1" t="s">
        <v>37</v>
      </c>
      <c r="I110" s="1" t="s">
        <v>50</v>
      </c>
      <c r="J110" s="3">
        <v>43.3</v>
      </c>
      <c r="K110" s="1">
        <v>0</v>
      </c>
      <c r="L110" s="1">
        <v>0</v>
      </c>
      <c r="M110" s="1">
        <v>1749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1169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6">
        <v>367</v>
      </c>
    </row>
    <row r="111" spans="3:37" x14ac:dyDescent="0.25">
      <c r="C111" s="1" t="s">
        <v>161</v>
      </c>
      <c r="D111" s="1" t="s">
        <v>160</v>
      </c>
      <c r="E111" s="2">
        <v>45230.595949074072</v>
      </c>
      <c r="F111" s="1" t="s">
        <v>104</v>
      </c>
      <c r="G111" s="1" t="s">
        <v>37</v>
      </c>
      <c r="I111" s="1" t="s">
        <v>38</v>
      </c>
      <c r="J111" s="3">
        <v>3.7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490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-1</v>
      </c>
      <c r="AK111" s="6">
        <v>45359</v>
      </c>
    </row>
    <row r="112" spans="3:37" x14ac:dyDescent="0.25">
      <c r="C112" s="1" t="s">
        <v>1900</v>
      </c>
      <c r="D112" s="1" t="s">
        <v>1899</v>
      </c>
      <c r="E112" s="2">
        <v>45306.347905092596</v>
      </c>
      <c r="F112" s="1" t="s">
        <v>132</v>
      </c>
      <c r="G112" s="1" t="s">
        <v>37</v>
      </c>
      <c r="I112" s="1" t="s">
        <v>38</v>
      </c>
      <c r="J112" s="3">
        <v>34.299999999999997</v>
      </c>
      <c r="K112" s="1">
        <v>0</v>
      </c>
      <c r="L112" s="1">
        <v>1</v>
      </c>
      <c r="M112" s="1">
        <v>6270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16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2256</v>
      </c>
      <c r="AC112" s="1">
        <v>0</v>
      </c>
      <c r="AD112" s="1">
        <v>1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6">
        <v>367</v>
      </c>
    </row>
    <row r="113" spans="2:37" x14ac:dyDescent="0.25">
      <c r="C113" s="1" t="s">
        <v>163</v>
      </c>
      <c r="D113" s="1" t="s">
        <v>162</v>
      </c>
      <c r="E113" s="2">
        <v>45240.522905092592</v>
      </c>
      <c r="F113" s="1" t="s">
        <v>132</v>
      </c>
      <c r="G113" s="1" t="s">
        <v>37</v>
      </c>
      <c r="I113" s="1" t="s">
        <v>38</v>
      </c>
      <c r="J113" s="3">
        <v>1.5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6">
        <v>367</v>
      </c>
    </row>
    <row r="114" spans="2:37" x14ac:dyDescent="0.25">
      <c r="C114" s="1" t="s">
        <v>2453</v>
      </c>
      <c r="D114" s="1" t="s">
        <v>2454</v>
      </c>
      <c r="E114" s="2">
        <v>45301.785231481481</v>
      </c>
      <c r="F114" s="1" t="s">
        <v>132</v>
      </c>
      <c r="G114" s="1" t="s">
        <v>42</v>
      </c>
      <c r="I114" s="1" t="s">
        <v>38</v>
      </c>
      <c r="J114" s="3">
        <v>170.1</v>
      </c>
      <c r="K114" s="1">
        <v>1</v>
      </c>
      <c r="L114" s="1">
        <v>0</v>
      </c>
      <c r="M114" s="1">
        <v>11380</v>
      </c>
      <c r="N114" s="1">
        <v>0</v>
      </c>
      <c r="O114" s="1">
        <v>8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319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78</v>
      </c>
      <c r="AB114" s="1">
        <v>11374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6">
        <v>45392</v>
      </c>
    </row>
    <row r="115" spans="2:37" x14ac:dyDescent="0.25">
      <c r="C115" s="1" t="s">
        <v>2455</v>
      </c>
      <c r="D115" s="1" t="s">
        <v>2456</v>
      </c>
      <c r="E115" s="2">
        <v>45306.491099537037</v>
      </c>
      <c r="F115" s="1" t="s">
        <v>2457</v>
      </c>
      <c r="G115" s="1" t="s">
        <v>37</v>
      </c>
      <c r="I115" s="1" t="s">
        <v>38</v>
      </c>
      <c r="J115" s="3">
        <v>7.8</v>
      </c>
      <c r="K115" s="1">
        <v>0</v>
      </c>
      <c r="L115" s="1">
        <v>1154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1154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1</v>
      </c>
      <c r="AI115" s="1">
        <v>0</v>
      </c>
      <c r="AJ115" s="1">
        <v>0</v>
      </c>
      <c r="AK115" s="6">
        <v>367</v>
      </c>
    </row>
    <row r="116" spans="2:37" x14ac:dyDescent="0.25">
      <c r="B116" s="1" t="s">
        <v>165</v>
      </c>
      <c r="C116" s="1" t="s">
        <v>166</v>
      </c>
      <c r="D116" s="1" t="s">
        <v>164</v>
      </c>
      <c r="E116" s="2">
        <v>45230.62771990741</v>
      </c>
      <c r="F116" s="1" t="s">
        <v>36</v>
      </c>
      <c r="G116" s="1" t="s">
        <v>37</v>
      </c>
      <c r="I116" s="1" t="s">
        <v>38</v>
      </c>
      <c r="J116" s="3">
        <v>167.7</v>
      </c>
      <c r="K116" s="1">
        <v>20</v>
      </c>
      <c r="L116" s="1">
        <v>0</v>
      </c>
      <c r="M116" s="1">
        <v>879</v>
      </c>
      <c r="N116" s="1">
        <v>0</v>
      </c>
      <c r="O116" s="1">
        <v>52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39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170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-1</v>
      </c>
      <c r="AK116" s="6">
        <v>45407</v>
      </c>
    </row>
    <row r="117" spans="2:37" x14ac:dyDescent="0.25">
      <c r="B117" s="1" t="s">
        <v>165</v>
      </c>
      <c r="C117" s="1" t="s">
        <v>168</v>
      </c>
      <c r="D117" s="1" t="s">
        <v>167</v>
      </c>
      <c r="E117" s="2">
        <v>45306.336840277778</v>
      </c>
      <c r="F117" s="1" t="s">
        <v>41</v>
      </c>
      <c r="G117" s="1" t="s">
        <v>37</v>
      </c>
      <c r="H117" s="1" t="s">
        <v>67</v>
      </c>
      <c r="I117" s="1" t="s">
        <v>50</v>
      </c>
      <c r="J117" s="3">
        <v>227.5</v>
      </c>
      <c r="K117" s="1">
        <v>2455</v>
      </c>
      <c r="L117" s="1">
        <v>0</v>
      </c>
      <c r="M117" s="1">
        <v>0</v>
      </c>
      <c r="N117" s="1">
        <v>1411</v>
      </c>
      <c r="O117" s="1">
        <v>90</v>
      </c>
      <c r="P117" s="1">
        <v>65</v>
      </c>
      <c r="Q117" s="1">
        <v>0</v>
      </c>
      <c r="R117" s="1">
        <v>0</v>
      </c>
      <c r="S117" s="1">
        <v>1</v>
      </c>
      <c r="T117" s="1">
        <v>0</v>
      </c>
      <c r="U117" s="1">
        <v>1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1556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1</v>
      </c>
      <c r="AJ117" s="1">
        <v>0</v>
      </c>
      <c r="AK117" s="6">
        <v>45420</v>
      </c>
    </row>
    <row r="118" spans="2:37" x14ac:dyDescent="0.25">
      <c r="B118" s="1" t="s">
        <v>165</v>
      </c>
      <c r="C118" s="1" t="s">
        <v>170</v>
      </c>
      <c r="D118" s="1" t="s">
        <v>169</v>
      </c>
      <c r="E118" s="2">
        <v>45306.411423611113</v>
      </c>
      <c r="F118" s="1" t="s">
        <v>171</v>
      </c>
      <c r="G118" s="1" t="s">
        <v>37</v>
      </c>
      <c r="I118" s="1" t="s">
        <v>38</v>
      </c>
      <c r="J118" s="3">
        <v>2651.6</v>
      </c>
      <c r="K118" s="1">
        <v>16</v>
      </c>
      <c r="L118" s="1">
        <v>0</v>
      </c>
      <c r="M118" s="1">
        <v>9024</v>
      </c>
      <c r="N118" s="1">
        <v>0</v>
      </c>
      <c r="O118" s="1">
        <v>11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307</v>
      </c>
      <c r="V118" s="1">
        <v>0</v>
      </c>
      <c r="W118" s="1">
        <v>1291</v>
      </c>
      <c r="X118" s="1">
        <v>0</v>
      </c>
      <c r="Y118" s="1">
        <v>0</v>
      </c>
      <c r="Z118" s="1">
        <v>0</v>
      </c>
      <c r="AA118" s="1">
        <v>801</v>
      </c>
      <c r="AB118" s="1">
        <v>9040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6">
        <v>45329</v>
      </c>
    </row>
    <row r="119" spans="2:37" x14ac:dyDescent="0.25">
      <c r="B119" s="1" t="s">
        <v>165</v>
      </c>
      <c r="C119" s="1" t="s">
        <v>173</v>
      </c>
      <c r="D119" s="1" t="s">
        <v>172</v>
      </c>
      <c r="E119" s="2">
        <v>45304.455266203702</v>
      </c>
      <c r="F119" s="1" t="s">
        <v>49</v>
      </c>
      <c r="G119" s="1" t="s">
        <v>37</v>
      </c>
      <c r="I119" s="1" t="s">
        <v>38</v>
      </c>
      <c r="J119" s="3">
        <v>95.3</v>
      </c>
      <c r="K119" s="1">
        <v>39</v>
      </c>
      <c r="L119" s="1">
        <v>0</v>
      </c>
      <c r="M119" s="1">
        <v>0</v>
      </c>
      <c r="N119" s="1">
        <v>67</v>
      </c>
      <c r="O119" s="1">
        <v>39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1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71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6">
        <v>45456</v>
      </c>
    </row>
    <row r="120" spans="2:37" x14ac:dyDescent="0.25">
      <c r="B120" s="1" t="s">
        <v>175</v>
      </c>
      <c r="C120" s="1" t="s">
        <v>176</v>
      </c>
      <c r="D120" s="1" t="s">
        <v>174</v>
      </c>
      <c r="E120" s="2">
        <v>45293.365127314813</v>
      </c>
      <c r="F120" s="1" t="s">
        <v>66</v>
      </c>
      <c r="G120" s="1" t="s">
        <v>37</v>
      </c>
      <c r="I120" s="1" t="s">
        <v>38</v>
      </c>
      <c r="J120" s="3">
        <v>18.3</v>
      </c>
      <c r="K120" s="1">
        <v>1</v>
      </c>
      <c r="L120" s="1">
        <v>0</v>
      </c>
      <c r="M120" s="1">
        <v>0</v>
      </c>
      <c r="N120" s="1">
        <v>0</v>
      </c>
      <c r="O120" s="1">
        <v>15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6">
        <v>45569</v>
      </c>
    </row>
    <row r="121" spans="2:37" x14ac:dyDescent="0.25">
      <c r="B121" s="1" t="s">
        <v>178</v>
      </c>
      <c r="C121" s="1" t="s">
        <v>179</v>
      </c>
      <c r="D121" s="1" t="s">
        <v>177</v>
      </c>
      <c r="E121" s="2">
        <v>45303.387152777781</v>
      </c>
      <c r="F121" s="1" t="s">
        <v>73</v>
      </c>
      <c r="G121" s="1" t="s">
        <v>37</v>
      </c>
      <c r="I121" s="1" t="s">
        <v>50</v>
      </c>
      <c r="J121" s="3">
        <v>57.5</v>
      </c>
      <c r="K121" s="1">
        <v>1</v>
      </c>
      <c r="L121" s="1">
        <v>0</v>
      </c>
      <c r="M121" s="1">
        <v>0</v>
      </c>
      <c r="N121" s="1">
        <v>0</v>
      </c>
      <c r="O121" s="1">
        <v>33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10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6">
        <v>45603</v>
      </c>
    </row>
    <row r="122" spans="2:37" x14ac:dyDescent="0.25">
      <c r="B122" s="1" t="s">
        <v>2458</v>
      </c>
      <c r="C122" s="1" t="s">
        <v>2459</v>
      </c>
      <c r="D122" s="1" t="s">
        <v>2460</v>
      </c>
      <c r="E122" s="2">
        <v>45306.407442129632</v>
      </c>
      <c r="F122" s="1" t="s">
        <v>211</v>
      </c>
      <c r="G122" s="1" t="s">
        <v>37</v>
      </c>
      <c r="I122" s="1" t="s">
        <v>38</v>
      </c>
      <c r="J122" s="3">
        <v>486.7</v>
      </c>
      <c r="K122" s="1">
        <v>0</v>
      </c>
      <c r="L122" s="1">
        <v>0</v>
      </c>
      <c r="M122" s="1">
        <v>0</v>
      </c>
      <c r="N122" s="1">
        <v>3471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616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6">
        <v>45387</v>
      </c>
    </row>
    <row r="123" spans="2:37" x14ac:dyDescent="0.25">
      <c r="B123" s="1" t="s">
        <v>181</v>
      </c>
      <c r="C123" s="1" t="s">
        <v>182</v>
      </c>
      <c r="D123" s="1" t="s">
        <v>180</v>
      </c>
      <c r="E123" s="2">
        <v>45306.358298611114</v>
      </c>
      <c r="F123" s="1" t="s">
        <v>183</v>
      </c>
      <c r="G123" s="1" t="s">
        <v>37</v>
      </c>
      <c r="I123" s="1" t="s">
        <v>38</v>
      </c>
      <c r="J123" s="3">
        <v>37.5</v>
      </c>
      <c r="K123" s="1">
        <v>0</v>
      </c>
      <c r="L123" s="1">
        <v>1169</v>
      </c>
      <c r="M123" s="1">
        <v>0</v>
      </c>
      <c r="N123" s="1">
        <v>0</v>
      </c>
      <c r="O123" s="1">
        <v>127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1172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6">
        <v>45553</v>
      </c>
    </row>
    <row r="124" spans="2:37" x14ac:dyDescent="0.25">
      <c r="B124" s="1" t="s">
        <v>2461</v>
      </c>
      <c r="C124" s="1" t="s">
        <v>2462</v>
      </c>
      <c r="D124" s="1" t="s">
        <v>2463</v>
      </c>
      <c r="E124" s="2">
        <v>45301.584398148145</v>
      </c>
      <c r="F124" s="1" t="s">
        <v>66</v>
      </c>
      <c r="G124" s="1" t="s">
        <v>37</v>
      </c>
      <c r="I124" s="1" t="s">
        <v>38</v>
      </c>
      <c r="J124" s="3">
        <v>4</v>
      </c>
      <c r="K124" s="1">
        <v>0</v>
      </c>
      <c r="L124" s="1">
        <v>29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30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6">
        <v>367</v>
      </c>
    </row>
    <row r="125" spans="2:37" x14ac:dyDescent="0.25">
      <c r="B125" s="1" t="s">
        <v>2464</v>
      </c>
      <c r="C125" s="1" t="s">
        <v>2465</v>
      </c>
      <c r="D125" s="1" t="s">
        <v>2466</v>
      </c>
      <c r="E125" s="2">
        <v>45306.366550925923</v>
      </c>
      <c r="F125" s="1" t="s">
        <v>132</v>
      </c>
      <c r="G125" s="1" t="s">
        <v>37</v>
      </c>
      <c r="I125" s="1" t="s">
        <v>38</v>
      </c>
      <c r="J125" s="3">
        <v>7.4</v>
      </c>
      <c r="K125" s="1">
        <v>0</v>
      </c>
      <c r="L125" s="1">
        <v>194</v>
      </c>
      <c r="M125" s="1">
        <v>199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36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199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6">
        <v>367</v>
      </c>
    </row>
    <row r="126" spans="2:37" x14ac:dyDescent="0.25">
      <c r="B126" s="1" t="s">
        <v>1749</v>
      </c>
      <c r="C126" s="1" t="s">
        <v>1750</v>
      </c>
      <c r="D126" s="1" t="s">
        <v>1748</v>
      </c>
      <c r="E126" s="2">
        <v>45230.595949074072</v>
      </c>
      <c r="F126" s="1" t="s">
        <v>63</v>
      </c>
      <c r="G126" s="1" t="s">
        <v>37</v>
      </c>
      <c r="I126" s="1" t="s">
        <v>50</v>
      </c>
      <c r="J126" s="3">
        <v>63</v>
      </c>
      <c r="K126" s="1">
        <v>0</v>
      </c>
      <c r="L126" s="1">
        <v>0</v>
      </c>
      <c r="M126" s="1">
        <v>0</v>
      </c>
      <c r="N126" s="1">
        <v>99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121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1</v>
      </c>
      <c r="AB126" s="1">
        <v>135</v>
      </c>
      <c r="AC126" s="1">
        <v>0</v>
      </c>
      <c r="AD126" s="1">
        <v>1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-1</v>
      </c>
      <c r="AK126" s="6">
        <v>44671</v>
      </c>
    </row>
    <row r="127" spans="2:37" x14ac:dyDescent="0.25">
      <c r="B127" s="1" t="s">
        <v>1902</v>
      </c>
      <c r="C127" s="1" t="s">
        <v>1903</v>
      </c>
      <c r="D127" s="1" t="s">
        <v>1901</v>
      </c>
      <c r="E127" s="2">
        <v>45306.633935185186</v>
      </c>
      <c r="F127" s="1" t="s">
        <v>41</v>
      </c>
      <c r="G127" s="1" t="s">
        <v>42</v>
      </c>
      <c r="I127" s="1" t="s">
        <v>38</v>
      </c>
      <c r="J127" s="3">
        <v>1213.4000000000001</v>
      </c>
      <c r="K127" s="1">
        <v>6388</v>
      </c>
      <c r="L127" s="1">
        <v>0</v>
      </c>
      <c r="M127" s="1">
        <v>0</v>
      </c>
      <c r="N127" s="1">
        <v>3044</v>
      </c>
      <c r="O127" s="1">
        <v>1359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46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775</v>
      </c>
      <c r="AC127" s="1">
        <v>0</v>
      </c>
      <c r="AD127" s="1">
        <v>191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6">
        <v>45561</v>
      </c>
    </row>
    <row r="128" spans="2:37" x14ac:dyDescent="0.25">
      <c r="B128" s="1" t="s">
        <v>1905</v>
      </c>
      <c r="C128" s="1" t="s">
        <v>1906</v>
      </c>
      <c r="D128" s="1" t="s">
        <v>1904</v>
      </c>
      <c r="E128" s="2">
        <v>45306.340451388889</v>
      </c>
      <c r="F128" s="1" t="s">
        <v>207</v>
      </c>
      <c r="G128" s="1" t="s">
        <v>37</v>
      </c>
      <c r="H128" s="1" t="s">
        <v>53</v>
      </c>
      <c r="I128" s="1" t="s">
        <v>50</v>
      </c>
      <c r="J128" s="3">
        <v>12.2</v>
      </c>
      <c r="K128" s="1">
        <v>1</v>
      </c>
      <c r="L128" s="1">
        <v>883</v>
      </c>
      <c r="M128" s="1">
        <v>0</v>
      </c>
      <c r="N128" s="1">
        <v>0</v>
      </c>
      <c r="O128" s="1">
        <v>33</v>
      </c>
      <c r="P128" s="1">
        <v>47</v>
      </c>
      <c r="Q128" s="1">
        <v>0</v>
      </c>
      <c r="R128" s="1">
        <v>0</v>
      </c>
      <c r="S128" s="1">
        <v>0</v>
      </c>
      <c r="T128" s="1">
        <v>0</v>
      </c>
      <c r="U128" s="1">
        <v>45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731</v>
      </c>
      <c r="AC128" s="1">
        <v>123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1</v>
      </c>
      <c r="AJ128" s="1">
        <v>0</v>
      </c>
      <c r="AK128" s="6">
        <v>45851</v>
      </c>
    </row>
    <row r="129" spans="2:37" x14ac:dyDescent="0.25">
      <c r="B129" s="1" t="s">
        <v>62</v>
      </c>
      <c r="C129" s="1" t="s">
        <v>62</v>
      </c>
      <c r="D129" s="1" t="s">
        <v>184</v>
      </c>
      <c r="E129" s="2">
        <v>45306.396296296298</v>
      </c>
      <c r="F129" s="1" t="s">
        <v>89</v>
      </c>
      <c r="G129" s="1" t="s">
        <v>42</v>
      </c>
      <c r="I129" s="1" t="s">
        <v>38</v>
      </c>
      <c r="J129" s="3">
        <v>16.399999999999999</v>
      </c>
      <c r="K129" s="1">
        <v>2</v>
      </c>
      <c r="L129" s="1">
        <v>875</v>
      </c>
      <c r="M129" s="1">
        <v>889</v>
      </c>
      <c r="N129" s="1">
        <v>0</v>
      </c>
      <c r="O129" s="1">
        <v>4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87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20</v>
      </c>
      <c r="AB129" s="1">
        <v>889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6">
        <v>45393</v>
      </c>
    </row>
    <row r="130" spans="2:37" x14ac:dyDescent="0.25">
      <c r="B130" s="1" t="s">
        <v>186</v>
      </c>
      <c r="C130" s="1" t="s">
        <v>187</v>
      </c>
      <c r="D130" s="1" t="s">
        <v>185</v>
      </c>
      <c r="E130" s="2">
        <v>45230.595949074072</v>
      </c>
      <c r="F130" s="1" t="s">
        <v>63</v>
      </c>
      <c r="G130" s="1" t="s">
        <v>37</v>
      </c>
      <c r="I130" s="1" t="s">
        <v>38</v>
      </c>
      <c r="J130" s="3">
        <v>2.1</v>
      </c>
      <c r="K130" s="1">
        <v>1</v>
      </c>
      <c r="L130" s="1">
        <v>2</v>
      </c>
      <c r="M130" s="1">
        <v>0</v>
      </c>
      <c r="N130" s="1">
        <v>0</v>
      </c>
      <c r="O130" s="1">
        <v>24</v>
      </c>
      <c r="P130" s="1">
        <v>1</v>
      </c>
      <c r="Q130" s="1">
        <v>0</v>
      </c>
      <c r="R130" s="1">
        <v>0</v>
      </c>
      <c r="S130" s="1">
        <v>0</v>
      </c>
      <c r="T130" s="1">
        <v>0</v>
      </c>
      <c r="U130" s="1">
        <v>1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2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-1</v>
      </c>
      <c r="AK130" s="6">
        <v>45475</v>
      </c>
    </row>
    <row r="131" spans="2:37" x14ac:dyDescent="0.25">
      <c r="B131" s="1" t="s">
        <v>189</v>
      </c>
      <c r="C131" s="1" t="s">
        <v>190</v>
      </c>
      <c r="D131" s="1" t="s">
        <v>188</v>
      </c>
      <c r="E131" s="2">
        <v>45306.624675925923</v>
      </c>
      <c r="F131" s="1" t="s">
        <v>49</v>
      </c>
      <c r="G131" s="1" t="s">
        <v>37</v>
      </c>
      <c r="I131" s="1" t="s">
        <v>50</v>
      </c>
      <c r="J131" s="3">
        <v>294.8</v>
      </c>
      <c r="K131" s="1">
        <v>0</v>
      </c>
      <c r="L131" s="1">
        <v>1669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1670</v>
      </c>
      <c r="U131" s="1">
        <v>408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1033</v>
      </c>
      <c r="AB131" s="1">
        <v>2045</v>
      </c>
      <c r="AC131" s="1">
        <v>0</v>
      </c>
      <c r="AD131" s="1">
        <v>241</v>
      </c>
      <c r="AE131" s="1">
        <v>0</v>
      </c>
      <c r="AF131" s="1">
        <v>0</v>
      </c>
      <c r="AG131" s="1">
        <v>0</v>
      </c>
      <c r="AH131" s="1">
        <v>0</v>
      </c>
      <c r="AI131" s="1">
        <v>1</v>
      </c>
      <c r="AJ131" s="1">
        <v>0</v>
      </c>
      <c r="AK131" s="6">
        <v>45273</v>
      </c>
    </row>
    <row r="132" spans="2:37" x14ac:dyDescent="0.25">
      <c r="B132" s="1" t="s">
        <v>189</v>
      </c>
      <c r="C132" s="1" t="s">
        <v>192</v>
      </c>
      <c r="D132" s="1" t="s">
        <v>191</v>
      </c>
      <c r="E132" s="2">
        <v>45302.414618055554</v>
      </c>
      <c r="F132" s="1" t="s">
        <v>36</v>
      </c>
      <c r="G132" s="1" t="s">
        <v>37</v>
      </c>
      <c r="I132" s="1" t="s">
        <v>193</v>
      </c>
      <c r="J132" s="3">
        <v>51.2</v>
      </c>
      <c r="K132" s="1">
        <v>49</v>
      </c>
      <c r="L132" s="1">
        <v>0</v>
      </c>
      <c r="M132" s="1">
        <v>0</v>
      </c>
      <c r="N132" s="1">
        <v>48</v>
      </c>
      <c r="O132" s="1">
        <v>18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1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254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6">
        <v>45630</v>
      </c>
    </row>
    <row r="133" spans="2:37" x14ac:dyDescent="0.25">
      <c r="B133" s="1" t="s">
        <v>189</v>
      </c>
      <c r="C133" s="1" t="s">
        <v>195</v>
      </c>
      <c r="D133" s="1" t="s">
        <v>194</v>
      </c>
      <c r="E133" s="2">
        <v>45306.487245370372</v>
      </c>
      <c r="F133" s="1" t="s">
        <v>196</v>
      </c>
      <c r="G133" s="1" t="s">
        <v>37</v>
      </c>
      <c r="I133" s="1" t="s">
        <v>50</v>
      </c>
      <c r="J133" s="3">
        <v>55.1</v>
      </c>
      <c r="K133" s="1">
        <v>72</v>
      </c>
      <c r="L133" s="1">
        <v>0</v>
      </c>
      <c r="M133" s="1">
        <v>0</v>
      </c>
      <c r="N133" s="1">
        <v>70</v>
      </c>
      <c r="O133" s="1">
        <v>42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22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524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6">
        <v>45630</v>
      </c>
    </row>
    <row r="134" spans="2:37" x14ac:dyDescent="0.25">
      <c r="B134" s="1" t="s">
        <v>1908</v>
      </c>
      <c r="C134" s="1" t="s">
        <v>1909</v>
      </c>
      <c r="D134" s="1" t="s">
        <v>1907</v>
      </c>
      <c r="E134" s="2">
        <v>45290.450497685182</v>
      </c>
      <c r="F134" s="1" t="s">
        <v>104</v>
      </c>
      <c r="G134" s="1" t="s">
        <v>37</v>
      </c>
      <c r="I134" s="1" t="s">
        <v>38</v>
      </c>
      <c r="J134" s="3">
        <v>12.6</v>
      </c>
      <c r="K134" s="1">
        <v>0</v>
      </c>
      <c r="L134" s="1">
        <v>0</v>
      </c>
      <c r="M134" s="1">
        <v>342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98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6">
        <v>367</v>
      </c>
    </row>
    <row r="135" spans="2:37" x14ac:dyDescent="0.25">
      <c r="B135" s="1" t="s">
        <v>198</v>
      </c>
      <c r="C135" s="1" t="s">
        <v>199</v>
      </c>
      <c r="D135" s="1" t="s">
        <v>197</v>
      </c>
      <c r="E135" s="2">
        <v>45301.398090277777</v>
      </c>
      <c r="F135" s="1" t="s">
        <v>104</v>
      </c>
      <c r="G135" s="1" t="s">
        <v>37</v>
      </c>
      <c r="I135" s="1" t="s">
        <v>50</v>
      </c>
      <c r="J135" s="3">
        <v>16.600000000000001</v>
      </c>
      <c r="K135" s="1">
        <v>0</v>
      </c>
      <c r="L135" s="1">
        <v>37</v>
      </c>
      <c r="M135" s="1">
        <v>0</v>
      </c>
      <c r="N135" s="1">
        <v>0</v>
      </c>
      <c r="O135" s="1">
        <v>37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25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1</v>
      </c>
      <c r="AB135" s="1">
        <v>494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6">
        <v>45531</v>
      </c>
    </row>
    <row r="136" spans="2:37" x14ac:dyDescent="0.25">
      <c r="B136" s="1" t="s">
        <v>1911</v>
      </c>
      <c r="C136" s="1" t="s">
        <v>1912</v>
      </c>
      <c r="D136" s="1" t="s">
        <v>1910</v>
      </c>
      <c r="E136" s="2">
        <v>45306.627395833333</v>
      </c>
      <c r="F136" s="1" t="s">
        <v>104</v>
      </c>
      <c r="G136" s="1" t="s">
        <v>37</v>
      </c>
      <c r="I136" s="1" t="s">
        <v>38</v>
      </c>
      <c r="J136" s="3">
        <v>2</v>
      </c>
      <c r="K136" s="1">
        <v>0</v>
      </c>
      <c r="L136" s="1">
        <v>32</v>
      </c>
      <c r="M136" s="1">
        <v>0</v>
      </c>
      <c r="N136" s="1">
        <v>0</v>
      </c>
      <c r="O136" s="1">
        <v>7</v>
      </c>
      <c r="P136" s="1">
        <v>0</v>
      </c>
      <c r="Q136" s="1">
        <v>0</v>
      </c>
      <c r="R136" s="1">
        <v>67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32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6">
        <v>45539</v>
      </c>
    </row>
    <row r="137" spans="2:37" x14ac:dyDescent="0.25">
      <c r="B137" s="1" t="s">
        <v>201</v>
      </c>
      <c r="C137" s="1" t="s">
        <v>202</v>
      </c>
      <c r="D137" s="1" t="s">
        <v>200</v>
      </c>
      <c r="E137" s="2">
        <v>45303.668055555558</v>
      </c>
      <c r="F137" s="1" t="s">
        <v>36</v>
      </c>
      <c r="G137" s="1" t="s">
        <v>37</v>
      </c>
      <c r="H137" s="1" t="s">
        <v>203</v>
      </c>
      <c r="I137" s="1" t="s">
        <v>50</v>
      </c>
      <c r="J137" s="3">
        <v>14.3</v>
      </c>
      <c r="K137" s="1">
        <v>1</v>
      </c>
      <c r="L137" s="1">
        <v>0</v>
      </c>
      <c r="M137" s="1">
        <v>0</v>
      </c>
      <c r="N137" s="1">
        <v>0</v>
      </c>
      <c r="O137" s="1">
        <v>18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7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2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6">
        <v>45301</v>
      </c>
    </row>
    <row r="138" spans="2:37" x14ac:dyDescent="0.25">
      <c r="B138" s="1" t="s">
        <v>2467</v>
      </c>
      <c r="C138" s="1" t="s">
        <v>2468</v>
      </c>
      <c r="D138" s="1" t="s">
        <v>2469</v>
      </c>
      <c r="E138" s="2">
        <v>45304.388912037037</v>
      </c>
      <c r="F138" s="1" t="s">
        <v>1213</v>
      </c>
      <c r="G138" s="1" t="s">
        <v>37</v>
      </c>
      <c r="I138" s="1" t="s">
        <v>38</v>
      </c>
      <c r="J138" s="3">
        <v>52.7</v>
      </c>
      <c r="K138" s="1">
        <v>0</v>
      </c>
      <c r="L138" s="1">
        <v>0</v>
      </c>
      <c r="M138" s="1">
        <v>4592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244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1</v>
      </c>
      <c r="AB138" s="1">
        <v>1792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6">
        <v>367</v>
      </c>
    </row>
    <row r="139" spans="2:37" x14ac:dyDescent="0.25">
      <c r="B139" s="1" t="s">
        <v>205</v>
      </c>
      <c r="C139" s="1" t="s">
        <v>206</v>
      </c>
      <c r="D139" s="1" t="s">
        <v>204</v>
      </c>
      <c r="E139" s="2">
        <v>45306.350798611114</v>
      </c>
      <c r="F139" s="1" t="s">
        <v>207</v>
      </c>
      <c r="G139" s="1" t="s">
        <v>37</v>
      </c>
      <c r="I139" s="1" t="s">
        <v>38</v>
      </c>
      <c r="J139" s="3">
        <v>30.1</v>
      </c>
      <c r="K139" s="1">
        <v>403</v>
      </c>
      <c r="L139" s="1">
        <v>0</v>
      </c>
      <c r="M139" s="1">
        <v>215</v>
      </c>
      <c r="N139" s="1">
        <v>0</v>
      </c>
      <c r="O139" s="1">
        <v>27943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2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137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6">
        <v>45393</v>
      </c>
    </row>
    <row r="140" spans="2:37" x14ac:dyDescent="0.25">
      <c r="B140" s="1" t="s">
        <v>209</v>
      </c>
      <c r="C140" s="1" t="s">
        <v>210</v>
      </c>
      <c r="D140" s="1" t="s">
        <v>208</v>
      </c>
      <c r="E140" s="2">
        <v>45303.766493055555</v>
      </c>
      <c r="F140" s="1" t="s">
        <v>211</v>
      </c>
      <c r="G140" s="1" t="s">
        <v>37</v>
      </c>
      <c r="I140" s="1" t="s">
        <v>38</v>
      </c>
      <c r="J140" s="3">
        <v>48.7</v>
      </c>
      <c r="K140" s="1">
        <v>218</v>
      </c>
      <c r="L140" s="1">
        <v>0</v>
      </c>
      <c r="M140" s="1">
        <v>0</v>
      </c>
      <c r="N140" s="1">
        <v>217</v>
      </c>
      <c r="O140" s="1">
        <v>7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46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247</v>
      </c>
      <c r="AC140" s="1">
        <v>0</v>
      </c>
      <c r="AD140" s="1">
        <v>3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6">
        <v>45625</v>
      </c>
    </row>
    <row r="141" spans="2:37" x14ac:dyDescent="0.25">
      <c r="B141" s="1" t="s">
        <v>2470</v>
      </c>
      <c r="C141" s="1" t="s">
        <v>2471</v>
      </c>
      <c r="D141" s="1" t="s">
        <v>2472</v>
      </c>
      <c r="E141" s="2">
        <v>45306.620833333334</v>
      </c>
      <c r="F141" s="1" t="s">
        <v>2473</v>
      </c>
      <c r="G141" s="1" t="s">
        <v>37</v>
      </c>
      <c r="H141" s="1" t="s">
        <v>153</v>
      </c>
      <c r="I141" s="1" t="s">
        <v>38</v>
      </c>
      <c r="J141" s="3">
        <v>9.1</v>
      </c>
      <c r="K141" s="1">
        <v>5</v>
      </c>
      <c r="L141" s="1">
        <v>364</v>
      </c>
      <c r="M141" s="1">
        <v>308</v>
      </c>
      <c r="N141" s="1">
        <v>0</v>
      </c>
      <c r="O141" s="1">
        <v>36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30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214</v>
      </c>
      <c r="AB141" s="1">
        <v>388</v>
      </c>
      <c r="AC141" s="1">
        <v>34</v>
      </c>
      <c r="AD141" s="1">
        <v>0</v>
      </c>
      <c r="AE141" s="1">
        <v>0</v>
      </c>
      <c r="AF141" s="1">
        <v>0</v>
      </c>
      <c r="AG141" s="1">
        <v>0</v>
      </c>
      <c r="AH141" s="1">
        <v>1</v>
      </c>
      <c r="AI141" s="1">
        <v>1</v>
      </c>
      <c r="AJ141" s="1">
        <v>0</v>
      </c>
      <c r="AK141" s="6">
        <v>45517</v>
      </c>
    </row>
    <row r="142" spans="2:37" x14ac:dyDescent="0.25">
      <c r="B142" s="1" t="s">
        <v>1914</v>
      </c>
      <c r="C142" s="1" t="s">
        <v>1915</v>
      </c>
      <c r="D142" s="1" t="s">
        <v>1913</v>
      </c>
      <c r="E142" s="2">
        <v>45230.595949074072</v>
      </c>
      <c r="F142" s="1" t="s">
        <v>36</v>
      </c>
      <c r="G142" s="1" t="s">
        <v>42</v>
      </c>
      <c r="I142" s="1" t="s">
        <v>38</v>
      </c>
      <c r="J142" s="3">
        <v>3.6</v>
      </c>
      <c r="K142" s="1">
        <v>1</v>
      </c>
      <c r="L142" s="1">
        <v>0</v>
      </c>
      <c r="M142" s="1">
        <v>0</v>
      </c>
      <c r="N142" s="1">
        <v>0</v>
      </c>
      <c r="O142" s="1">
        <v>21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-1</v>
      </c>
      <c r="AK142" s="6">
        <v>45528</v>
      </c>
    </row>
    <row r="143" spans="2:37" x14ac:dyDescent="0.25">
      <c r="B143" s="1" t="s">
        <v>2474</v>
      </c>
      <c r="C143" s="1" t="s">
        <v>2475</v>
      </c>
      <c r="D143" s="1" t="s">
        <v>2476</v>
      </c>
      <c r="E143" s="2">
        <v>45230.595949074072</v>
      </c>
      <c r="F143" s="1" t="s">
        <v>147</v>
      </c>
      <c r="G143" s="1" t="s">
        <v>37</v>
      </c>
      <c r="I143" s="1" t="s">
        <v>50</v>
      </c>
      <c r="J143" s="3">
        <v>14</v>
      </c>
      <c r="K143" s="1">
        <v>0</v>
      </c>
      <c r="L143" s="1">
        <v>173</v>
      </c>
      <c r="M143" s="1">
        <v>9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175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-1</v>
      </c>
      <c r="AK143" s="6">
        <v>367</v>
      </c>
    </row>
    <row r="144" spans="2:37" x14ac:dyDescent="0.25">
      <c r="B144" s="1" t="s">
        <v>2477</v>
      </c>
      <c r="C144" s="1" t="s">
        <v>2478</v>
      </c>
      <c r="D144" s="1" t="s">
        <v>2479</v>
      </c>
      <c r="E144" s="2">
        <v>45230.595949074072</v>
      </c>
      <c r="F144" s="1" t="s">
        <v>49</v>
      </c>
      <c r="G144" s="1" t="s">
        <v>37</v>
      </c>
      <c r="I144" s="1" t="s">
        <v>38</v>
      </c>
      <c r="J144" s="3">
        <v>2</v>
      </c>
      <c r="K144" s="1">
        <v>0</v>
      </c>
      <c r="L144" s="1">
        <v>1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1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1</v>
      </c>
      <c r="AC144" s="1">
        <v>0</v>
      </c>
      <c r="AD144" s="1">
        <v>9</v>
      </c>
      <c r="AE144" s="1">
        <v>0</v>
      </c>
      <c r="AF144" s="1">
        <v>0</v>
      </c>
      <c r="AG144" s="1">
        <v>0</v>
      </c>
      <c r="AH144" s="1">
        <v>0</v>
      </c>
      <c r="AI144" s="1">
        <v>1</v>
      </c>
      <c r="AJ144" s="1">
        <v>-1</v>
      </c>
      <c r="AK144" s="6">
        <v>367</v>
      </c>
    </row>
    <row r="145" spans="2:37" x14ac:dyDescent="0.25">
      <c r="B145" s="1" t="s">
        <v>1917</v>
      </c>
      <c r="C145" s="1" t="s">
        <v>1918</v>
      </c>
      <c r="D145" s="1" t="s">
        <v>1916</v>
      </c>
      <c r="E145" s="2">
        <v>45306.370243055557</v>
      </c>
      <c r="F145" s="1" t="s">
        <v>1154</v>
      </c>
      <c r="G145" s="1" t="s">
        <v>37</v>
      </c>
      <c r="I145" s="1" t="s">
        <v>38</v>
      </c>
      <c r="J145" s="3">
        <v>11.3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85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6">
        <v>367</v>
      </c>
    </row>
    <row r="146" spans="2:37" x14ac:dyDescent="0.25">
      <c r="B146" s="1" t="s">
        <v>213</v>
      </c>
      <c r="C146" s="1" t="s">
        <v>214</v>
      </c>
      <c r="D146" s="1" t="s">
        <v>212</v>
      </c>
      <c r="E146" s="2">
        <v>45303.384328703702</v>
      </c>
      <c r="F146" s="1" t="s">
        <v>215</v>
      </c>
      <c r="G146" s="1" t="s">
        <v>37</v>
      </c>
      <c r="H146" s="1" t="s">
        <v>153</v>
      </c>
      <c r="I146" s="1" t="s">
        <v>38</v>
      </c>
      <c r="J146" s="3">
        <v>4.0999999999999996</v>
      </c>
      <c r="K146" s="1">
        <v>0</v>
      </c>
      <c r="L146" s="1">
        <v>167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15</v>
      </c>
      <c r="AB146" s="1">
        <v>153</v>
      </c>
      <c r="AC146" s="1">
        <v>126</v>
      </c>
      <c r="AD146" s="1">
        <v>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0</v>
      </c>
      <c r="AK146" s="6">
        <v>367</v>
      </c>
    </row>
    <row r="147" spans="2:37" x14ac:dyDescent="0.25">
      <c r="B147" s="1" t="s">
        <v>217</v>
      </c>
      <c r="C147" s="1" t="s">
        <v>218</v>
      </c>
      <c r="D147" s="1" t="s">
        <v>216</v>
      </c>
      <c r="E147" s="2">
        <v>45306.317939814813</v>
      </c>
      <c r="F147" s="1" t="s">
        <v>183</v>
      </c>
      <c r="G147" s="1" t="s">
        <v>37</v>
      </c>
      <c r="H147" s="1" t="s">
        <v>153</v>
      </c>
      <c r="I147" s="1" t="s">
        <v>38</v>
      </c>
      <c r="J147" s="3">
        <v>303.3</v>
      </c>
      <c r="K147" s="1">
        <v>4250</v>
      </c>
      <c r="L147" s="1">
        <v>0</v>
      </c>
      <c r="M147" s="1">
        <v>0</v>
      </c>
      <c r="N147" s="1">
        <v>3835</v>
      </c>
      <c r="O147" s="1">
        <v>44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86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1861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6">
        <v>45374</v>
      </c>
    </row>
    <row r="148" spans="2:37" x14ac:dyDescent="0.25">
      <c r="B148" s="1" t="s">
        <v>220</v>
      </c>
      <c r="C148" s="1" t="s">
        <v>221</v>
      </c>
      <c r="D148" s="1" t="s">
        <v>219</v>
      </c>
      <c r="E148" s="2">
        <v>45306.35496527778</v>
      </c>
      <c r="F148" s="1" t="s">
        <v>66</v>
      </c>
      <c r="G148" s="1" t="s">
        <v>37</v>
      </c>
      <c r="I148" s="1" t="s">
        <v>38</v>
      </c>
      <c r="J148" s="3">
        <v>9.8000000000000007</v>
      </c>
      <c r="K148" s="1">
        <v>0</v>
      </c>
      <c r="L148" s="1">
        <v>237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237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6">
        <v>45429</v>
      </c>
    </row>
    <row r="149" spans="2:37" x14ac:dyDescent="0.25">
      <c r="B149" s="1" t="s">
        <v>223</v>
      </c>
      <c r="C149" s="1" t="s">
        <v>224</v>
      </c>
      <c r="D149" s="1" t="s">
        <v>222</v>
      </c>
      <c r="E149" s="2">
        <v>45306.323472222219</v>
      </c>
      <c r="F149" s="1" t="s">
        <v>215</v>
      </c>
      <c r="G149" s="1" t="s">
        <v>37</v>
      </c>
      <c r="H149" s="1" t="s">
        <v>53</v>
      </c>
      <c r="I149" s="1" t="s">
        <v>38</v>
      </c>
      <c r="J149" s="3">
        <v>23.3</v>
      </c>
      <c r="K149" s="1">
        <v>1</v>
      </c>
      <c r="L149" s="1">
        <v>0</v>
      </c>
      <c r="M149" s="1">
        <v>0</v>
      </c>
      <c r="N149" s="1">
        <v>0</v>
      </c>
      <c r="O149" s="1">
        <v>6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212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24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6">
        <v>45556</v>
      </c>
    </row>
    <row r="150" spans="2:37" x14ac:dyDescent="0.25">
      <c r="B150" s="1" t="s">
        <v>2480</v>
      </c>
      <c r="C150" s="1" t="s">
        <v>2481</v>
      </c>
      <c r="D150" s="1" t="s">
        <v>2482</v>
      </c>
      <c r="E150" s="2">
        <v>45306.33761574074</v>
      </c>
      <c r="F150" s="1" t="s">
        <v>73</v>
      </c>
      <c r="G150" s="1" t="s">
        <v>37</v>
      </c>
      <c r="I150" s="1" t="s">
        <v>50</v>
      </c>
      <c r="J150" s="3">
        <v>132.6</v>
      </c>
      <c r="K150" s="1">
        <v>2149</v>
      </c>
      <c r="L150" s="1">
        <v>0</v>
      </c>
      <c r="M150" s="1">
        <v>0</v>
      </c>
      <c r="N150" s="1">
        <v>2130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106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2364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6">
        <v>367</v>
      </c>
    </row>
    <row r="151" spans="2:37" x14ac:dyDescent="0.25">
      <c r="B151" s="1" t="s">
        <v>2483</v>
      </c>
      <c r="C151" s="1" t="s">
        <v>2484</v>
      </c>
      <c r="D151" s="1" t="s">
        <v>243</v>
      </c>
      <c r="E151" s="2">
        <v>45306.353148148148</v>
      </c>
      <c r="F151" s="1" t="s">
        <v>147</v>
      </c>
      <c r="G151" s="1" t="s">
        <v>37</v>
      </c>
      <c r="I151" s="1" t="s">
        <v>50</v>
      </c>
      <c r="J151" s="3">
        <v>65</v>
      </c>
      <c r="K151" s="1">
        <v>1</v>
      </c>
      <c r="L151" s="1">
        <v>110</v>
      </c>
      <c r="M151" s="1">
        <v>895</v>
      </c>
      <c r="N151" s="1">
        <v>0</v>
      </c>
      <c r="O151" s="1">
        <v>0</v>
      </c>
      <c r="P151" s="1">
        <v>498</v>
      </c>
      <c r="Q151" s="1">
        <v>0</v>
      </c>
      <c r="R151" s="1">
        <v>0</v>
      </c>
      <c r="S151" s="1">
        <v>0</v>
      </c>
      <c r="T151" s="1">
        <v>0</v>
      </c>
      <c r="U151" s="1">
        <v>34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682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6">
        <v>44939</v>
      </c>
    </row>
    <row r="152" spans="2:37" x14ac:dyDescent="0.25">
      <c r="B152" s="1" t="s">
        <v>226</v>
      </c>
      <c r="C152" s="1" t="s">
        <v>227</v>
      </c>
      <c r="D152" s="1" t="s">
        <v>225</v>
      </c>
      <c r="E152" s="2">
        <v>45306.582835648151</v>
      </c>
      <c r="F152" s="1" t="s">
        <v>183</v>
      </c>
      <c r="G152" s="1" t="s">
        <v>37</v>
      </c>
      <c r="I152" s="1" t="s">
        <v>38</v>
      </c>
      <c r="J152" s="3">
        <v>1937</v>
      </c>
      <c r="K152" s="1">
        <v>15180</v>
      </c>
      <c r="L152" s="1">
        <v>0</v>
      </c>
      <c r="M152" s="1">
        <v>11184</v>
      </c>
      <c r="N152" s="1">
        <v>0</v>
      </c>
      <c r="O152" s="1">
        <v>77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253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1069</v>
      </c>
      <c r="AB152" s="1">
        <v>11950</v>
      </c>
      <c r="AC152" s="1">
        <v>0</v>
      </c>
      <c r="AD152" s="1">
        <v>131</v>
      </c>
      <c r="AE152" s="1">
        <v>0</v>
      </c>
      <c r="AF152" s="1">
        <v>0</v>
      </c>
      <c r="AG152" s="1">
        <v>0</v>
      </c>
      <c r="AH152" s="1">
        <v>0</v>
      </c>
      <c r="AI152" s="1">
        <v>1</v>
      </c>
      <c r="AJ152" s="1">
        <v>0</v>
      </c>
      <c r="AK152" s="6">
        <v>45387</v>
      </c>
    </row>
    <row r="153" spans="2:37" x14ac:dyDescent="0.25">
      <c r="B153" s="1" t="s">
        <v>226</v>
      </c>
      <c r="C153" s="1" t="s">
        <v>229</v>
      </c>
      <c r="D153" s="1" t="s">
        <v>228</v>
      </c>
      <c r="E153" s="2">
        <v>45306.589398148149</v>
      </c>
      <c r="F153" s="1" t="s">
        <v>230</v>
      </c>
      <c r="G153" s="1" t="s">
        <v>37</v>
      </c>
      <c r="I153" s="1" t="s">
        <v>50</v>
      </c>
      <c r="J153" s="3">
        <v>655</v>
      </c>
      <c r="K153" s="1">
        <v>13084</v>
      </c>
      <c r="L153" s="1">
        <v>0</v>
      </c>
      <c r="M153" s="1">
        <v>0</v>
      </c>
      <c r="N153" s="1">
        <v>9676</v>
      </c>
      <c r="O153" s="1">
        <v>20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148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481</v>
      </c>
      <c r="AB153" s="1">
        <v>11744</v>
      </c>
      <c r="AC153" s="1">
        <v>0</v>
      </c>
      <c r="AD153" s="1">
        <v>1</v>
      </c>
      <c r="AE153" s="1">
        <v>0</v>
      </c>
      <c r="AF153" s="1">
        <v>0</v>
      </c>
      <c r="AG153" s="1">
        <v>0</v>
      </c>
      <c r="AH153" s="1">
        <v>0</v>
      </c>
      <c r="AI153" s="1">
        <v>1</v>
      </c>
      <c r="AJ153" s="1">
        <v>0</v>
      </c>
      <c r="AK153" s="6">
        <v>45436</v>
      </c>
    </row>
    <row r="154" spans="2:37" x14ac:dyDescent="0.25">
      <c r="B154" s="1" t="s">
        <v>226</v>
      </c>
      <c r="C154" s="1" t="s">
        <v>2485</v>
      </c>
      <c r="D154" s="1" t="s">
        <v>2486</v>
      </c>
      <c r="E154" s="2">
        <v>45306.408043981479</v>
      </c>
      <c r="F154" s="1" t="s">
        <v>215</v>
      </c>
      <c r="G154" s="1" t="s">
        <v>37</v>
      </c>
      <c r="I154" s="1" t="s">
        <v>38</v>
      </c>
      <c r="J154" s="3">
        <v>153.4</v>
      </c>
      <c r="K154" s="1">
        <v>7704</v>
      </c>
      <c r="L154" s="1">
        <v>0</v>
      </c>
      <c r="M154" s="1">
        <v>4995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160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611</v>
      </c>
      <c r="AB154" s="1">
        <v>5272</v>
      </c>
      <c r="AC154" s="1">
        <v>0</v>
      </c>
      <c r="AD154" s="1">
        <v>52</v>
      </c>
      <c r="AE154" s="1">
        <v>0</v>
      </c>
      <c r="AF154" s="1">
        <v>0</v>
      </c>
      <c r="AG154" s="1">
        <v>0</v>
      </c>
      <c r="AH154" s="1">
        <v>0</v>
      </c>
      <c r="AI154" s="1">
        <v>1</v>
      </c>
      <c r="AJ154" s="1">
        <v>0</v>
      </c>
      <c r="AK154" s="6">
        <v>45540</v>
      </c>
    </row>
    <row r="155" spans="2:37" x14ac:dyDescent="0.25">
      <c r="B155" s="1" t="s">
        <v>232</v>
      </c>
      <c r="C155" s="1" t="s">
        <v>233</v>
      </c>
      <c r="D155" s="1" t="s">
        <v>231</v>
      </c>
      <c r="E155" s="2">
        <v>45306.589849537035</v>
      </c>
      <c r="F155" s="1" t="s">
        <v>183</v>
      </c>
      <c r="G155" s="1" t="s">
        <v>37</v>
      </c>
      <c r="I155" s="1" t="s">
        <v>50</v>
      </c>
      <c r="J155" s="3">
        <v>845.7</v>
      </c>
      <c r="K155" s="1">
        <v>3256</v>
      </c>
      <c r="L155" s="1">
        <v>0</v>
      </c>
      <c r="M155" s="1">
        <v>0</v>
      </c>
      <c r="N155" s="1">
        <v>3081</v>
      </c>
      <c r="O155" s="1">
        <v>4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15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100</v>
      </c>
      <c r="AB155" s="1">
        <v>3084</v>
      </c>
      <c r="AC155" s="1">
        <v>0</v>
      </c>
      <c r="AD155" s="1">
        <v>15</v>
      </c>
      <c r="AE155" s="1">
        <v>0</v>
      </c>
      <c r="AF155" s="1">
        <v>0</v>
      </c>
      <c r="AG155" s="1">
        <v>0</v>
      </c>
      <c r="AH155" s="1">
        <v>0</v>
      </c>
      <c r="AI155" s="1">
        <v>1</v>
      </c>
      <c r="AJ155" s="1">
        <v>0</v>
      </c>
      <c r="AK155" s="6">
        <v>45290</v>
      </c>
    </row>
    <row r="156" spans="2:37" x14ac:dyDescent="0.25">
      <c r="B156" s="1" t="s">
        <v>2487</v>
      </c>
      <c r="C156" s="1" t="s">
        <v>2488</v>
      </c>
      <c r="D156" s="1" t="s">
        <v>2489</v>
      </c>
      <c r="E156" s="2">
        <v>45296.324942129628</v>
      </c>
      <c r="F156" s="1" t="s">
        <v>104</v>
      </c>
      <c r="G156" s="1" t="s">
        <v>37</v>
      </c>
      <c r="I156" s="1" t="s">
        <v>38</v>
      </c>
      <c r="J156" s="3">
        <v>1.5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1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6">
        <v>367</v>
      </c>
    </row>
    <row r="157" spans="2:37" x14ac:dyDescent="0.25">
      <c r="B157" s="1" t="s">
        <v>2490</v>
      </c>
      <c r="C157" s="1" t="s">
        <v>2491</v>
      </c>
      <c r="D157" s="1" t="s">
        <v>2492</v>
      </c>
      <c r="E157" s="2">
        <v>45230.595949074072</v>
      </c>
      <c r="F157" s="1" t="s">
        <v>230</v>
      </c>
      <c r="G157" s="1" t="s">
        <v>37</v>
      </c>
      <c r="I157" s="1" t="s">
        <v>50</v>
      </c>
      <c r="J157" s="3">
        <v>16.399999999999999</v>
      </c>
      <c r="K157" s="1">
        <v>0</v>
      </c>
      <c r="L157" s="1">
        <v>412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37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411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-1</v>
      </c>
      <c r="AK157" s="6">
        <v>367</v>
      </c>
    </row>
    <row r="158" spans="2:37" x14ac:dyDescent="0.25">
      <c r="B158" s="1" t="s">
        <v>235</v>
      </c>
      <c r="C158" s="1" t="s">
        <v>236</v>
      </c>
      <c r="D158" s="1" t="s">
        <v>234</v>
      </c>
      <c r="E158" s="2">
        <v>45306.351956018516</v>
      </c>
      <c r="F158" s="1" t="s">
        <v>36</v>
      </c>
      <c r="G158" s="1" t="s">
        <v>42</v>
      </c>
      <c r="I158" s="1" t="s">
        <v>38</v>
      </c>
      <c r="J158" s="3">
        <v>85.3</v>
      </c>
      <c r="K158" s="1">
        <v>0</v>
      </c>
      <c r="L158" s="1">
        <v>1233</v>
      </c>
      <c r="M158" s="1">
        <v>852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63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1</v>
      </c>
      <c r="AB158" s="1">
        <v>1455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1</v>
      </c>
      <c r="AJ158" s="1">
        <v>0</v>
      </c>
      <c r="AK158" s="6">
        <v>367</v>
      </c>
    </row>
    <row r="159" spans="2:37" x14ac:dyDescent="0.25">
      <c r="B159" s="1" t="s">
        <v>2493</v>
      </c>
      <c r="C159" s="1" t="s">
        <v>2494</v>
      </c>
      <c r="D159" s="1" t="s">
        <v>2495</v>
      </c>
      <c r="E159" s="2">
        <v>45230.595949074072</v>
      </c>
      <c r="F159" s="1" t="s">
        <v>134</v>
      </c>
      <c r="G159" s="1" t="s">
        <v>37</v>
      </c>
      <c r="I159" s="1" t="s">
        <v>50</v>
      </c>
      <c r="J159" s="3">
        <v>13.5</v>
      </c>
      <c r="K159" s="1">
        <v>0</v>
      </c>
      <c r="L159" s="1">
        <v>0</v>
      </c>
      <c r="M159" s="1">
        <v>23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1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12</v>
      </c>
      <c r="AC159" s="1">
        <v>0</v>
      </c>
      <c r="AD159" s="1">
        <v>1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-1</v>
      </c>
      <c r="AK159" s="6">
        <v>367</v>
      </c>
    </row>
    <row r="160" spans="2:37" x14ac:dyDescent="0.25">
      <c r="B160" s="1" t="s">
        <v>238</v>
      </c>
      <c r="C160" s="1" t="s">
        <v>239</v>
      </c>
      <c r="D160" s="1" t="s">
        <v>237</v>
      </c>
      <c r="E160" s="2">
        <v>45306.369351851848</v>
      </c>
      <c r="F160" s="1" t="s">
        <v>183</v>
      </c>
      <c r="G160" s="1" t="s">
        <v>37</v>
      </c>
      <c r="I160" s="1" t="s">
        <v>38</v>
      </c>
      <c r="J160" s="3">
        <v>44.9</v>
      </c>
      <c r="K160" s="1">
        <v>2407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6">
        <v>45227</v>
      </c>
    </row>
    <row r="161" spans="2:37" x14ac:dyDescent="0.25">
      <c r="B161" s="1" t="s">
        <v>241</v>
      </c>
      <c r="C161" s="1" t="s">
        <v>242</v>
      </c>
      <c r="D161" s="1" t="s">
        <v>240</v>
      </c>
      <c r="E161" s="2">
        <v>45303.413310185184</v>
      </c>
      <c r="F161" s="1" t="s">
        <v>183</v>
      </c>
      <c r="G161" s="1" t="s">
        <v>37</v>
      </c>
      <c r="I161" s="1" t="s">
        <v>38</v>
      </c>
      <c r="J161" s="3">
        <v>161.1</v>
      </c>
      <c r="K161" s="1">
        <v>1</v>
      </c>
      <c r="L161" s="1">
        <v>0</v>
      </c>
      <c r="M161" s="1">
        <v>0</v>
      </c>
      <c r="N161" s="1">
        <v>3468</v>
      </c>
      <c r="O161" s="1">
        <v>2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70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2</v>
      </c>
      <c r="AB161" s="1">
        <v>3684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6">
        <v>45532</v>
      </c>
    </row>
    <row r="162" spans="2:37" x14ac:dyDescent="0.25">
      <c r="B162" s="1" t="s">
        <v>2496</v>
      </c>
      <c r="C162" s="1" t="s">
        <v>2497</v>
      </c>
      <c r="D162" s="1" t="s">
        <v>2498</v>
      </c>
      <c r="E162" s="2">
        <v>45306.457881944443</v>
      </c>
      <c r="F162" s="1" t="s">
        <v>41</v>
      </c>
      <c r="G162" s="1" t="s">
        <v>37</v>
      </c>
      <c r="I162" s="1" t="s">
        <v>50</v>
      </c>
      <c r="J162" s="3">
        <v>84.5</v>
      </c>
      <c r="K162" s="1">
        <v>0</v>
      </c>
      <c r="L162" s="1">
        <v>0</v>
      </c>
      <c r="M162" s="1">
        <v>0</v>
      </c>
      <c r="N162" s="1">
        <v>2299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52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2503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6">
        <v>367</v>
      </c>
    </row>
    <row r="163" spans="2:37" x14ac:dyDescent="0.25">
      <c r="B163" s="1" t="s">
        <v>2499</v>
      </c>
      <c r="C163" s="1" t="s">
        <v>2500</v>
      </c>
      <c r="D163" s="1" t="s">
        <v>2501</v>
      </c>
      <c r="E163" s="2">
        <v>45304.350995370369</v>
      </c>
      <c r="F163" s="1" t="s">
        <v>207</v>
      </c>
      <c r="G163" s="1" t="s">
        <v>37</v>
      </c>
      <c r="I163" s="1" t="s">
        <v>38</v>
      </c>
      <c r="J163" s="3">
        <v>17.5</v>
      </c>
      <c r="K163" s="1">
        <v>2</v>
      </c>
      <c r="L163" s="1">
        <v>7</v>
      </c>
      <c r="M163" s="1">
        <v>188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6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756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6">
        <v>45164</v>
      </c>
    </row>
    <row r="164" spans="2:37" x14ac:dyDescent="0.25">
      <c r="B164" s="1" t="s">
        <v>2502</v>
      </c>
      <c r="C164" s="1" t="s">
        <v>2503</v>
      </c>
      <c r="D164" s="1" t="s">
        <v>2504</v>
      </c>
      <c r="E164" s="2">
        <v>45306.369189814817</v>
      </c>
      <c r="F164" s="1" t="s">
        <v>207</v>
      </c>
      <c r="G164" s="1" t="s">
        <v>37</v>
      </c>
      <c r="I164" s="1" t="s">
        <v>38</v>
      </c>
      <c r="J164" s="3">
        <v>236.1</v>
      </c>
      <c r="K164" s="1">
        <v>149</v>
      </c>
      <c r="L164" s="1">
        <v>1322</v>
      </c>
      <c r="M164" s="1">
        <v>162</v>
      </c>
      <c r="N164" s="1">
        <v>0</v>
      </c>
      <c r="O164" s="1">
        <v>2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68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1581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6">
        <v>45486</v>
      </c>
    </row>
    <row r="165" spans="2:37" x14ac:dyDescent="0.25">
      <c r="B165" s="1" t="s">
        <v>2505</v>
      </c>
      <c r="C165" s="1" t="s">
        <v>2506</v>
      </c>
      <c r="D165" s="1" t="s">
        <v>2507</v>
      </c>
      <c r="E165" s="2">
        <v>45230.595949074072</v>
      </c>
      <c r="F165" s="1" t="s">
        <v>727</v>
      </c>
      <c r="G165" s="1" t="s">
        <v>37</v>
      </c>
      <c r="I165" s="1" t="s">
        <v>50</v>
      </c>
      <c r="J165" s="3">
        <v>57.4</v>
      </c>
      <c r="K165" s="1">
        <v>0</v>
      </c>
      <c r="L165" s="1">
        <v>0</v>
      </c>
      <c r="M165" s="1">
        <v>0</v>
      </c>
      <c r="N165" s="1">
        <v>459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72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-1</v>
      </c>
      <c r="AK165" s="6">
        <v>45036</v>
      </c>
    </row>
    <row r="166" spans="2:37" x14ac:dyDescent="0.25">
      <c r="B166" s="1" t="s">
        <v>1752</v>
      </c>
      <c r="C166" s="1" t="s">
        <v>1753</v>
      </c>
      <c r="D166" s="1" t="s">
        <v>1751</v>
      </c>
      <c r="E166" s="2">
        <v>45230.595949074072</v>
      </c>
      <c r="F166" s="1" t="s">
        <v>112</v>
      </c>
      <c r="G166" s="1" t="s">
        <v>37</v>
      </c>
      <c r="I166" s="1" t="s">
        <v>50</v>
      </c>
      <c r="J166" s="3">
        <v>264.89999999999998</v>
      </c>
      <c r="K166" s="1">
        <v>5</v>
      </c>
      <c r="L166" s="1">
        <v>0</v>
      </c>
      <c r="M166" s="1">
        <v>0</v>
      </c>
      <c r="N166" s="1">
        <v>2947</v>
      </c>
      <c r="O166" s="1">
        <v>7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126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6</v>
      </c>
      <c r="AB166" s="1">
        <v>3498</v>
      </c>
      <c r="AC166" s="1">
        <v>0</v>
      </c>
      <c r="AD166" s="1">
        <v>1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-1</v>
      </c>
      <c r="AK166" s="6">
        <v>45325</v>
      </c>
    </row>
    <row r="167" spans="2:37" x14ac:dyDescent="0.25">
      <c r="B167" s="1" t="s">
        <v>245</v>
      </c>
      <c r="C167" s="1" t="s">
        <v>246</v>
      </c>
      <c r="D167" s="1" t="s">
        <v>244</v>
      </c>
      <c r="E167" s="2">
        <v>45306.327222222222</v>
      </c>
      <c r="F167" s="1" t="s">
        <v>196</v>
      </c>
      <c r="G167" s="1" t="s">
        <v>37</v>
      </c>
      <c r="I167" s="1" t="s">
        <v>50</v>
      </c>
      <c r="J167" s="3">
        <v>444.3</v>
      </c>
      <c r="K167" s="1">
        <v>2</v>
      </c>
      <c r="L167" s="1">
        <v>0</v>
      </c>
      <c r="M167" s="1">
        <v>2656</v>
      </c>
      <c r="N167" s="1">
        <v>0</v>
      </c>
      <c r="O167" s="1">
        <v>336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211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2924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6">
        <v>45636</v>
      </c>
    </row>
    <row r="168" spans="2:37" x14ac:dyDescent="0.25">
      <c r="B168" s="1" t="s">
        <v>2508</v>
      </c>
      <c r="C168" s="1" t="s">
        <v>2509</v>
      </c>
      <c r="D168" s="1" t="s">
        <v>2510</v>
      </c>
      <c r="E168" s="2">
        <v>45304.363854166666</v>
      </c>
      <c r="F168" s="1" t="s">
        <v>66</v>
      </c>
      <c r="G168" s="1" t="s">
        <v>37</v>
      </c>
      <c r="I168" s="1" t="s">
        <v>38</v>
      </c>
      <c r="J168" s="3">
        <v>67.8</v>
      </c>
      <c r="K168" s="1">
        <v>1</v>
      </c>
      <c r="L168" s="1">
        <v>0</v>
      </c>
      <c r="M168" s="1">
        <v>311</v>
      </c>
      <c r="N168" s="1">
        <v>276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8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118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6">
        <v>367</v>
      </c>
    </row>
    <row r="169" spans="2:37" x14ac:dyDescent="0.25">
      <c r="B169" s="1" t="s">
        <v>2511</v>
      </c>
      <c r="C169" s="1" t="s">
        <v>2512</v>
      </c>
      <c r="D169" s="1" t="s">
        <v>2513</v>
      </c>
      <c r="E169" s="2">
        <v>45246.700428240743</v>
      </c>
      <c r="F169" s="1" t="s">
        <v>41</v>
      </c>
      <c r="G169" s="1" t="s">
        <v>37</v>
      </c>
      <c r="I169" s="1" t="s">
        <v>50</v>
      </c>
      <c r="J169" s="3">
        <v>19.600000000000001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1</v>
      </c>
      <c r="AJ169" s="1">
        <v>0</v>
      </c>
      <c r="AK169" s="6">
        <v>367</v>
      </c>
    </row>
    <row r="170" spans="2:37" x14ac:dyDescent="0.25">
      <c r="B170" s="1" t="s">
        <v>2514</v>
      </c>
      <c r="C170" s="1" t="s">
        <v>2515</v>
      </c>
      <c r="D170" s="1" t="s">
        <v>2516</v>
      </c>
      <c r="E170" s="2">
        <v>45299.733449074076</v>
      </c>
      <c r="F170" s="1" t="s">
        <v>66</v>
      </c>
      <c r="G170" s="1" t="s">
        <v>37</v>
      </c>
      <c r="I170" s="1" t="s">
        <v>38</v>
      </c>
      <c r="J170" s="3">
        <v>7.3</v>
      </c>
      <c r="K170" s="1">
        <v>0</v>
      </c>
      <c r="L170" s="1">
        <v>0</v>
      </c>
      <c r="M170" s="1">
        <v>73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1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6">
        <v>367</v>
      </c>
    </row>
    <row r="171" spans="2:37" x14ac:dyDescent="0.25">
      <c r="B171" s="1" t="s">
        <v>248</v>
      </c>
      <c r="C171" s="1" t="s">
        <v>249</v>
      </c>
      <c r="D171" s="1" t="s">
        <v>247</v>
      </c>
      <c r="E171" s="2">
        <v>45303.336215277777</v>
      </c>
      <c r="F171" s="1" t="s">
        <v>250</v>
      </c>
      <c r="G171" s="1" t="s">
        <v>37</v>
      </c>
      <c r="I171" s="1" t="s">
        <v>50</v>
      </c>
      <c r="J171" s="3">
        <v>135.4</v>
      </c>
      <c r="K171" s="1">
        <v>2659</v>
      </c>
      <c r="L171" s="1">
        <v>0</v>
      </c>
      <c r="M171" s="1">
        <v>0</v>
      </c>
      <c r="N171" s="1">
        <v>1250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32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40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6">
        <v>367</v>
      </c>
    </row>
    <row r="172" spans="2:37" x14ac:dyDescent="0.25">
      <c r="B172" s="1" t="s">
        <v>252</v>
      </c>
      <c r="C172" s="1" t="s">
        <v>253</v>
      </c>
      <c r="D172" s="1" t="s">
        <v>251</v>
      </c>
      <c r="E172" s="2">
        <v>45306.351400462961</v>
      </c>
      <c r="F172" s="1" t="s">
        <v>36</v>
      </c>
      <c r="G172" s="1" t="s">
        <v>37</v>
      </c>
      <c r="I172" s="1" t="s">
        <v>50</v>
      </c>
      <c r="J172" s="3">
        <v>27.2</v>
      </c>
      <c r="K172" s="1">
        <v>0</v>
      </c>
      <c r="L172" s="1">
        <v>87</v>
      </c>
      <c r="M172" s="1">
        <v>0</v>
      </c>
      <c r="N172" s="1">
        <v>0</v>
      </c>
      <c r="O172" s="1">
        <v>96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229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88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6">
        <v>45479</v>
      </c>
    </row>
    <row r="173" spans="2:37" x14ac:dyDescent="0.25">
      <c r="B173" s="1" t="s">
        <v>255</v>
      </c>
      <c r="C173" s="1" t="s">
        <v>256</v>
      </c>
      <c r="D173" s="1" t="s">
        <v>254</v>
      </c>
      <c r="E173" s="2">
        <v>45306.324212962965</v>
      </c>
      <c r="F173" s="1" t="s">
        <v>257</v>
      </c>
      <c r="G173" s="1" t="s">
        <v>37</v>
      </c>
      <c r="I173" s="1" t="s">
        <v>50</v>
      </c>
      <c r="J173" s="3">
        <v>15.7</v>
      </c>
      <c r="K173" s="1">
        <v>2</v>
      </c>
      <c r="L173" s="1">
        <v>349</v>
      </c>
      <c r="M173" s="1">
        <v>349</v>
      </c>
      <c r="N173" s="1">
        <v>0</v>
      </c>
      <c r="O173" s="1">
        <v>3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81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3</v>
      </c>
      <c r="AB173" s="1">
        <v>354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6">
        <v>45448</v>
      </c>
    </row>
    <row r="174" spans="2:37" x14ac:dyDescent="0.25">
      <c r="B174" s="1" t="s">
        <v>1920</v>
      </c>
      <c r="C174" s="1" t="s">
        <v>1921</v>
      </c>
      <c r="D174" s="1" t="s">
        <v>1919</v>
      </c>
      <c r="E174" s="2">
        <v>45306.297349537039</v>
      </c>
      <c r="F174" s="1" t="s">
        <v>112</v>
      </c>
      <c r="G174" s="1" t="s">
        <v>37</v>
      </c>
      <c r="I174" s="1" t="s">
        <v>38</v>
      </c>
      <c r="J174" s="3">
        <v>190.4</v>
      </c>
      <c r="K174" s="1">
        <v>3</v>
      </c>
      <c r="L174" s="1">
        <v>544</v>
      </c>
      <c r="M174" s="1">
        <v>0</v>
      </c>
      <c r="N174" s="1">
        <v>550</v>
      </c>
      <c r="O174" s="1">
        <v>16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184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13</v>
      </c>
      <c r="AB174" s="1">
        <v>549</v>
      </c>
      <c r="AC174" s="1">
        <v>0</v>
      </c>
      <c r="AD174" s="1">
        <v>9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6">
        <v>45359</v>
      </c>
    </row>
    <row r="175" spans="2:37" x14ac:dyDescent="0.25">
      <c r="B175" s="1" t="s">
        <v>1923</v>
      </c>
      <c r="C175" s="1" t="s">
        <v>1924</v>
      </c>
      <c r="D175" s="1" t="s">
        <v>1922</v>
      </c>
      <c r="E175" s="2">
        <v>45303.368206018517</v>
      </c>
      <c r="F175" s="1" t="s">
        <v>41</v>
      </c>
      <c r="G175" s="1" t="s">
        <v>37</v>
      </c>
      <c r="I175" s="1" t="s">
        <v>38</v>
      </c>
      <c r="J175" s="3">
        <v>215.4</v>
      </c>
      <c r="K175" s="1">
        <v>0</v>
      </c>
      <c r="L175" s="1">
        <v>0</v>
      </c>
      <c r="M175" s="1">
        <v>0</v>
      </c>
      <c r="N175" s="1">
        <v>6318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6856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6">
        <v>367</v>
      </c>
    </row>
    <row r="176" spans="2:37" x14ac:dyDescent="0.25">
      <c r="B176" s="1" t="s">
        <v>259</v>
      </c>
      <c r="C176" s="1" t="s">
        <v>260</v>
      </c>
      <c r="D176" s="1" t="s">
        <v>258</v>
      </c>
      <c r="E176" s="2">
        <v>45304.492905092593</v>
      </c>
      <c r="F176" s="1" t="s">
        <v>36</v>
      </c>
      <c r="G176" s="1" t="s">
        <v>37</v>
      </c>
      <c r="I176" s="1" t="s">
        <v>50</v>
      </c>
      <c r="J176" s="3">
        <v>38.6</v>
      </c>
      <c r="K176" s="1">
        <v>0</v>
      </c>
      <c r="L176" s="1">
        <v>0</v>
      </c>
      <c r="M176" s="1">
        <v>0</v>
      </c>
      <c r="N176" s="1">
        <v>958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1132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6">
        <v>367</v>
      </c>
    </row>
    <row r="177" spans="2:37" x14ac:dyDescent="0.25">
      <c r="B177" s="1" t="s">
        <v>262</v>
      </c>
      <c r="C177" s="1" t="s">
        <v>263</v>
      </c>
      <c r="D177" s="1" t="s">
        <v>261</v>
      </c>
      <c r="E177" s="2">
        <v>45230.595949074072</v>
      </c>
      <c r="F177" s="1" t="s">
        <v>132</v>
      </c>
      <c r="G177" s="1" t="s">
        <v>37</v>
      </c>
      <c r="I177" s="1" t="s">
        <v>50</v>
      </c>
      <c r="J177" s="3">
        <v>30.3</v>
      </c>
      <c r="K177" s="1">
        <v>1</v>
      </c>
      <c r="L177" s="1">
        <v>0</v>
      </c>
      <c r="M177" s="1">
        <v>0</v>
      </c>
      <c r="N177" s="1">
        <v>4279</v>
      </c>
      <c r="O177" s="1">
        <v>7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5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1675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-1</v>
      </c>
      <c r="AK177" s="6">
        <v>45582</v>
      </c>
    </row>
    <row r="178" spans="2:37" x14ac:dyDescent="0.25">
      <c r="B178" s="1" t="s">
        <v>262</v>
      </c>
      <c r="C178" s="1" t="s">
        <v>263</v>
      </c>
      <c r="D178" s="1" t="s">
        <v>2517</v>
      </c>
      <c r="E178" s="2">
        <v>45306.461678240739</v>
      </c>
      <c r="F178" s="1" t="s">
        <v>132</v>
      </c>
      <c r="G178" s="1" t="s">
        <v>37</v>
      </c>
      <c r="I178" s="1" t="s">
        <v>38</v>
      </c>
      <c r="J178" s="3">
        <v>130.19999999999999</v>
      </c>
      <c r="K178" s="1">
        <v>0</v>
      </c>
      <c r="L178" s="1">
        <v>0</v>
      </c>
      <c r="M178" s="1">
        <v>3619</v>
      </c>
      <c r="N178" s="1">
        <v>0</v>
      </c>
      <c r="O178" s="1">
        <v>1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2772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-1</v>
      </c>
      <c r="AK178" s="6">
        <v>45219</v>
      </c>
    </row>
    <row r="179" spans="2:37" x14ac:dyDescent="0.25">
      <c r="B179" s="1" t="s">
        <v>265</v>
      </c>
      <c r="C179" s="1" t="s">
        <v>266</v>
      </c>
      <c r="D179" s="1" t="s">
        <v>264</v>
      </c>
      <c r="E179" s="2">
        <v>45306.388483796298</v>
      </c>
      <c r="F179" s="1" t="s">
        <v>73</v>
      </c>
      <c r="G179" s="1" t="s">
        <v>37</v>
      </c>
      <c r="I179" s="1" t="s">
        <v>38</v>
      </c>
      <c r="J179" s="3">
        <v>99.7</v>
      </c>
      <c r="K179" s="1">
        <v>2</v>
      </c>
      <c r="L179" s="1">
        <v>0</v>
      </c>
      <c r="M179" s="1">
        <v>407</v>
      </c>
      <c r="N179" s="1">
        <v>0</v>
      </c>
      <c r="O179" s="1">
        <v>7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34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408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6">
        <v>45317</v>
      </c>
    </row>
    <row r="180" spans="2:37" x14ac:dyDescent="0.25">
      <c r="B180" s="1" t="s">
        <v>2518</v>
      </c>
      <c r="C180" s="1" t="s">
        <v>2519</v>
      </c>
      <c r="D180" s="1" t="s">
        <v>2520</v>
      </c>
      <c r="E180" s="2">
        <v>45306.397418981483</v>
      </c>
      <c r="F180" s="1" t="s">
        <v>132</v>
      </c>
      <c r="G180" s="1" t="s">
        <v>37</v>
      </c>
      <c r="I180" s="1" t="s">
        <v>38</v>
      </c>
      <c r="J180" s="3">
        <v>17.7</v>
      </c>
      <c r="K180" s="1">
        <v>3</v>
      </c>
      <c r="L180" s="1">
        <v>0</v>
      </c>
      <c r="M180" s="1">
        <v>237</v>
      </c>
      <c r="N180" s="1">
        <v>0</v>
      </c>
      <c r="O180" s="1">
        <v>19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123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6">
        <v>45549</v>
      </c>
    </row>
    <row r="181" spans="2:37" x14ac:dyDescent="0.25">
      <c r="B181" s="1" t="s">
        <v>2521</v>
      </c>
      <c r="C181" s="1" t="s">
        <v>2522</v>
      </c>
      <c r="D181" s="1" t="s">
        <v>2523</v>
      </c>
      <c r="E181" s="2">
        <v>45230.595949074072</v>
      </c>
      <c r="F181" s="1" t="s">
        <v>207</v>
      </c>
      <c r="G181" s="1" t="s">
        <v>37</v>
      </c>
      <c r="I181" s="1" t="s">
        <v>38</v>
      </c>
      <c r="J181" s="3">
        <v>2.2000000000000002</v>
      </c>
      <c r="K181" s="1">
        <v>1</v>
      </c>
      <c r="L181" s="1">
        <v>0</v>
      </c>
      <c r="M181" s="1">
        <v>0</v>
      </c>
      <c r="N181" s="1">
        <v>0</v>
      </c>
      <c r="O181" s="1">
        <v>3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-1</v>
      </c>
      <c r="AK181" s="6">
        <v>45398</v>
      </c>
    </row>
    <row r="182" spans="2:37" x14ac:dyDescent="0.25">
      <c r="B182" s="1" t="s">
        <v>2524</v>
      </c>
      <c r="C182" s="1" t="s">
        <v>2525</v>
      </c>
      <c r="D182" s="1" t="s">
        <v>2526</v>
      </c>
      <c r="E182" s="2">
        <v>45306.488287037035</v>
      </c>
      <c r="F182" s="1" t="s">
        <v>41</v>
      </c>
      <c r="G182" s="1" t="s">
        <v>37</v>
      </c>
      <c r="I182" s="1" t="s">
        <v>38</v>
      </c>
      <c r="J182" s="3">
        <v>131.30000000000001</v>
      </c>
      <c r="K182" s="1">
        <v>67</v>
      </c>
      <c r="L182" s="1">
        <v>0</v>
      </c>
      <c r="M182" s="1">
        <v>983</v>
      </c>
      <c r="N182" s="1">
        <v>0</v>
      </c>
      <c r="O182" s="1">
        <v>1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14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592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6">
        <v>45588</v>
      </c>
    </row>
    <row r="183" spans="2:37" x14ac:dyDescent="0.25">
      <c r="B183" s="1" t="s">
        <v>1926</v>
      </c>
      <c r="C183" s="1" t="s">
        <v>1927</v>
      </c>
      <c r="D183" s="1" t="s">
        <v>1925</v>
      </c>
      <c r="E183" s="2">
        <v>45302.470555555556</v>
      </c>
      <c r="F183" s="1" t="s">
        <v>1213</v>
      </c>
      <c r="G183" s="1" t="s">
        <v>37</v>
      </c>
      <c r="I183" s="1" t="s">
        <v>38</v>
      </c>
      <c r="J183" s="3">
        <v>127.6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6">
        <v>367</v>
      </c>
    </row>
    <row r="184" spans="2:37" x14ac:dyDescent="0.25">
      <c r="B184" s="1" t="s">
        <v>2527</v>
      </c>
      <c r="C184" s="1" t="s">
        <v>2528</v>
      </c>
      <c r="D184" s="1" t="s">
        <v>2529</v>
      </c>
      <c r="E184" s="2">
        <v>45303.594872685186</v>
      </c>
      <c r="F184" s="1" t="s">
        <v>295</v>
      </c>
      <c r="G184" s="1" t="s">
        <v>37</v>
      </c>
      <c r="I184" s="1" t="s">
        <v>38</v>
      </c>
      <c r="J184" s="3">
        <v>1.7</v>
      </c>
      <c r="K184" s="1">
        <v>0</v>
      </c>
      <c r="L184" s="1">
        <v>0</v>
      </c>
      <c r="M184" s="1">
        <v>73</v>
      </c>
      <c r="N184" s="1">
        <v>0</v>
      </c>
      <c r="O184" s="1">
        <v>2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74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1</v>
      </c>
      <c r="AK184" s="6">
        <v>367</v>
      </c>
    </row>
    <row r="185" spans="2:37" x14ac:dyDescent="0.25">
      <c r="B185" s="1" t="s">
        <v>268</v>
      </c>
      <c r="C185" s="1" t="s">
        <v>269</v>
      </c>
      <c r="D185" s="1" t="s">
        <v>267</v>
      </c>
      <c r="E185" s="2">
        <v>45306.342199074075</v>
      </c>
      <c r="F185" s="1" t="s">
        <v>73</v>
      </c>
      <c r="G185" s="1" t="s">
        <v>37</v>
      </c>
      <c r="I185" s="1" t="s">
        <v>50</v>
      </c>
      <c r="J185" s="3">
        <v>37.6</v>
      </c>
      <c r="K185" s="1">
        <v>166</v>
      </c>
      <c r="L185" s="1">
        <v>0</v>
      </c>
      <c r="M185" s="1">
        <v>103</v>
      </c>
      <c r="N185" s="1">
        <v>0</v>
      </c>
      <c r="O185" s="1">
        <v>65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31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2</v>
      </c>
      <c r="AB185" s="1">
        <v>110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6">
        <v>45464</v>
      </c>
    </row>
    <row r="186" spans="2:37" x14ac:dyDescent="0.25">
      <c r="B186" s="1" t="s">
        <v>271</v>
      </c>
      <c r="C186" s="1" t="s">
        <v>272</v>
      </c>
      <c r="D186" s="1" t="s">
        <v>270</v>
      </c>
      <c r="E186" s="2">
        <v>45306.333414351851</v>
      </c>
      <c r="F186" s="1" t="s">
        <v>273</v>
      </c>
      <c r="G186" s="1" t="s">
        <v>37</v>
      </c>
      <c r="H186" s="1" t="s">
        <v>67</v>
      </c>
      <c r="I186" s="1" t="s">
        <v>50</v>
      </c>
      <c r="J186" s="3">
        <v>95.3</v>
      </c>
      <c r="K186" s="1">
        <v>2692</v>
      </c>
      <c r="L186" s="1">
        <v>0</v>
      </c>
      <c r="M186" s="1">
        <v>0</v>
      </c>
      <c r="N186" s="1">
        <v>1936</v>
      </c>
      <c r="O186" s="1">
        <v>100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100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2081</v>
      </c>
      <c r="AC186" s="1">
        <v>63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6">
        <v>45379</v>
      </c>
    </row>
    <row r="187" spans="2:37" x14ac:dyDescent="0.25">
      <c r="B187" s="1" t="s">
        <v>2530</v>
      </c>
      <c r="C187" s="1" t="s">
        <v>2531</v>
      </c>
      <c r="D187" s="1" t="s">
        <v>2532</v>
      </c>
      <c r="E187" s="2">
        <v>45306.355798611112</v>
      </c>
      <c r="F187" s="1" t="s">
        <v>66</v>
      </c>
      <c r="G187" s="1" t="s">
        <v>37</v>
      </c>
      <c r="I187" s="1" t="s">
        <v>38</v>
      </c>
      <c r="J187" s="3">
        <v>61.7</v>
      </c>
      <c r="K187" s="1">
        <v>0</v>
      </c>
      <c r="L187" s="1">
        <v>297</v>
      </c>
      <c r="M187" s="1">
        <v>137</v>
      </c>
      <c r="N187" s="1">
        <v>0</v>
      </c>
      <c r="O187" s="1">
        <v>158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57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5</v>
      </c>
      <c r="AB187" s="1">
        <v>672</v>
      </c>
      <c r="AC187" s="1">
        <v>0</v>
      </c>
      <c r="AD187" s="1">
        <v>7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6">
        <v>45604</v>
      </c>
    </row>
    <row r="188" spans="2:37" x14ac:dyDescent="0.25">
      <c r="B188" s="1" t="s">
        <v>275</v>
      </c>
      <c r="C188" s="1" t="s">
        <v>276</v>
      </c>
      <c r="D188" s="1" t="s">
        <v>274</v>
      </c>
      <c r="E188" s="2">
        <v>45230.595949074072</v>
      </c>
      <c r="F188" s="1" t="s">
        <v>104</v>
      </c>
      <c r="G188" s="1" t="s">
        <v>37</v>
      </c>
      <c r="I188" s="1" t="s">
        <v>38</v>
      </c>
      <c r="J188" s="3">
        <v>3</v>
      </c>
      <c r="K188" s="1">
        <v>0</v>
      </c>
      <c r="L188" s="1">
        <v>1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1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-1</v>
      </c>
      <c r="AK188" s="6">
        <v>367</v>
      </c>
    </row>
    <row r="189" spans="2:37" x14ac:dyDescent="0.25">
      <c r="B189" s="1" t="s">
        <v>2533</v>
      </c>
      <c r="C189" s="1" t="s">
        <v>2534</v>
      </c>
      <c r="D189" s="1" t="s">
        <v>2535</v>
      </c>
      <c r="E189" s="2">
        <v>45300.574224537035</v>
      </c>
      <c r="F189" s="1" t="s">
        <v>73</v>
      </c>
      <c r="G189" s="1" t="s">
        <v>37</v>
      </c>
      <c r="H189" s="1" t="s">
        <v>53</v>
      </c>
      <c r="I189" s="1" t="s">
        <v>38</v>
      </c>
      <c r="J189" s="3">
        <v>14</v>
      </c>
      <c r="K189" s="1">
        <v>1</v>
      </c>
      <c r="L189" s="1">
        <v>0</v>
      </c>
      <c r="M189" s="1">
        <v>0</v>
      </c>
      <c r="N189" s="1">
        <v>0</v>
      </c>
      <c r="O189" s="1">
        <v>7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0</v>
      </c>
      <c r="AK189" s="6">
        <v>45462</v>
      </c>
    </row>
    <row r="190" spans="2:37" x14ac:dyDescent="0.25">
      <c r="B190" s="1" t="s">
        <v>2536</v>
      </c>
      <c r="C190" s="1" t="s">
        <v>2537</v>
      </c>
      <c r="D190" s="1" t="s">
        <v>2538</v>
      </c>
      <c r="E190" s="2">
        <v>45294.424212962964</v>
      </c>
      <c r="F190" s="1" t="s">
        <v>1213</v>
      </c>
      <c r="G190" s="1" t="s">
        <v>37</v>
      </c>
      <c r="I190" s="1" t="s">
        <v>50</v>
      </c>
      <c r="J190" s="3">
        <v>115.1</v>
      </c>
      <c r="K190" s="1">
        <v>0</v>
      </c>
      <c r="L190" s="1">
        <v>0</v>
      </c>
      <c r="M190" s="1">
        <v>0</v>
      </c>
      <c r="N190" s="1">
        <v>1475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213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6">
        <v>45087</v>
      </c>
    </row>
    <row r="191" spans="2:37" x14ac:dyDescent="0.25">
      <c r="B191" s="1" t="s">
        <v>278</v>
      </c>
      <c r="C191" s="1" t="s">
        <v>279</v>
      </c>
      <c r="D191" s="1" t="s">
        <v>277</v>
      </c>
      <c r="E191" s="2">
        <v>45306.429710648146</v>
      </c>
      <c r="F191" s="1" t="s">
        <v>280</v>
      </c>
      <c r="G191" s="1" t="s">
        <v>37</v>
      </c>
      <c r="I191" s="1" t="s">
        <v>38</v>
      </c>
      <c r="J191" s="3">
        <v>317.89999999999998</v>
      </c>
      <c r="K191" s="1">
        <v>86</v>
      </c>
      <c r="L191" s="1">
        <v>0</v>
      </c>
      <c r="M191" s="1">
        <v>0</v>
      </c>
      <c r="N191" s="1">
        <v>3760</v>
      </c>
      <c r="O191" s="1">
        <v>20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48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60</v>
      </c>
      <c r="AB191" s="1">
        <v>4057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6">
        <v>45633</v>
      </c>
    </row>
    <row r="192" spans="2:37" x14ac:dyDescent="0.25">
      <c r="B192" s="1" t="s">
        <v>2539</v>
      </c>
      <c r="C192" s="1" t="s">
        <v>1212</v>
      </c>
      <c r="D192" s="1" t="s">
        <v>2540</v>
      </c>
      <c r="E192" s="2">
        <v>45301.386643518519</v>
      </c>
      <c r="F192" s="1" t="s">
        <v>1213</v>
      </c>
      <c r="G192" s="1" t="s">
        <v>37</v>
      </c>
      <c r="I192" s="1" t="s">
        <v>38</v>
      </c>
      <c r="J192" s="3">
        <v>322</v>
      </c>
      <c r="K192" s="1">
        <v>0</v>
      </c>
      <c r="L192" s="1">
        <v>0</v>
      </c>
      <c r="M192" s="1">
        <v>0</v>
      </c>
      <c r="N192" s="1">
        <v>12674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2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6">
        <v>367</v>
      </c>
    </row>
    <row r="193" spans="2:37" x14ac:dyDescent="0.25">
      <c r="B193" s="1" t="s">
        <v>2541</v>
      </c>
      <c r="C193" s="1" t="s">
        <v>2542</v>
      </c>
      <c r="D193" s="1" t="s">
        <v>2543</v>
      </c>
      <c r="E193" s="2">
        <v>45287.448599537034</v>
      </c>
      <c r="F193" s="1" t="s">
        <v>41</v>
      </c>
      <c r="G193" s="1" t="s">
        <v>37</v>
      </c>
      <c r="I193" s="1" t="s">
        <v>50</v>
      </c>
      <c r="J193" s="3">
        <v>14</v>
      </c>
      <c r="K193" s="1">
        <v>0</v>
      </c>
      <c r="L193" s="1">
        <v>27</v>
      </c>
      <c r="M193" s="1">
        <v>0</v>
      </c>
      <c r="N193" s="1">
        <v>0</v>
      </c>
      <c r="O193" s="1">
        <v>12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21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6">
        <v>45517</v>
      </c>
    </row>
    <row r="194" spans="2:37" x14ac:dyDescent="0.25">
      <c r="B194" s="1" t="s">
        <v>1929</v>
      </c>
      <c r="C194" s="1" t="s">
        <v>1930</v>
      </c>
      <c r="D194" s="1" t="s">
        <v>1928</v>
      </c>
      <c r="E194" s="2">
        <v>45306.32476851852</v>
      </c>
      <c r="F194" s="1" t="s">
        <v>66</v>
      </c>
      <c r="G194" s="1" t="s">
        <v>37</v>
      </c>
      <c r="I194" s="1" t="s">
        <v>38</v>
      </c>
      <c r="J194" s="3">
        <v>17.5</v>
      </c>
      <c r="K194" s="1">
        <v>1</v>
      </c>
      <c r="L194" s="1">
        <v>54</v>
      </c>
      <c r="M194" s="1">
        <v>0</v>
      </c>
      <c r="N194" s="1">
        <v>0</v>
      </c>
      <c r="O194" s="1">
        <v>5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52</v>
      </c>
      <c r="AC194" s="1">
        <v>0</v>
      </c>
      <c r="AD194" s="1">
        <v>58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6">
        <v>45644</v>
      </c>
    </row>
    <row r="195" spans="2:37" x14ac:dyDescent="0.25">
      <c r="B195" s="1" t="s">
        <v>282</v>
      </c>
      <c r="C195" s="1" t="s">
        <v>283</v>
      </c>
      <c r="D195" s="1" t="s">
        <v>281</v>
      </c>
      <c r="E195" s="2">
        <v>45306.429351851853</v>
      </c>
      <c r="F195" s="1" t="s">
        <v>49</v>
      </c>
      <c r="G195" s="1" t="s">
        <v>37</v>
      </c>
      <c r="I195" s="1" t="s">
        <v>38</v>
      </c>
      <c r="J195" s="3">
        <v>52.4</v>
      </c>
      <c r="K195" s="1">
        <v>77</v>
      </c>
      <c r="L195" s="1">
        <v>0</v>
      </c>
      <c r="M195" s="1">
        <v>79</v>
      </c>
      <c r="N195" s="1">
        <v>0</v>
      </c>
      <c r="O195" s="1">
        <v>75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13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145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6">
        <v>45413</v>
      </c>
    </row>
    <row r="196" spans="2:37" x14ac:dyDescent="0.25">
      <c r="B196" s="1" t="s">
        <v>285</v>
      </c>
      <c r="C196" s="1" t="s">
        <v>286</v>
      </c>
      <c r="D196" s="1" t="s">
        <v>284</v>
      </c>
      <c r="E196" s="2">
        <v>45304.458171296297</v>
      </c>
      <c r="F196" s="1" t="s">
        <v>41</v>
      </c>
      <c r="G196" s="1" t="s">
        <v>37</v>
      </c>
      <c r="I196" s="1" t="s">
        <v>50</v>
      </c>
      <c r="J196" s="3">
        <v>88.1</v>
      </c>
      <c r="K196" s="1">
        <v>0</v>
      </c>
      <c r="L196" s="1">
        <v>378</v>
      </c>
      <c r="M196" s="1">
        <v>0</v>
      </c>
      <c r="N196" s="1">
        <v>0</v>
      </c>
      <c r="O196" s="1">
        <v>103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178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826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-1</v>
      </c>
      <c r="AK196" s="6">
        <v>45552</v>
      </c>
    </row>
    <row r="197" spans="2:37" x14ac:dyDescent="0.25">
      <c r="B197" s="1" t="s">
        <v>2544</v>
      </c>
      <c r="C197" s="1" t="s">
        <v>2545</v>
      </c>
      <c r="D197" s="1" t="s">
        <v>2546</v>
      </c>
      <c r="E197" s="2">
        <v>45230.595949074072</v>
      </c>
      <c r="F197" s="1" t="s">
        <v>36</v>
      </c>
      <c r="G197" s="1" t="s">
        <v>37</v>
      </c>
      <c r="I197" s="1" t="s">
        <v>50</v>
      </c>
      <c r="J197" s="3">
        <v>2.9</v>
      </c>
      <c r="K197" s="1">
        <v>1</v>
      </c>
      <c r="L197" s="1">
        <v>0</v>
      </c>
      <c r="M197" s="1">
        <v>0</v>
      </c>
      <c r="N197" s="1">
        <v>0</v>
      </c>
      <c r="O197" s="1">
        <v>4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60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1</v>
      </c>
      <c r="AJ197" s="1">
        <v>-1</v>
      </c>
      <c r="AK197" s="6">
        <v>45526</v>
      </c>
    </row>
    <row r="198" spans="2:37" x14ac:dyDescent="0.25">
      <c r="B198" s="1" t="s">
        <v>288</v>
      </c>
      <c r="C198" s="1" t="s">
        <v>289</v>
      </c>
      <c r="D198" s="1" t="s">
        <v>287</v>
      </c>
      <c r="E198" s="2">
        <v>45282.697905092595</v>
      </c>
      <c r="F198" s="1" t="s">
        <v>147</v>
      </c>
      <c r="G198" s="1" t="s">
        <v>37</v>
      </c>
      <c r="I198" s="1" t="s">
        <v>38</v>
      </c>
      <c r="J198" s="3">
        <v>689.5</v>
      </c>
      <c r="K198" s="1">
        <v>0</v>
      </c>
      <c r="L198" s="1">
        <v>0</v>
      </c>
      <c r="M198" s="1">
        <v>3436</v>
      </c>
      <c r="N198" s="1">
        <v>0</v>
      </c>
      <c r="O198" s="1">
        <v>1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167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3423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6">
        <v>45304</v>
      </c>
    </row>
    <row r="199" spans="2:37" x14ac:dyDescent="0.25">
      <c r="B199" s="1" t="s">
        <v>2547</v>
      </c>
      <c r="C199" s="1" t="s">
        <v>2548</v>
      </c>
      <c r="D199" s="1" t="s">
        <v>2549</v>
      </c>
      <c r="E199" s="2">
        <v>45306.343912037039</v>
      </c>
      <c r="F199" s="1" t="s">
        <v>147</v>
      </c>
      <c r="G199" s="1" t="s">
        <v>37</v>
      </c>
      <c r="I199" s="1" t="s">
        <v>50</v>
      </c>
      <c r="J199" s="3">
        <v>81.8</v>
      </c>
      <c r="K199" s="1">
        <v>0</v>
      </c>
      <c r="L199" s="1">
        <v>0</v>
      </c>
      <c r="M199" s="1">
        <v>6527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16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6470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6">
        <v>367</v>
      </c>
    </row>
    <row r="200" spans="2:37" x14ac:dyDescent="0.25">
      <c r="B200" s="1" t="s">
        <v>291</v>
      </c>
      <c r="C200" s="1" t="s">
        <v>292</v>
      </c>
      <c r="D200" s="1" t="s">
        <v>290</v>
      </c>
      <c r="E200" s="2">
        <v>45306.391412037039</v>
      </c>
      <c r="F200" s="1" t="s">
        <v>280</v>
      </c>
      <c r="G200" s="1" t="s">
        <v>37</v>
      </c>
      <c r="I200" s="1" t="s">
        <v>38</v>
      </c>
      <c r="J200" s="3">
        <v>1200.4000000000001</v>
      </c>
      <c r="K200" s="1">
        <v>69</v>
      </c>
      <c r="L200" s="1">
        <v>3483</v>
      </c>
      <c r="M200" s="1">
        <v>2974</v>
      </c>
      <c r="N200" s="1">
        <v>0</v>
      </c>
      <c r="O200" s="1">
        <v>639</v>
      </c>
      <c r="P200" s="1">
        <v>0</v>
      </c>
      <c r="Q200" s="1">
        <v>0</v>
      </c>
      <c r="R200" s="1">
        <v>0</v>
      </c>
      <c r="S200" s="1">
        <v>0</v>
      </c>
      <c r="T200" s="1">
        <v>126</v>
      </c>
      <c r="U200" s="1">
        <v>86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301</v>
      </c>
      <c r="AB200" s="1">
        <v>6978</v>
      </c>
      <c r="AC200" s="1">
        <v>0</v>
      </c>
      <c r="AD200" s="1">
        <v>44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6">
        <v>45350</v>
      </c>
    </row>
    <row r="201" spans="2:37" x14ac:dyDescent="0.25">
      <c r="B201" s="1" t="s">
        <v>291</v>
      </c>
      <c r="C201" s="1" t="s">
        <v>294</v>
      </c>
      <c r="D201" s="1" t="s">
        <v>293</v>
      </c>
      <c r="E201" s="2">
        <v>45306.597222222219</v>
      </c>
      <c r="F201" s="1" t="s">
        <v>295</v>
      </c>
      <c r="G201" s="1" t="s">
        <v>37</v>
      </c>
      <c r="I201" s="1" t="s">
        <v>38</v>
      </c>
      <c r="J201" s="3">
        <v>527.1</v>
      </c>
      <c r="K201" s="1">
        <v>19</v>
      </c>
      <c r="L201" s="1">
        <v>1584</v>
      </c>
      <c r="M201" s="1">
        <v>1381</v>
      </c>
      <c r="N201" s="1">
        <v>0</v>
      </c>
      <c r="O201" s="1">
        <v>235</v>
      </c>
      <c r="P201" s="1">
        <v>0</v>
      </c>
      <c r="Q201" s="1">
        <v>0</v>
      </c>
      <c r="R201" s="1">
        <v>0</v>
      </c>
      <c r="S201" s="1">
        <v>0</v>
      </c>
      <c r="T201" s="1">
        <v>119</v>
      </c>
      <c r="U201" s="1">
        <v>25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3996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6">
        <v>45350</v>
      </c>
    </row>
    <row r="202" spans="2:37" x14ac:dyDescent="0.25">
      <c r="B202" s="1" t="s">
        <v>291</v>
      </c>
      <c r="C202" s="1" t="s">
        <v>297</v>
      </c>
      <c r="D202" s="1" t="s">
        <v>1931</v>
      </c>
      <c r="E202" s="2">
        <v>45306.489131944443</v>
      </c>
      <c r="F202" s="1" t="s">
        <v>207</v>
      </c>
      <c r="G202" s="1" t="s">
        <v>37</v>
      </c>
      <c r="I202" s="1" t="s">
        <v>50</v>
      </c>
      <c r="J202" s="3">
        <v>203</v>
      </c>
      <c r="K202" s="1">
        <v>45</v>
      </c>
      <c r="L202" s="1">
        <v>2736</v>
      </c>
      <c r="M202" s="1">
        <v>2499</v>
      </c>
      <c r="N202" s="1">
        <v>0</v>
      </c>
      <c r="O202" s="1">
        <v>324</v>
      </c>
      <c r="P202" s="1">
        <v>0</v>
      </c>
      <c r="Q202" s="1">
        <v>0</v>
      </c>
      <c r="R202" s="1">
        <v>0</v>
      </c>
      <c r="S202" s="1">
        <v>0</v>
      </c>
      <c r="T202" s="1">
        <v>206</v>
      </c>
      <c r="U202" s="1">
        <v>45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104</v>
      </c>
      <c r="AB202" s="1">
        <v>5599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6">
        <v>45465</v>
      </c>
    </row>
    <row r="203" spans="2:37" x14ac:dyDescent="0.25">
      <c r="B203" s="1" t="s">
        <v>291</v>
      </c>
      <c r="C203" s="1" t="s">
        <v>297</v>
      </c>
      <c r="D203" s="1" t="s">
        <v>296</v>
      </c>
      <c r="E203" s="2">
        <v>45306.614062499997</v>
      </c>
      <c r="F203" s="1" t="s">
        <v>295</v>
      </c>
      <c r="G203" s="1" t="s">
        <v>37</v>
      </c>
      <c r="I203" s="1" t="s">
        <v>38</v>
      </c>
      <c r="J203" s="3">
        <v>46.6</v>
      </c>
      <c r="K203" s="1">
        <v>12</v>
      </c>
      <c r="L203" s="1">
        <v>1157</v>
      </c>
      <c r="M203" s="1">
        <v>1089</v>
      </c>
      <c r="N203" s="1">
        <v>0</v>
      </c>
      <c r="O203" s="1">
        <v>88</v>
      </c>
      <c r="P203" s="1">
        <v>0</v>
      </c>
      <c r="Q203" s="1">
        <v>0</v>
      </c>
      <c r="R203" s="1">
        <v>0</v>
      </c>
      <c r="S203" s="1">
        <v>0</v>
      </c>
      <c r="T203" s="1">
        <v>87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11</v>
      </c>
      <c r="AB203" s="1">
        <v>2141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6">
        <v>45465</v>
      </c>
    </row>
    <row r="204" spans="2:37" x14ac:dyDescent="0.25">
      <c r="B204" s="1" t="s">
        <v>297</v>
      </c>
      <c r="C204" s="1" t="s">
        <v>297</v>
      </c>
      <c r="D204" s="1" t="s">
        <v>298</v>
      </c>
      <c r="E204" s="2">
        <v>45306.558067129627</v>
      </c>
      <c r="F204" s="1" t="s">
        <v>66</v>
      </c>
      <c r="G204" s="1" t="s">
        <v>37</v>
      </c>
      <c r="I204" s="1" t="s">
        <v>38</v>
      </c>
      <c r="J204" s="3">
        <v>138.69999999999999</v>
      </c>
      <c r="K204" s="1">
        <v>11</v>
      </c>
      <c r="L204" s="1">
        <v>904</v>
      </c>
      <c r="M204" s="1">
        <v>793</v>
      </c>
      <c r="N204" s="1">
        <v>0</v>
      </c>
      <c r="O204" s="1">
        <v>138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30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2305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6">
        <v>45465</v>
      </c>
    </row>
    <row r="205" spans="2:37" x14ac:dyDescent="0.25">
      <c r="B205" s="1" t="s">
        <v>300</v>
      </c>
      <c r="C205" s="1" t="s">
        <v>301</v>
      </c>
      <c r="D205" s="1" t="s">
        <v>299</v>
      </c>
      <c r="E205" s="2">
        <v>45306.630937499998</v>
      </c>
      <c r="F205" s="1" t="s">
        <v>49</v>
      </c>
      <c r="G205" s="1" t="s">
        <v>37</v>
      </c>
      <c r="I205" s="1" t="s">
        <v>50</v>
      </c>
      <c r="J205" s="3">
        <v>1243.4000000000001</v>
      </c>
      <c r="K205" s="1">
        <v>4109</v>
      </c>
      <c r="L205" s="1">
        <v>0</v>
      </c>
      <c r="M205" s="1">
        <v>0</v>
      </c>
      <c r="N205" s="1">
        <v>252</v>
      </c>
      <c r="O205" s="1">
        <v>561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101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6</v>
      </c>
      <c r="AB205" s="1">
        <v>258</v>
      </c>
      <c r="AC205" s="1">
        <v>0</v>
      </c>
      <c r="AD205" s="1">
        <v>404</v>
      </c>
      <c r="AE205" s="1">
        <v>0</v>
      </c>
      <c r="AF205" s="1">
        <v>0</v>
      </c>
      <c r="AG205" s="1">
        <v>0</v>
      </c>
      <c r="AH205" s="1">
        <v>1</v>
      </c>
      <c r="AI205" s="1">
        <v>0</v>
      </c>
      <c r="AJ205" s="1">
        <v>0</v>
      </c>
      <c r="AK205" s="6">
        <v>45561</v>
      </c>
    </row>
    <row r="206" spans="2:37" x14ac:dyDescent="0.25">
      <c r="B206" s="1" t="s">
        <v>303</v>
      </c>
      <c r="C206" s="1" t="s">
        <v>304</v>
      </c>
      <c r="D206" s="1" t="s">
        <v>302</v>
      </c>
      <c r="E206" s="2">
        <v>45306.370775462965</v>
      </c>
      <c r="F206" s="1" t="s">
        <v>73</v>
      </c>
      <c r="G206" s="1" t="s">
        <v>42</v>
      </c>
      <c r="H206" s="1" t="s">
        <v>67</v>
      </c>
      <c r="I206" s="1" t="s">
        <v>38</v>
      </c>
      <c r="J206" s="3">
        <v>1069</v>
      </c>
      <c r="K206" s="1">
        <v>55</v>
      </c>
      <c r="L206" s="1">
        <v>2483</v>
      </c>
      <c r="M206" s="1">
        <v>0</v>
      </c>
      <c r="N206" s="1">
        <v>2535</v>
      </c>
      <c r="O206" s="1">
        <v>471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471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73</v>
      </c>
      <c r="AB206" s="1">
        <v>2665</v>
      </c>
      <c r="AC206" s="1">
        <v>267</v>
      </c>
      <c r="AD206" s="1">
        <v>1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6">
        <v>45660</v>
      </c>
    </row>
    <row r="207" spans="2:37" x14ac:dyDescent="0.25">
      <c r="B207" s="1" t="s">
        <v>2550</v>
      </c>
      <c r="C207" s="1" t="s">
        <v>2551</v>
      </c>
      <c r="D207" s="1" t="s">
        <v>2552</v>
      </c>
      <c r="E207" s="2">
        <v>45306.357465277775</v>
      </c>
      <c r="F207" s="1" t="s">
        <v>821</v>
      </c>
      <c r="G207" s="1" t="s">
        <v>37</v>
      </c>
      <c r="I207" s="1" t="s">
        <v>38</v>
      </c>
      <c r="J207" s="3">
        <v>240.3</v>
      </c>
      <c r="K207" s="1">
        <v>0</v>
      </c>
      <c r="L207" s="1">
        <v>0</v>
      </c>
      <c r="M207" s="1">
        <v>24176</v>
      </c>
      <c r="N207" s="1">
        <v>0</v>
      </c>
      <c r="O207" s="1">
        <v>1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10913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6">
        <v>367</v>
      </c>
    </row>
    <row r="208" spans="2:37" x14ac:dyDescent="0.25">
      <c r="B208" s="1" t="s">
        <v>2553</v>
      </c>
      <c r="C208" s="1" t="s">
        <v>2554</v>
      </c>
      <c r="D208" s="1" t="s">
        <v>2555</v>
      </c>
      <c r="E208" s="2">
        <v>45306.344837962963</v>
      </c>
      <c r="F208" s="1" t="s">
        <v>49</v>
      </c>
      <c r="G208" s="1" t="s">
        <v>37</v>
      </c>
      <c r="I208" s="1" t="s">
        <v>38</v>
      </c>
      <c r="J208" s="3">
        <v>226.8</v>
      </c>
      <c r="K208" s="1">
        <v>0</v>
      </c>
      <c r="L208" s="1">
        <v>0</v>
      </c>
      <c r="M208" s="1">
        <v>0</v>
      </c>
      <c r="N208" s="1">
        <v>3704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180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665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6">
        <v>367</v>
      </c>
    </row>
    <row r="209" spans="2:37" x14ac:dyDescent="0.25">
      <c r="B209" s="1" t="s">
        <v>306</v>
      </c>
      <c r="C209" s="1" t="s">
        <v>307</v>
      </c>
      <c r="D209" s="1" t="s">
        <v>305</v>
      </c>
      <c r="E209" s="2">
        <v>45303.347326388888</v>
      </c>
      <c r="F209" s="1" t="s">
        <v>104</v>
      </c>
      <c r="G209" s="1" t="s">
        <v>37</v>
      </c>
      <c r="I209" s="1" t="s">
        <v>38</v>
      </c>
      <c r="J209" s="3">
        <v>33.1</v>
      </c>
      <c r="K209" s="1">
        <v>0</v>
      </c>
      <c r="L209" s="1">
        <v>0</v>
      </c>
      <c r="M209" s="1">
        <v>1155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3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269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1</v>
      </c>
      <c r="AJ209" s="1">
        <v>0</v>
      </c>
      <c r="AK209" s="6">
        <v>367</v>
      </c>
    </row>
    <row r="210" spans="2:37" x14ac:dyDescent="0.25">
      <c r="B210" s="1" t="s">
        <v>309</v>
      </c>
      <c r="C210" s="1" t="s">
        <v>310</v>
      </c>
      <c r="D210" s="1" t="s">
        <v>308</v>
      </c>
      <c r="E210" s="2">
        <v>45306.351145833331</v>
      </c>
      <c r="F210" s="1" t="s">
        <v>311</v>
      </c>
      <c r="G210" s="1" t="s">
        <v>37</v>
      </c>
      <c r="I210" s="1" t="s">
        <v>38</v>
      </c>
      <c r="J210" s="3">
        <v>5.0999999999999996</v>
      </c>
      <c r="K210" s="1">
        <v>0</v>
      </c>
      <c r="L210" s="1">
        <v>52</v>
      </c>
      <c r="M210" s="1">
        <v>0</v>
      </c>
      <c r="N210" s="1">
        <v>0</v>
      </c>
      <c r="O210" s="1">
        <v>27</v>
      </c>
      <c r="P210" s="1">
        <v>0</v>
      </c>
      <c r="Q210" s="1">
        <v>0</v>
      </c>
      <c r="R210" s="1">
        <v>1</v>
      </c>
      <c r="S210" s="1">
        <v>0</v>
      </c>
      <c r="T210" s="1">
        <v>0</v>
      </c>
      <c r="U210" s="1">
        <v>26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80</v>
      </c>
      <c r="AB210" s="1">
        <v>94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1</v>
      </c>
      <c r="AJ210" s="1">
        <v>0</v>
      </c>
      <c r="AK210" s="6">
        <v>45629</v>
      </c>
    </row>
    <row r="211" spans="2:37" x14ac:dyDescent="0.25">
      <c r="B211" s="1" t="s">
        <v>1933</v>
      </c>
      <c r="C211" s="1" t="s">
        <v>1934</v>
      </c>
      <c r="D211" s="1" t="s">
        <v>1932</v>
      </c>
      <c r="E211" s="2">
        <v>45304.419317129628</v>
      </c>
      <c r="F211" s="1" t="s">
        <v>147</v>
      </c>
      <c r="G211" s="1" t="s">
        <v>37</v>
      </c>
      <c r="I211" s="1" t="s">
        <v>38</v>
      </c>
      <c r="J211" s="3">
        <v>21.4</v>
      </c>
      <c r="K211" s="1">
        <v>1</v>
      </c>
      <c r="L211" s="1">
        <v>72</v>
      </c>
      <c r="M211" s="1">
        <v>67</v>
      </c>
      <c r="N211" s="1">
        <v>0</v>
      </c>
      <c r="O211" s="1">
        <v>19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320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1</v>
      </c>
      <c r="AB211" s="1">
        <v>72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6">
        <v>45554</v>
      </c>
    </row>
    <row r="212" spans="2:37" x14ac:dyDescent="0.25">
      <c r="B212" s="1" t="s">
        <v>2556</v>
      </c>
      <c r="C212" s="1" t="s">
        <v>2557</v>
      </c>
      <c r="D212" s="1" t="s">
        <v>2558</v>
      </c>
      <c r="E212" s="2">
        <v>45306.317037037035</v>
      </c>
      <c r="F212" s="1" t="s">
        <v>280</v>
      </c>
      <c r="G212" s="1" t="s">
        <v>37</v>
      </c>
      <c r="I212" s="1" t="s">
        <v>38</v>
      </c>
      <c r="J212" s="3">
        <v>46.5</v>
      </c>
      <c r="K212" s="1">
        <v>0</v>
      </c>
      <c r="L212" s="1">
        <v>1790</v>
      </c>
      <c r="M212" s="1">
        <v>0</v>
      </c>
      <c r="N212" s="1">
        <v>0</v>
      </c>
      <c r="O212" s="1">
        <v>86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1790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6">
        <v>45420</v>
      </c>
    </row>
    <row r="213" spans="2:37" x14ac:dyDescent="0.25">
      <c r="B213" s="1" t="s">
        <v>2559</v>
      </c>
      <c r="C213" s="1" t="s">
        <v>2560</v>
      </c>
      <c r="D213" s="1" t="s">
        <v>2561</v>
      </c>
      <c r="E213" s="2">
        <v>45304.357349537036</v>
      </c>
      <c r="F213" s="1" t="s">
        <v>196</v>
      </c>
      <c r="G213" s="1" t="s">
        <v>37</v>
      </c>
      <c r="I213" s="1" t="s">
        <v>38</v>
      </c>
      <c r="J213" s="3">
        <v>90.4</v>
      </c>
      <c r="K213" s="1">
        <v>0</v>
      </c>
      <c r="L213" s="1">
        <v>0</v>
      </c>
      <c r="M213" s="1">
        <v>577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261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6">
        <v>367</v>
      </c>
    </row>
    <row r="214" spans="2:37" x14ac:dyDescent="0.25">
      <c r="B214" s="1" t="s">
        <v>313</v>
      </c>
      <c r="C214" s="1" t="s">
        <v>314</v>
      </c>
      <c r="D214" s="1" t="s">
        <v>312</v>
      </c>
      <c r="E214" s="2">
        <v>45306.472233796296</v>
      </c>
      <c r="F214" s="1" t="s">
        <v>41</v>
      </c>
      <c r="G214" s="1" t="s">
        <v>37</v>
      </c>
      <c r="I214" s="1" t="s">
        <v>38</v>
      </c>
      <c r="J214" s="3">
        <v>21.2</v>
      </c>
      <c r="K214" s="1">
        <v>1</v>
      </c>
      <c r="L214" s="1">
        <v>0</v>
      </c>
      <c r="M214" s="1">
        <v>0</v>
      </c>
      <c r="N214" s="1">
        <v>0</v>
      </c>
      <c r="O214" s="1">
        <v>48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16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1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6">
        <v>45420</v>
      </c>
    </row>
    <row r="215" spans="2:37" x14ac:dyDescent="0.25">
      <c r="B215" s="1" t="s">
        <v>313</v>
      </c>
      <c r="C215" s="1" t="s">
        <v>314</v>
      </c>
      <c r="D215" s="1" t="s">
        <v>1754</v>
      </c>
      <c r="E215" s="2">
        <v>45302.429444444446</v>
      </c>
      <c r="F215" s="1" t="s">
        <v>104</v>
      </c>
      <c r="G215" s="1" t="s">
        <v>37</v>
      </c>
      <c r="I215" s="1" t="s">
        <v>38</v>
      </c>
      <c r="J215" s="3">
        <v>24.2</v>
      </c>
      <c r="K215" s="1">
        <v>1</v>
      </c>
      <c r="L215" s="1">
        <v>0</v>
      </c>
      <c r="M215" s="1">
        <v>0</v>
      </c>
      <c r="N215" s="1">
        <v>0</v>
      </c>
      <c r="O215" s="1">
        <v>21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81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6">
        <v>45420</v>
      </c>
    </row>
    <row r="216" spans="2:37" x14ac:dyDescent="0.25">
      <c r="B216" s="1" t="s">
        <v>316</v>
      </c>
      <c r="C216" s="1" t="s">
        <v>317</v>
      </c>
      <c r="D216" s="1" t="s">
        <v>315</v>
      </c>
      <c r="E216" s="2">
        <v>45306.365347222221</v>
      </c>
      <c r="F216" s="1" t="s">
        <v>183</v>
      </c>
      <c r="G216" s="1" t="s">
        <v>37</v>
      </c>
      <c r="I216" s="1" t="s">
        <v>50</v>
      </c>
      <c r="J216" s="3">
        <v>426</v>
      </c>
      <c r="K216" s="1">
        <v>0</v>
      </c>
      <c r="L216" s="1">
        <v>5781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34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6061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6">
        <v>44356</v>
      </c>
    </row>
    <row r="217" spans="2:37" x14ac:dyDescent="0.25">
      <c r="B217" s="1" t="s">
        <v>2562</v>
      </c>
      <c r="C217" s="1" t="s">
        <v>2563</v>
      </c>
      <c r="D217" s="1" t="s">
        <v>2564</v>
      </c>
      <c r="E217" s="2">
        <v>45303.725694444445</v>
      </c>
      <c r="F217" s="1" t="s">
        <v>49</v>
      </c>
      <c r="G217" s="1" t="s">
        <v>37</v>
      </c>
      <c r="I217" s="1" t="s">
        <v>50</v>
      </c>
      <c r="J217" s="3">
        <v>5.5</v>
      </c>
      <c r="K217" s="1">
        <v>1</v>
      </c>
      <c r="L217" s="1">
        <v>0</v>
      </c>
      <c r="M217" s="1">
        <v>3</v>
      </c>
      <c r="N217" s="1">
        <v>0</v>
      </c>
      <c r="O217" s="1">
        <v>3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9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6">
        <v>45517</v>
      </c>
    </row>
    <row r="218" spans="2:37" x14ac:dyDescent="0.25">
      <c r="B218" s="1" t="s">
        <v>1936</v>
      </c>
      <c r="C218" s="1" t="s">
        <v>1937</v>
      </c>
      <c r="D218" s="1" t="s">
        <v>1935</v>
      </c>
      <c r="E218" s="2">
        <v>45304.66101851852</v>
      </c>
      <c r="F218" s="1" t="s">
        <v>41</v>
      </c>
      <c r="G218" s="1" t="s">
        <v>37</v>
      </c>
      <c r="I218" s="1" t="s">
        <v>38</v>
      </c>
      <c r="J218" s="3">
        <v>19.899999999999999</v>
      </c>
      <c r="K218" s="1">
        <v>2</v>
      </c>
      <c r="L218" s="1">
        <v>0</v>
      </c>
      <c r="M218" s="1">
        <v>0</v>
      </c>
      <c r="N218" s="1">
        <v>403</v>
      </c>
      <c r="O218" s="1">
        <v>8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413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6">
        <v>45629</v>
      </c>
    </row>
    <row r="219" spans="2:37" x14ac:dyDescent="0.25">
      <c r="B219" s="1" t="s">
        <v>1936</v>
      </c>
      <c r="C219" s="1" t="s">
        <v>1937</v>
      </c>
      <c r="D219" s="1" t="s">
        <v>1938</v>
      </c>
      <c r="E219" s="2">
        <v>45306.415775462963</v>
      </c>
      <c r="F219" s="1" t="s">
        <v>280</v>
      </c>
      <c r="G219" s="1" t="s">
        <v>37</v>
      </c>
      <c r="I219" s="1" t="s">
        <v>38</v>
      </c>
      <c r="J219" s="3">
        <v>43.4</v>
      </c>
      <c r="K219" s="1">
        <v>1</v>
      </c>
      <c r="L219" s="1">
        <v>0</v>
      </c>
      <c r="M219" s="1">
        <v>125</v>
      </c>
      <c r="N219" s="1">
        <v>0</v>
      </c>
      <c r="O219" s="1">
        <v>5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25</v>
      </c>
      <c r="AC219" s="1">
        <v>0</v>
      </c>
      <c r="AD219" s="1">
        <v>1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6">
        <v>45629</v>
      </c>
    </row>
    <row r="220" spans="2:37" x14ac:dyDescent="0.25">
      <c r="B220" s="1" t="s">
        <v>1756</v>
      </c>
      <c r="C220" s="1" t="s">
        <v>1757</v>
      </c>
      <c r="D220" s="1" t="s">
        <v>1755</v>
      </c>
      <c r="E220" s="2">
        <v>45306.415023148147</v>
      </c>
      <c r="F220" s="1" t="s">
        <v>1217</v>
      </c>
      <c r="G220" s="1" t="s">
        <v>37</v>
      </c>
      <c r="I220" s="1" t="s">
        <v>50</v>
      </c>
      <c r="J220" s="3">
        <v>285.3</v>
      </c>
      <c r="K220" s="1">
        <v>690</v>
      </c>
      <c r="L220" s="1">
        <v>0</v>
      </c>
      <c r="M220" s="1">
        <v>703</v>
      </c>
      <c r="N220" s="1">
        <v>0</v>
      </c>
      <c r="O220" s="1">
        <v>7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72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746</v>
      </c>
      <c r="AC220" s="1">
        <v>0</v>
      </c>
      <c r="AD220" s="1">
        <v>3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6">
        <v>45542</v>
      </c>
    </row>
    <row r="221" spans="2:37" x14ac:dyDescent="0.25">
      <c r="B221" s="1" t="s">
        <v>2565</v>
      </c>
      <c r="C221" s="1" t="s">
        <v>2566</v>
      </c>
      <c r="D221" s="1" t="s">
        <v>2567</v>
      </c>
      <c r="E221" s="2">
        <v>45306.603912037041</v>
      </c>
      <c r="F221" s="1" t="s">
        <v>66</v>
      </c>
      <c r="G221" s="1" t="s">
        <v>37</v>
      </c>
      <c r="I221" s="1" t="s">
        <v>50</v>
      </c>
      <c r="J221" s="3">
        <v>81.8</v>
      </c>
      <c r="K221" s="1">
        <v>703</v>
      </c>
      <c r="L221" s="1">
        <v>0</v>
      </c>
      <c r="M221" s="1">
        <v>489</v>
      </c>
      <c r="N221" s="1">
        <v>0</v>
      </c>
      <c r="O221" s="1">
        <v>57</v>
      </c>
      <c r="P221" s="1">
        <v>26</v>
      </c>
      <c r="Q221" s="1">
        <v>0</v>
      </c>
      <c r="R221" s="1">
        <v>0</v>
      </c>
      <c r="S221" s="1">
        <v>0</v>
      </c>
      <c r="T221" s="1">
        <v>0</v>
      </c>
      <c r="U221" s="1">
        <v>137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574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6">
        <v>45438</v>
      </c>
    </row>
    <row r="222" spans="2:37" x14ac:dyDescent="0.25">
      <c r="B222" s="1" t="s">
        <v>319</v>
      </c>
      <c r="C222" s="1" t="s">
        <v>320</v>
      </c>
      <c r="D222" s="1" t="s">
        <v>318</v>
      </c>
      <c r="E222" s="2">
        <v>45299.677060185182</v>
      </c>
      <c r="F222" s="1" t="s">
        <v>211</v>
      </c>
      <c r="G222" s="1" t="s">
        <v>37</v>
      </c>
      <c r="H222" s="1" t="s">
        <v>321</v>
      </c>
      <c r="I222" s="1" t="s">
        <v>38</v>
      </c>
      <c r="J222" s="3">
        <v>59.5</v>
      </c>
      <c r="K222" s="1">
        <v>0</v>
      </c>
      <c r="L222" s="1">
        <v>345</v>
      </c>
      <c r="M222" s="1">
        <v>0</v>
      </c>
      <c r="N222" s="1">
        <v>346</v>
      </c>
      <c r="O222" s="1">
        <v>9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50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120</v>
      </c>
      <c r="AB222" s="1">
        <v>376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1</v>
      </c>
      <c r="AJ222" s="1">
        <v>0</v>
      </c>
      <c r="AK222" s="6">
        <v>45422</v>
      </c>
    </row>
    <row r="223" spans="2:37" x14ac:dyDescent="0.25">
      <c r="B223" s="1" t="s">
        <v>323</v>
      </c>
      <c r="C223" s="1" t="s">
        <v>324</v>
      </c>
      <c r="D223" s="1" t="s">
        <v>322</v>
      </c>
      <c r="E223" s="2">
        <v>45306.336574074077</v>
      </c>
      <c r="F223" s="1" t="s">
        <v>183</v>
      </c>
      <c r="G223" s="1" t="s">
        <v>37</v>
      </c>
      <c r="I223" s="1" t="s">
        <v>38</v>
      </c>
      <c r="J223" s="3">
        <v>161.19999999999999</v>
      </c>
      <c r="K223" s="1">
        <v>245</v>
      </c>
      <c r="L223" s="1">
        <v>0</v>
      </c>
      <c r="M223" s="1">
        <v>0</v>
      </c>
      <c r="N223" s="1">
        <v>68</v>
      </c>
      <c r="O223" s="1">
        <v>22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151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162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6">
        <v>45440</v>
      </c>
    </row>
    <row r="224" spans="2:37" x14ac:dyDescent="0.25">
      <c r="B224" s="1" t="s">
        <v>1940</v>
      </c>
      <c r="C224" s="1" t="s">
        <v>1941</v>
      </c>
      <c r="D224" s="1" t="s">
        <v>1939</v>
      </c>
      <c r="E224" s="2">
        <v>45306.359618055554</v>
      </c>
      <c r="F224" s="1" t="s">
        <v>66</v>
      </c>
      <c r="G224" s="1" t="s">
        <v>37</v>
      </c>
      <c r="I224" s="1" t="s">
        <v>38</v>
      </c>
      <c r="J224" s="3">
        <v>134.4</v>
      </c>
      <c r="K224" s="1">
        <v>360</v>
      </c>
      <c r="L224" s="1">
        <v>1</v>
      </c>
      <c r="M224" s="1">
        <v>0</v>
      </c>
      <c r="N224" s="1">
        <v>2</v>
      </c>
      <c r="O224" s="1">
        <v>184</v>
      </c>
      <c r="P224" s="1">
        <v>152</v>
      </c>
      <c r="Q224" s="1">
        <v>0</v>
      </c>
      <c r="R224" s="1">
        <v>0</v>
      </c>
      <c r="S224" s="1">
        <v>0</v>
      </c>
      <c r="T224" s="1">
        <v>0</v>
      </c>
      <c r="U224" s="1">
        <v>214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7</v>
      </c>
      <c r="AC224" s="1">
        <v>0</v>
      </c>
      <c r="AD224" s="1">
        <v>1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6">
        <v>45568</v>
      </c>
    </row>
    <row r="225" spans="2:37" x14ac:dyDescent="0.25">
      <c r="B225" s="1" t="s">
        <v>2568</v>
      </c>
      <c r="C225" s="1" t="s">
        <v>2569</v>
      </c>
      <c r="D225" s="1" t="s">
        <v>2570</v>
      </c>
      <c r="E225" s="2">
        <v>45306.303796296299</v>
      </c>
      <c r="F225" s="1" t="s">
        <v>41</v>
      </c>
      <c r="G225" s="1" t="s">
        <v>37</v>
      </c>
      <c r="I225" s="1" t="s">
        <v>50</v>
      </c>
      <c r="J225" s="3">
        <v>446.2</v>
      </c>
      <c r="K225" s="1">
        <v>469</v>
      </c>
      <c r="L225" s="1">
        <v>0</v>
      </c>
      <c r="M225" s="1">
        <v>0</v>
      </c>
      <c r="N225" s="1">
        <v>0</v>
      </c>
      <c r="O225" s="1">
        <v>213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53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6">
        <v>45393</v>
      </c>
    </row>
    <row r="226" spans="2:37" x14ac:dyDescent="0.25">
      <c r="B226" s="1" t="s">
        <v>2571</v>
      </c>
      <c r="C226" s="1" t="s">
        <v>2572</v>
      </c>
      <c r="D226" s="1" t="s">
        <v>2573</v>
      </c>
      <c r="E226" s="2">
        <v>45301.569641203707</v>
      </c>
      <c r="F226" s="1" t="s">
        <v>66</v>
      </c>
      <c r="G226" s="1" t="s">
        <v>37</v>
      </c>
      <c r="H226" s="1" t="s">
        <v>67</v>
      </c>
      <c r="I226" s="1" t="s">
        <v>50</v>
      </c>
      <c r="J226" s="3">
        <v>17.2</v>
      </c>
      <c r="K226" s="1">
        <v>1</v>
      </c>
      <c r="L226" s="1">
        <v>0</v>
      </c>
      <c r="M226" s="1">
        <v>0</v>
      </c>
      <c r="N226" s="1">
        <v>0</v>
      </c>
      <c r="O226" s="1">
        <v>12</v>
      </c>
      <c r="P226" s="1">
        <v>12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6">
        <v>45395</v>
      </c>
    </row>
    <row r="227" spans="2:37" x14ac:dyDescent="0.25">
      <c r="B227" s="1" t="s">
        <v>326</v>
      </c>
      <c r="C227" s="1" t="s">
        <v>327</v>
      </c>
      <c r="D227" s="1" t="s">
        <v>325</v>
      </c>
      <c r="E227" s="2">
        <v>45306.280347222222</v>
      </c>
      <c r="F227" s="1" t="s">
        <v>211</v>
      </c>
      <c r="G227" s="1" t="s">
        <v>37</v>
      </c>
      <c r="I227" s="1" t="s">
        <v>50</v>
      </c>
      <c r="J227" s="3">
        <v>46.2</v>
      </c>
      <c r="K227" s="1">
        <v>0</v>
      </c>
      <c r="L227" s="1">
        <v>28</v>
      </c>
      <c r="M227" s="1">
        <v>0</v>
      </c>
      <c r="N227" s="1">
        <v>101</v>
      </c>
      <c r="O227" s="1">
        <v>28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70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35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6">
        <v>45573</v>
      </c>
    </row>
    <row r="228" spans="2:37" x14ac:dyDescent="0.25">
      <c r="B228" s="1" t="s">
        <v>329</v>
      </c>
      <c r="C228" s="1" t="s">
        <v>330</v>
      </c>
      <c r="D228" s="1" t="s">
        <v>328</v>
      </c>
      <c r="E228" s="2">
        <v>45306.455393518518</v>
      </c>
      <c r="F228" s="1" t="s">
        <v>331</v>
      </c>
      <c r="G228" s="1" t="s">
        <v>37</v>
      </c>
      <c r="I228" s="1" t="s">
        <v>50</v>
      </c>
      <c r="J228" s="3">
        <v>53.7</v>
      </c>
      <c r="K228" s="1">
        <v>4</v>
      </c>
      <c r="L228" s="1">
        <v>0</v>
      </c>
      <c r="M228" s="1">
        <v>0</v>
      </c>
      <c r="N228" s="1">
        <v>3</v>
      </c>
      <c r="O228" s="1">
        <v>11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66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3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6">
        <v>45519</v>
      </c>
    </row>
    <row r="229" spans="2:37" x14ac:dyDescent="0.25">
      <c r="B229" s="1" t="s">
        <v>333</v>
      </c>
      <c r="C229" s="1" t="s">
        <v>334</v>
      </c>
      <c r="D229" s="1" t="s">
        <v>332</v>
      </c>
      <c r="E229" s="2">
        <v>45306.344814814816</v>
      </c>
      <c r="F229" s="1" t="s">
        <v>41</v>
      </c>
      <c r="G229" s="1" t="s">
        <v>37</v>
      </c>
      <c r="I229" s="1" t="s">
        <v>50</v>
      </c>
      <c r="J229" s="3">
        <v>190.2</v>
      </c>
      <c r="K229" s="1">
        <v>540</v>
      </c>
      <c r="L229" s="1">
        <v>0</v>
      </c>
      <c r="M229" s="1">
        <v>0</v>
      </c>
      <c r="N229" s="1">
        <v>42</v>
      </c>
      <c r="O229" s="1">
        <v>84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60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49</v>
      </c>
      <c r="AC229" s="1">
        <v>0</v>
      </c>
      <c r="AD229" s="1">
        <v>39</v>
      </c>
      <c r="AE229" s="1">
        <v>0</v>
      </c>
      <c r="AF229" s="1">
        <v>0</v>
      </c>
      <c r="AG229" s="1">
        <v>0</v>
      </c>
      <c r="AH229" s="1">
        <v>1</v>
      </c>
      <c r="AI229" s="1">
        <v>0</v>
      </c>
      <c r="AJ229" s="1">
        <v>0</v>
      </c>
      <c r="AK229" s="6">
        <v>45529</v>
      </c>
    </row>
    <row r="230" spans="2:37" x14ac:dyDescent="0.25">
      <c r="B230" s="1" t="s">
        <v>1943</v>
      </c>
      <c r="C230" s="1" t="s">
        <v>1944</v>
      </c>
      <c r="D230" s="1" t="s">
        <v>1942</v>
      </c>
      <c r="E230" s="2">
        <v>45299.674351851849</v>
      </c>
      <c r="F230" s="1" t="s">
        <v>36</v>
      </c>
      <c r="G230" s="1" t="s">
        <v>37</v>
      </c>
      <c r="I230" s="1" t="s">
        <v>1945</v>
      </c>
      <c r="J230" s="3">
        <v>37.799999999999997</v>
      </c>
      <c r="K230" s="1">
        <v>0</v>
      </c>
      <c r="L230" s="1">
        <v>220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234</v>
      </c>
      <c r="AC230" s="1">
        <v>0</v>
      </c>
      <c r="AD230" s="1">
        <v>2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6">
        <v>367</v>
      </c>
    </row>
    <row r="231" spans="2:37" x14ac:dyDescent="0.25">
      <c r="B231" s="1" t="s">
        <v>2574</v>
      </c>
      <c r="C231" s="1" t="s">
        <v>2575</v>
      </c>
      <c r="D231" s="1" t="s">
        <v>2576</v>
      </c>
      <c r="E231" s="2">
        <v>45306.335648148146</v>
      </c>
      <c r="F231" s="1" t="s">
        <v>104</v>
      </c>
      <c r="G231" s="1" t="s">
        <v>37</v>
      </c>
      <c r="I231" s="1" t="s">
        <v>50</v>
      </c>
      <c r="J231" s="3">
        <v>43.9</v>
      </c>
      <c r="K231" s="1">
        <v>0</v>
      </c>
      <c r="L231" s="1">
        <v>767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779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1</v>
      </c>
      <c r="AI231" s="1">
        <v>0</v>
      </c>
      <c r="AJ231" s="1">
        <v>0</v>
      </c>
      <c r="AK231" s="6">
        <v>367</v>
      </c>
    </row>
    <row r="232" spans="2:37" x14ac:dyDescent="0.25">
      <c r="B232" s="1" t="s">
        <v>336</v>
      </c>
      <c r="C232" s="1" t="s">
        <v>337</v>
      </c>
      <c r="D232" s="1" t="s">
        <v>335</v>
      </c>
      <c r="E232" s="2">
        <v>45306.311284722222</v>
      </c>
      <c r="F232" s="1" t="s">
        <v>280</v>
      </c>
      <c r="G232" s="1" t="s">
        <v>37</v>
      </c>
      <c r="I232" s="1" t="s">
        <v>50</v>
      </c>
      <c r="J232" s="3">
        <v>129.4</v>
      </c>
      <c r="K232" s="1">
        <v>449</v>
      </c>
      <c r="L232" s="1">
        <v>0</v>
      </c>
      <c r="M232" s="1">
        <v>548</v>
      </c>
      <c r="N232" s="1">
        <v>0</v>
      </c>
      <c r="O232" s="1">
        <v>6</v>
      </c>
      <c r="P232" s="1">
        <v>1</v>
      </c>
      <c r="Q232" s="1">
        <v>0</v>
      </c>
      <c r="R232" s="1">
        <v>0</v>
      </c>
      <c r="S232" s="1">
        <v>0</v>
      </c>
      <c r="T232" s="1">
        <v>0</v>
      </c>
      <c r="U232" s="1">
        <v>67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1</v>
      </c>
      <c r="AB232" s="1">
        <v>392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6">
        <v>45476</v>
      </c>
    </row>
    <row r="233" spans="2:37" x14ac:dyDescent="0.25">
      <c r="B233" s="1" t="s">
        <v>2577</v>
      </c>
      <c r="C233" s="1" t="s">
        <v>2578</v>
      </c>
      <c r="D233" s="1" t="s">
        <v>2579</v>
      </c>
      <c r="E233" s="2">
        <v>45303.729988425926</v>
      </c>
      <c r="F233" s="1" t="s">
        <v>36</v>
      </c>
      <c r="G233" s="1" t="s">
        <v>37</v>
      </c>
      <c r="I233" s="1" t="s">
        <v>38</v>
      </c>
      <c r="J233" s="3">
        <v>49.6</v>
      </c>
      <c r="K233" s="1">
        <v>195</v>
      </c>
      <c r="L233" s="1">
        <v>0</v>
      </c>
      <c r="M233" s="1">
        <v>0</v>
      </c>
      <c r="N233" s="1">
        <v>195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14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195</v>
      </c>
      <c r="AC233" s="1">
        <v>0</v>
      </c>
      <c r="AD233" s="1">
        <v>41</v>
      </c>
      <c r="AE233" s="1">
        <v>0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6">
        <v>367</v>
      </c>
    </row>
    <row r="234" spans="2:37" x14ac:dyDescent="0.25">
      <c r="B234" s="1" t="s">
        <v>2580</v>
      </c>
      <c r="C234" s="1" t="s">
        <v>2581</v>
      </c>
      <c r="D234" s="1" t="s">
        <v>2582</v>
      </c>
      <c r="E234" s="2">
        <v>45271.426689814813</v>
      </c>
      <c r="F234" s="1" t="s">
        <v>230</v>
      </c>
      <c r="G234" s="1" t="s">
        <v>37</v>
      </c>
      <c r="I234" s="1" t="s">
        <v>38</v>
      </c>
      <c r="J234" s="3">
        <v>56.1</v>
      </c>
      <c r="K234" s="1">
        <v>1</v>
      </c>
      <c r="L234" s="1">
        <v>0</v>
      </c>
      <c r="M234" s="1">
        <v>0</v>
      </c>
      <c r="N234" s="1">
        <v>0</v>
      </c>
      <c r="O234" s="1">
        <v>304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6">
        <v>45454</v>
      </c>
    </row>
    <row r="235" spans="2:37" x14ac:dyDescent="0.25">
      <c r="B235" s="1" t="s">
        <v>339</v>
      </c>
      <c r="C235" s="1" t="s">
        <v>340</v>
      </c>
      <c r="D235" s="1" t="s">
        <v>338</v>
      </c>
      <c r="E235" s="2">
        <v>45303.414131944446</v>
      </c>
      <c r="F235" s="1" t="s">
        <v>196</v>
      </c>
      <c r="G235" s="1" t="s">
        <v>37</v>
      </c>
      <c r="I235" s="1" t="s">
        <v>38</v>
      </c>
      <c r="J235" s="3">
        <v>54.9</v>
      </c>
      <c r="K235" s="1">
        <v>264</v>
      </c>
      <c r="L235" s="1">
        <v>0</v>
      </c>
      <c r="M235" s="1">
        <v>140</v>
      </c>
      <c r="N235" s="1">
        <v>0</v>
      </c>
      <c r="O235" s="1">
        <v>22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137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483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6">
        <v>45335</v>
      </c>
    </row>
    <row r="236" spans="2:37" x14ac:dyDescent="0.25">
      <c r="B236" s="1" t="s">
        <v>342</v>
      </c>
      <c r="C236" s="1" t="s">
        <v>343</v>
      </c>
      <c r="D236" s="1" t="s">
        <v>341</v>
      </c>
      <c r="E236" s="2">
        <v>45306.417002314818</v>
      </c>
      <c r="F236" s="1" t="s">
        <v>49</v>
      </c>
      <c r="G236" s="1" t="s">
        <v>42</v>
      </c>
      <c r="H236" s="1" t="s">
        <v>153</v>
      </c>
      <c r="I236" s="1" t="s">
        <v>38</v>
      </c>
      <c r="J236" s="3">
        <v>991.3</v>
      </c>
      <c r="K236" s="1">
        <v>12161</v>
      </c>
      <c r="L236" s="1">
        <v>0</v>
      </c>
      <c r="M236" s="1">
        <v>84</v>
      </c>
      <c r="N236" s="1">
        <v>4784</v>
      </c>
      <c r="O236" s="1">
        <v>792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449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825</v>
      </c>
      <c r="AB236" s="1">
        <v>9059</v>
      </c>
      <c r="AC236" s="1">
        <v>798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6">
        <v>45478</v>
      </c>
    </row>
    <row r="237" spans="2:37" x14ac:dyDescent="0.25">
      <c r="B237" s="1" t="s">
        <v>1947</v>
      </c>
      <c r="C237" s="1" t="s">
        <v>1948</v>
      </c>
      <c r="D237" s="1" t="s">
        <v>1946</v>
      </c>
      <c r="E237" s="2">
        <v>45306.481469907405</v>
      </c>
      <c r="F237" s="1" t="s">
        <v>211</v>
      </c>
      <c r="G237" s="1" t="s">
        <v>37</v>
      </c>
      <c r="I237" s="1" t="s">
        <v>38</v>
      </c>
      <c r="J237" s="3">
        <v>80.8</v>
      </c>
      <c r="K237" s="1">
        <v>0</v>
      </c>
      <c r="L237" s="1">
        <v>0</v>
      </c>
      <c r="M237" s="1">
        <v>0</v>
      </c>
      <c r="N237" s="1">
        <v>1564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1750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6">
        <v>367</v>
      </c>
    </row>
    <row r="238" spans="2:37" x14ac:dyDescent="0.25">
      <c r="B238" s="1" t="s">
        <v>2583</v>
      </c>
      <c r="C238" s="1" t="s">
        <v>2584</v>
      </c>
      <c r="D238" s="1" t="s">
        <v>2585</v>
      </c>
      <c r="E238" s="2">
        <v>45306.455300925925</v>
      </c>
      <c r="F238" s="1" t="s">
        <v>215</v>
      </c>
      <c r="G238" s="1" t="s">
        <v>37</v>
      </c>
      <c r="I238" s="1" t="s">
        <v>38</v>
      </c>
      <c r="J238" s="3">
        <v>3.1</v>
      </c>
      <c r="K238" s="1">
        <v>0</v>
      </c>
      <c r="L238" s="1">
        <v>163</v>
      </c>
      <c r="M238" s="1">
        <v>163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165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6">
        <v>367</v>
      </c>
    </row>
    <row r="239" spans="2:37" x14ac:dyDescent="0.25">
      <c r="B239" s="1" t="s">
        <v>1950</v>
      </c>
      <c r="C239" s="1" t="s">
        <v>1951</v>
      </c>
      <c r="D239" s="1" t="s">
        <v>1949</v>
      </c>
      <c r="E239" s="2">
        <v>45299.624837962961</v>
      </c>
      <c r="F239" s="1" t="s">
        <v>147</v>
      </c>
      <c r="G239" s="1" t="s">
        <v>37</v>
      </c>
      <c r="I239" s="1" t="s">
        <v>50</v>
      </c>
      <c r="J239" s="3">
        <v>7.5</v>
      </c>
      <c r="K239" s="1">
        <v>1</v>
      </c>
      <c r="L239" s="1">
        <v>0</v>
      </c>
      <c r="M239" s="1">
        <v>0</v>
      </c>
      <c r="N239" s="1">
        <v>0</v>
      </c>
      <c r="O239" s="1">
        <v>35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12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6">
        <v>45379</v>
      </c>
    </row>
    <row r="240" spans="2:37" x14ac:dyDescent="0.25">
      <c r="B240" s="1" t="s">
        <v>2586</v>
      </c>
      <c r="C240" s="1" t="s">
        <v>2587</v>
      </c>
      <c r="D240" s="1" t="s">
        <v>2588</v>
      </c>
      <c r="E240" s="2">
        <v>45230.595949074072</v>
      </c>
      <c r="F240" s="1" t="s">
        <v>469</v>
      </c>
      <c r="G240" s="1" t="s">
        <v>37</v>
      </c>
      <c r="I240" s="1" t="s">
        <v>38</v>
      </c>
      <c r="J240" s="3">
        <v>22.5</v>
      </c>
      <c r="K240" s="1">
        <v>19</v>
      </c>
      <c r="L240" s="1">
        <v>0</v>
      </c>
      <c r="M240" s="1">
        <v>0</v>
      </c>
      <c r="N240" s="1">
        <v>355</v>
      </c>
      <c r="O240" s="1">
        <v>19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379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-1</v>
      </c>
      <c r="AK240" s="6">
        <v>45241</v>
      </c>
    </row>
    <row r="241" spans="2:37" x14ac:dyDescent="0.25">
      <c r="B241" s="1" t="s">
        <v>345</v>
      </c>
      <c r="C241" s="1" t="s">
        <v>346</v>
      </c>
      <c r="D241" s="1" t="s">
        <v>344</v>
      </c>
      <c r="E241" s="2">
        <v>45230.595949074072</v>
      </c>
      <c r="F241" s="1" t="s">
        <v>104</v>
      </c>
      <c r="G241" s="1" t="s">
        <v>37</v>
      </c>
      <c r="I241" s="1" t="s">
        <v>50</v>
      </c>
      <c r="J241" s="3">
        <v>16.899999999999999</v>
      </c>
      <c r="K241" s="1">
        <v>0</v>
      </c>
      <c r="L241" s="1">
        <v>0</v>
      </c>
      <c r="M241" s="1">
        <v>0</v>
      </c>
      <c r="N241" s="1">
        <v>39</v>
      </c>
      <c r="O241" s="1">
        <v>14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38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-1</v>
      </c>
      <c r="AK241" s="6">
        <v>45371</v>
      </c>
    </row>
    <row r="242" spans="2:37" x14ac:dyDescent="0.25">
      <c r="B242" s="1" t="s">
        <v>2589</v>
      </c>
      <c r="C242" s="1" t="s">
        <v>2590</v>
      </c>
      <c r="D242" s="1" t="s">
        <v>2591</v>
      </c>
      <c r="E242" s="2">
        <v>45280.542824074073</v>
      </c>
      <c r="F242" s="1" t="s">
        <v>36</v>
      </c>
      <c r="G242" s="1" t="s">
        <v>37</v>
      </c>
      <c r="I242" s="1" t="s">
        <v>50</v>
      </c>
      <c r="J242" s="3">
        <v>2</v>
      </c>
      <c r="K242" s="1">
        <v>1</v>
      </c>
      <c r="L242" s="1">
        <v>0</v>
      </c>
      <c r="M242" s="1">
        <v>0</v>
      </c>
      <c r="N242" s="1">
        <v>0</v>
      </c>
      <c r="O242" s="1">
        <v>4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6">
        <v>46237</v>
      </c>
    </row>
    <row r="243" spans="2:37" x14ac:dyDescent="0.25">
      <c r="B243" s="1" t="s">
        <v>1953</v>
      </c>
      <c r="C243" s="1" t="s">
        <v>1954</v>
      </c>
      <c r="D243" s="1" t="s">
        <v>1952</v>
      </c>
      <c r="E243" s="2">
        <v>45305.349930555552</v>
      </c>
      <c r="F243" s="1" t="s">
        <v>41</v>
      </c>
      <c r="G243" s="1" t="s">
        <v>37</v>
      </c>
      <c r="I243" s="1" t="s">
        <v>38</v>
      </c>
      <c r="J243" s="3">
        <v>92.7</v>
      </c>
      <c r="K243" s="1">
        <v>0</v>
      </c>
      <c r="L243" s="1">
        <v>0</v>
      </c>
      <c r="M243" s="1">
        <v>0</v>
      </c>
      <c r="N243" s="1">
        <v>2695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86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6">
        <v>367</v>
      </c>
    </row>
    <row r="244" spans="2:37" x14ac:dyDescent="0.25">
      <c r="B244" s="1" t="s">
        <v>2592</v>
      </c>
      <c r="C244" s="1" t="s">
        <v>2593</v>
      </c>
      <c r="D244" s="1" t="s">
        <v>2594</v>
      </c>
      <c r="E244" s="2">
        <v>45303.707071759258</v>
      </c>
      <c r="F244" s="1" t="s">
        <v>73</v>
      </c>
      <c r="G244" s="1" t="s">
        <v>37</v>
      </c>
      <c r="I244" s="1" t="s">
        <v>38</v>
      </c>
      <c r="J244" s="3">
        <v>148.30000000000001</v>
      </c>
      <c r="K244" s="1">
        <v>0</v>
      </c>
      <c r="L244" s="1">
        <v>0</v>
      </c>
      <c r="M244" s="1">
        <v>499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30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414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6">
        <v>367</v>
      </c>
    </row>
    <row r="245" spans="2:37" x14ac:dyDescent="0.25">
      <c r="B245" s="1" t="s">
        <v>2595</v>
      </c>
      <c r="C245" s="1" t="s">
        <v>2596</v>
      </c>
      <c r="D245" s="1" t="s">
        <v>2597</v>
      </c>
      <c r="E245" s="2">
        <v>45306.554837962962</v>
      </c>
      <c r="F245" s="1" t="s">
        <v>295</v>
      </c>
      <c r="G245" s="1" t="s">
        <v>37</v>
      </c>
      <c r="I245" s="1" t="s">
        <v>38</v>
      </c>
      <c r="J245" s="3">
        <v>247.3</v>
      </c>
      <c r="K245" s="1">
        <v>926</v>
      </c>
      <c r="L245" s="1">
        <v>0</v>
      </c>
      <c r="M245" s="1">
        <v>4693</v>
      </c>
      <c r="N245" s="1">
        <v>0</v>
      </c>
      <c r="O245" s="1">
        <v>45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91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256</v>
      </c>
      <c r="AB245" s="1">
        <v>5305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6">
        <v>45633</v>
      </c>
    </row>
    <row r="246" spans="2:37" x14ac:dyDescent="0.25">
      <c r="B246" s="1" t="s">
        <v>2598</v>
      </c>
      <c r="C246" s="1" t="s">
        <v>2599</v>
      </c>
      <c r="D246" s="1" t="s">
        <v>2600</v>
      </c>
      <c r="E246" s="2">
        <v>45305.88013888889</v>
      </c>
      <c r="F246" s="1" t="s">
        <v>821</v>
      </c>
      <c r="G246" s="1" t="s">
        <v>37</v>
      </c>
      <c r="I246" s="1" t="s">
        <v>38</v>
      </c>
      <c r="J246" s="3">
        <v>278</v>
      </c>
      <c r="K246" s="1">
        <v>0</v>
      </c>
      <c r="L246" s="1">
        <v>0</v>
      </c>
      <c r="M246" s="1">
        <v>5386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5932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6">
        <v>45162</v>
      </c>
    </row>
    <row r="247" spans="2:37" x14ac:dyDescent="0.25">
      <c r="B247" s="1" t="s">
        <v>2601</v>
      </c>
      <c r="C247" s="1" t="s">
        <v>2602</v>
      </c>
      <c r="D247" s="1" t="s">
        <v>2603</v>
      </c>
      <c r="E247" s="2">
        <v>45301.051620370374</v>
      </c>
      <c r="F247" s="1" t="s">
        <v>41</v>
      </c>
      <c r="G247" s="1" t="s">
        <v>37</v>
      </c>
      <c r="I247" s="1" t="s">
        <v>50</v>
      </c>
      <c r="J247" s="3">
        <v>15</v>
      </c>
      <c r="K247" s="1">
        <v>1</v>
      </c>
      <c r="L247" s="1">
        <v>0</v>
      </c>
      <c r="M247" s="1">
        <v>0</v>
      </c>
      <c r="N247" s="1">
        <v>0</v>
      </c>
      <c r="O247" s="1">
        <v>10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6">
        <v>45414</v>
      </c>
    </row>
    <row r="248" spans="2:37" x14ac:dyDescent="0.25">
      <c r="B248" s="1" t="s">
        <v>2604</v>
      </c>
      <c r="C248" s="1" t="s">
        <v>2605</v>
      </c>
      <c r="D248" s="1" t="s">
        <v>2606</v>
      </c>
      <c r="E248" s="2">
        <v>45301.655428240738</v>
      </c>
      <c r="F248" s="1" t="s">
        <v>764</v>
      </c>
      <c r="G248" s="1" t="s">
        <v>37</v>
      </c>
      <c r="I248" s="1" t="s">
        <v>38</v>
      </c>
      <c r="J248" s="3">
        <v>156.30000000000001</v>
      </c>
      <c r="K248" s="1">
        <v>0</v>
      </c>
      <c r="L248" s="1">
        <v>87</v>
      </c>
      <c r="M248" s="1">
        <v>0</v>
      </c>
      <c r="N248" s="1">
        <v>91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421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89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6">
        <v>367</v>
      </c>
    </row>
    <row r="249" spans="2:37" x14ac:dyDescent="0.25">
      <c r="B249" s="1" t="s">
        <v>348</v>
      </c>
      <c r="C249" s="1" t="s">
        <v>349</v>
      </c>
      <c r="D249" s="1" t="s">
        <v>347</v>
      </c>
      <c r="E249" s="2">
        <v>45301.734953703701</v>
      </c>
      <c r="F249" s="1" t="s">
        <v>211</v>
      </c>
      <c r="G249" s="1" t="s">
        <v>37</v>
      </c>
      <c r="I249" s="1" t="s">
        <v>50</v>
      </c>
      <c r="J249" s="3">
        <v>149.30000000000001</v>
      </c>
      <c r="K249" s="1">
        <v>1</v>
      </c>
      <c r="L249" s="1">
        <v>0</v>
      </c>
      <c r="M249" s="1">
        <v>679</v>
      </c>
      <c r="N249" s="1">
        <v>2307</v>
      </c>
      <c r="O249" s="1">
        <v>6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3137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6">
        <v>45553</v>
      </c>
    </row>
    <row r="250" spans="2:37" x14ac:dyDescent="0.25">
      <c r="B250" s="1" t="s">
        <v>2607</v>
      </c>
      <c r="C250" s="1" t="s">
        <v>2608</v>
      </c>
      <c r="D250" s="1" t="s">
        <v>2609</v>
      </c>
      <c r="E250" s="2">
        <v>45306.400555555556</v>
      </c>
      <c r="F250" s="1" t="s">
        <v>230</v>
      </c>
      <c r="G250" s="1" t="s">
        <v>37</v>
      </c>
      <c r="I250" s="1" t="s">
        <v>105</v>
      </c>
      <c r="J250" s="3">
        <v>89.4</v>
      </c>
      <c r="K250" s="1">
        <v>0</v>
      </c>
      <c r="L250" s="1">
        <v>0</v>
      </c>
      <c r="M250" s="1">
        <v>0</v>
      </c>
      <c r="N250" s="1">
        <v>1072</v>
      </c>
      <c r="O250" s="1">
        <v>1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31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1149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6">
        <v>46331</v>
      </c>
    </row>
    <row r="251" spans="2:37" x14ac:dyDescent="0.25">
      <c r="B251" s="1" t="s">
        <v>1956</v>
      </c>
      <c r="C251" s="1" t="s">
        <v>1957</v>
      </c>
      <c r="D251" s="1" t="s">
        <v>1955</v>
      </c>
      <c r="E251" s="2">
        <v>45303.387129629627</v>
      </c>
      <c r="F251" s="1" t="s">
        <v>36</v>
      </c>
      <c r="G251" s="1" t="s">
        <v>37</v>
      </c>
      <c r="I251" s="1" t="s">
        <v>50</v>
      </c>
      <c r="J251" s="3">
        <v>56.4</v>
      </c>
      <c r="K251" s="1">
        <v>1</v>
      </c>
      <c r="L251" s="1">
        <v>0</v>
      </c>
      <c r="M251" s="1">
        <v>0</v>
      </c>
      <c r="N251" s="1">
        <v>0</v>
      </c>
      <c r="O251" s="1">
        <v>63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6">
        <v>45433</v>
      </c>
    </row>
    <row r="252" spans="2:37" x14ac:dyDescent="0.25">
      <c r="B252" s="1" t="s">
        <v>2610</v>
      </c>
      <c r="C252" s="1" t="s">
        <v>2611</v>
      </c>
      <c r="D252" s="1" t="s">
        <v>2612</v>
      </c>
      <c r="E252" s="2">
        <v>45306.592222222222</v>
      </c>
      <c r="F252" s="1" t="s">
        <v>41</v>
      </c>
      <c r="G252" s="1" t="s">
        <v>37</v>
      </c>
      <c r="I252" s="1" t="s">
        <v>50</v>
      </c>
      <c r="J252" s="3">
        <v>88.1</v>
      </c>
      <c r="K252" s="1">
        <v>241</v>
      </c>
      <c r="L252" s="1">
        <v>0</v>
      </c>
      <c r="M252" s="1">
        <v>0</v>
      </c>
      <c r="N252" s="1">
        <v>52</v>
      </c>
      <c r="O252" s="1">
        <v>244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52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6">
        <v>45617</v>
      </c>
    </row>
    <row r="253" spans="2:37" x14ac:dyDescent="0.25">
      <c r="B253" s="1" t="s">
        <v>2613</v>
      </c>
      <c r="C253" s="1" t="s">
        <v>2614</v>
      </c>
      <c r="D253" s="1" t="s">
        <v>2615</v>
      </c>
      <c r="E253" s="2">
        <v>45303.606342592589</v>
      </c>
      <c r="F253" s="1" t="s">
        <v>41</v>
      </c>
      <c r="G253" s="1" t="s">
        <v>37</v>
      </c>
      <c r="I253" s="1" t="s">
        <v>50</v>
      </c>
      <c r="J253" s="3">
        <v>8.1999999999999993</v>
      </c>
      <c r="K253" s="1">
        <v>765</v>
      </c>
      <c r="L253" s="1">
        <v>0</v>
      </c>
      <c r="M253" s="1">
        <v>0</v>
      </c>
      <c r="N253" s="1">
        <v>758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3865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6">
        <v>367</v>
      </c>
    </row>
    <row r="254" spans="2:37" x14ac:dyDescent="0.25">
      <c r="B254" s="1" t="s">
        <v>2616</v>
      </c>
      <c r="C254" s="1" t="s">
        <v>2617</v>
      </c>
      <c r="D254" s="1" t="s">
        <v>2618</v>
      </c>
      <c r="E254" s="2">
        <v>45306.620891203704</v>
      </c>
      <c r="F254" s="1" t="s">
        <v>311</v>
      </c>
      <c r="G254" s="1" t="s">
        <v>37</v>
      </c>
      <c r="I254" s="1" t="s">
        <v>38</v>
      </c>
      <c r="J254" s="3">
        <v>9.6999999999999993</v>
      </c>
      <c r="K254" s="1">
        <v>2</v>
      </c>
      <c r="L254" s="1">
        <v>109</v>
      </c>
      <c r="M254" s="1">
        <v>144</v>
      </c>
      <c r="N254" s="1">
        <v>0</v>
      </c>
      <c r="O254" s="1">
        <v>2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161</v>
      </c>
      <c r="V254" s="1">
        <v>0</v>
      </c>
      <c r="W254" s="1">
        <v>0</v>
      </c>
      <c r="X254" s="1">
        <v>58</v>
      </c>
      <c r="Y254" s="1">
        <v>0</v>
      </c>
      <c r="Z254" s="1">
        <v>0</v>
      </c>
      <c r="AA254" s="1">
        <v>3</v>
      </c>
      <c r="AB254" s="1">
        <v>127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6">
        <v>45449</v>
      </c>
    </row>
    <row r="255" spans="2:37" x14ac:dyDescent="0.25">
      <c r="B255" s="1" t="s">
        <v>2619</v>
      </c>
      <c r="C255" s="1" t="s">
        <v>2620</v>
      </c>
      <c r="D255" s="1" t="s">
        <v>2621</v>
      </c>
      <c r="E255" s="2">
        <v>45306.599386574075</v>
      </c>
      <c r="F255" s="1" t="s">
        <v>41</v>
      </c>
      <c r="G255" s="1" t="s">
        <v>37</v>
      </c>
      <c r="I255" s="1" t="s">
        <v>50</v>
      </c>
      <c r="J255" s="3">
        <v>30.1</v>
      </c>
      <c r="K255" s="1">
        <v>83</v>
      </c>
      <c r="L255" s="1">
        <v>0</v>
      </c>
      <c r="M255" s="1">
        <v>0</v>
      </c>
      <c r="N255" s="1">
        <v>86</v>
      </c>
      <c r="O255" s="1">
        <v>126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1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82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6">
        <v>45516</v>
      </c>
    </row>
    <row r="256" spans="2:37" x14ac:dyDescent="0.25">
      <c r="B256" s="1" t="s">
        <v>2622</v>
      </c>
      <c r="C256" s="1" t="s">
        <v>2623</v>
      </c>
      <c r="D256" s="1" t="s">
        <v>2624</v>
      </c>
      <c r="E256" s="2">
        <v>45306.485451388886</v>
      </c>
      <c r="F256" s="1" t="s">
        <v>41</v>
      </c>
      <c r="G256" s="1" t="s">
        <v>37</v>
      </c>
      <c r="I256" s="1" t="s">
        <v>38</v>
      </c>
      <c r="J256" s="3">
        <v>16</v>
      </c>
      <c r="K256" s="1">
        <v>148</v>
      </c>
      <c r="L256" s="1">
        <v>0</v>
      </c>
      <c r="M256" s="1">
        <v>118</v>
      </c>
      <c r="N256" s="1">
        <v>0</v>
      </c>
      <c r="O256" s="1">
        <v>28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159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6">
        <v>45332</v>
      </c>
    </row>
    <row r="257" spans="2:37" x14ac:dyDescent="0.25">
      <c r="B257" s="1" t="s">
        <v>351</v>
      </c>
      <c r="C257" s="1" t="s">
        <v>352</v>
      </c>
      <c r="D257" s="1" t="s">
        <v>350</v>
      </c>
      <c r="E257" s="2">
        <v>45306.369247685187</v>
      </c>
      <c r="F257" s="1" t="s">
        <v>211</v>
      </c>
      <c r="G257" s="1" t="s">
        <v>37</v>
      </c>
      <c r="I257" s="1" t="s">
        <v>50</v>
      </c>
      <c r="J257" s="3">
        <v>71.8</v>
      </c>
      <c r="K257" s="1">
        <v>0</v>
      </c>
      <c r="L257" s="1">
        <v>360</v>
      </c>
      <c r="M257" s="1">
        <v>0</v>
      </c>
      <c r="N257" s="1">
        <v>363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408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6">
        <v>367</v>
      </c>
    </row>
    <row r="258" spans="2:37" x14ac:dyDescent="0.25">
      <c r="B258" s="1" t="s">
        <v>2625</v>
      </c>
      <c r="C258" s="1" t="s">
        <v>2626</v>
      </c>
      <c r="D258" s="1" t="s">
        <v>2627</v>
      </c>
      <c r="E258" s="2">
        <v>45301.430185185185</v>
      </c>
      <c r="F258" s="1" t="s">
        <v>73</v>
      </c>
      <c r="G258" s="1" t="s">
        <v>37</v>
      </c>
      <c r="I258" s="1" t="s">
        <v>50</v>
      </c>
      <c r="J258" s="3">
        <v>103</v>
      </c>
      <c r="K258" s="1">
        <v>1</v>
      </c>
      <c r="L258" s="1">
        <v>0</v>
      </c>
      <c r="M258" s="1">
        <v>985</v>
      </c>
      <c r="N258" s="1">
        <v>0</v>
      </c>
      <c r="O258" s="1">
        <v>12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49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580</v>
      </c>
      <c r="AC258" s="1">
        <v>0</v>
      </c>
      <c r="AD258" s="1">
        <v>1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6">
        <v>45454</v>
      </c>
    </row>
    <row r="259" spans="2:37" x14ac:dyDescent="0.25">
      <c r="B259" s="1" t="s">
        <v>2628</v>
      </c>
      <c r="C259" s="1" t="s">
        <v>2629</v>
      </c>
      <c r="D259" s="1" t="s">
        <v>2630</v>
      </c>
      <c r="E259" s="2">
        <v>45230.595949074072</v>
      </c>
      <c r="F259" s="1" t="s">
        <v>41</v>
      </c>
      <c r="G259" s="1" t="s">
        <v>37</v>
      </c>
      <c r="I259" s="1" t="s">
        <v>50</v>
      </c>
      <c r="J259" s="3">
        <v>4.4000000000000004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-1</v>
      </c>
      <c r="AK259" s="6">
        <v>367</v>
      </c>
    </row>
    <row r="260" spans="2:37" x14ac:dyDescent="0.25">
      <c r="B260" s="1" t="s">
        <v>354</v>
      </c>
      <c r="C260" s="1" t="s">
        <v>355</v>
      </c>
      <c r="D260" s="1" t="s">
        <v>353</v>
      </c>
      <c r="E260" s="2">
        <v>45306.319953703707</v>
      </c>
      <c r="F260" s="1" t="s">
        <v>36</v>
      </c>
      <c r="G260" s="1" t="s">
        <v>37</v>
      </c>
      <c r="I260" s="1" t="s">
        <v>38</v>
      </c>
      <c r="J260" s="3">
        <v>78.5</v>
      </c>
      <c r="K260" s="1">
        <v>155</v>
      </c>
      <c r="L260" s="1">
        <v>0</v>
      </c>
      <c r="M260" s="1">
        <v>0</v>
      </c>
      <c r="N260" s="1">
        <v>131</v>
      </c>
      <c r="O260" s="1">
        <v>27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93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3</v>
      </c>
      <c r="AB260" s="1">
        <v>164</v>
      </c>
      <c r="AC260" s="1">
        <v>0</v>
      </c>
      <c r="AD260" s="1">
        <v>4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6">
        <v>45479</v>
      </c>
    </row>
    <row r="261" spans="2:37" x14ac:dyDescent="0.25">
      <c r="B261" s="1" t="s">
        <v>357</v>
      </c>
      <c r="C261" s="1" t="s">
        <v>358</v>
      </c>
      <c r="D261" s="1" t="s">
        <v>356</v>
      </c>
      <c r="E261" s="2">
        <v>45305.482615740744</v>
      </c>
      <c r="F261" s="1" t="s">
        <v>41</v>
      </c>
      <c r="G261" s="1" t="s">
        <v>37</v>
      </c>
      <c r="I261" s="1" t="s">
        <v>50</v>
      </c>
      <c r="J261" s="3">
        <v>76.900000000000006</v>
      </c>
      <c r="K261" s="1">
        <v>1</v>
      </c>
      <c r="L261" s="1">
        <v>0</v>
      </c>
      <c r="M261" s="1">
        <v>0</v>
      </c>
      <c r="N261" s="1">
        <v>1765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3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328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6">
        <v>45036</v>
      </c>
    </row>
    <row r="262" spans="2:37" x14ac:dyDescent="0.25">
      <c r="B262" s="1" t="s">
        <v>357</v>
      </c>
      <c r="C262" s="1" t="s">
        <v>1959</v>
      </c>
      <c r="D262" s="1" t="s">
        <v>1958</v>
      </c>
      <c r="E262" s="2">
        <v>45306.517581018517</v>
      </c>
      <c r="F262" s="1" t="s">
        <v>66</v>
      </c>
      <c r="G262" s="1" t="s">
        <v>37</v>
      </c>
      <c r="I262" s="1" t="s">
        <v>38</v>
      </c>
      <c r="J262" s="3">
        <v>37.700000000000003</v>
      </c>
      <c r="K262" s="1">
        <v>3</v>
      </c>
      <c r="L262" s="1">
        <v>0</v>
      </c>
      <c r="M262" s="1">
        <v>684</v>
      </c>
      <c r="N262" s="1">
        <v>0</v>
      </c>
      <c r="O262" s="1">
        <v>2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160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6">
        <v>45622</v>
      </c>
    </row>
    <row r="263" spans="2:37" x14ac:dyDescent="0.25">
      <c r="B263" s="1" t="s">
        <v>360</v>
      </c>
      <c r="C263" s="1" t="s">
        <v>361</v>
      </c>
      <c r="D263" s="1" t="s">
        <v>359</v>
      </c>
      <c r="E263" s="2">
        <v>45302.487812500003</v>
      </c>
      <c r="F263" s="1" t="s">
        <v>183</v>
      </c>
      <c r="G263" s="1" t="s">
        <v>37</v>
      </c>
      <c r="I263" s="1" t="s">
        <v>38</v>
      </c>
      <c r="J263" s="3">
        <v>21.6</v>
      </c>
      <c r="K263" s="1">
        <v>1</v>
      </c>
      <c r="L263" s="1">
        <v>0</v>
      </c>
      <c r="M263" s="1">
        <v>107</v>
      </c>
      <c r="N263" s="1">
        <v>0</v>
      </c>
      <c r="O263" s="1">
        <v>1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17</v>
      </c>
      <c r="V263" s="1">
        <v>0</v>
      </c>
      <c r="W263" s="1">
        <v>0</v>
      </c>
      <c r="X263" s="1">
        <v>48</v>
      </c>
      <c r="Y263" s="1">
        <v>0</v>
      </c>
      <c r="Z263" s="1">
        <v>0</v>
      </c>
      <c r="AA263" s="1">
        <v>1</v>
      </c>
      <c r="AB263" s="1">
        <v>452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6">
        <v>45310</v>
      </c>
    </row>
    <row r="264" spans="2:37" x14ac:dyDescent="0.25">
      <c r="B264" s="1" t="s">
        <v>363</v>
      </c>
      <c r="C264" s="1" t="s">
        <v>364</v>
      </c>
      <c r="D264" s="1" t="s">
        <v>362</v>
      </c>
      <c r="E264" s="2">
        <v>45305.34511574074</v>
      </c>
      <c r="F264" s="1" t="s">
        <v>36</v>
      </c>
      <c r="G264" s="1" t="s">
        <v>37</v>
      </c>
      <c r="I264" s="1" t="s">
        <v>38</v>
      </c>
      <c r="J264" s="3">
        <v>149.4</v>
      </c>
      <c r="K264" s="1">
        <v>2748</v>
      </c>
      <c r="L264" s="1">
        <v>0</v>
      </c>
      <c r="M264" s="1">
        <v>0</v>
      </c>
      <c r="N264" s="1">
        <v>2830</v>
      </c>
      <c r="O264" s="1">
        <v>1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23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3221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6">
        <v>46058</v>
      </c>
    </row>
    <row r="265" spans="2:37" x14ac:dyDescent="0.25">
      <c r="B265" s="1" t="s">
        <v>2631</v>
      </c>
      <c r="C265" s="1" t="s">
        <v>2632</v>
      </c>
      <c r="D265" s="1" t="s">
        <v>2633</v>
      </c>
      <c r="E265" s="2">
        <v>45306.323831018519</v>
      </c>
      <c r="F265" s="1" t="s">
        <v>41</v>
      </c>
      <c r="G265" s="1" t="s">
        <v>37</v>
      </c>
      <c r="I265" s="1" t="s">
        <v>50</v>
      </c>
      <c r="J265" s="3">
        <v>209.3</v>
      </c>
      <c r="K265" s="1">
        <v>634</v>
      </c>
      <c r="L265" s="1">
        <v>0</v>
      </c>
      <c r="M265" s="1">
        <v>0</v>
      </c>
      <c r="N265" s="1">
        <v>486</v>
      </c>
      <c r="O265" s="1">
        <v>129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484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6">
        <v>45321</v>
      </c>
    </row>
    <row r="266" spans="2:37" x14ac:dyDescent="0.25">
      <c r="B266" s="1" t="s">
        <v>367</v>
      </c>
      <c r="C266" s="1" t="s">
        <v>368</v>
      </c>
      <c r="D266" s="1" t="s">
        <v>366</v>
      </c>
      <c r="E266" s="2">
        <v>45306.464918981481</v>
      </c>
      <c r="F266" s="1" t="s">
        <v>369</v>
      </c>
      <c r="G266" s="1" t="s">
        <v>37</v>
      </c>
      <c r="I266" s="1" t="s">
        <v>38</v>
      </c>
      <c r="J266" s="3">
        <v>331.3</v>
      </c>
      <c r="K266" s="1">
        <v>0</v>
      </c>
      <c r="L266" s="1">
        <v>4116</v>
      </c>
      <c r="M266" s="1">
        <v>2169</v>
      </c>
      <c r="N266" s="1">
        <v>0</v>
      </c>
      <c r="O266" s="1">
        <v>11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9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336</v>
      </c>
      <c r="AB266" s="1">
        <v>4719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1</v>
      </c>
      <c r="AJ266" s="1">
        <v>0</v>
      </c>
      <c r="AK266" s="6">
        <v>45362</v>
      </c>
    </row>
    <row r="267" spans="2:37" x14ac:dyDescent="0.25">
      <c r="B267" s="1" t="s">
        <v>2634</v>
      </c>
      <c r="C267" s="1" t="s">
        <v>2635</v>
      </c>
      <c r="D267" s="1" t="s">
        <v>2636</v>
      </c>
      <c r="E267" s="2">
        <v>45306.506956018522</v>
      </c>
      <c r="F267" s="1" t="s">
        <v>215</v>
      </c>
      <c r="G267" s="1" t="s">
        <v>37</v>
      </c>
      <c r="I267" s="1" t="s">
        <v>38</v>
      </c>
      <c r="J267" s="3">
        <v>51.8</v>
      </c>
      <c r="K267" s="1">
        <v>1</v>
      </c>
      <c r="L267" s="1">
        <v>0</v>
      </c>
      <c r="M267" s="1">
        <v>0</v>
      </c>
      <c r="N267" s="1">
        <v>26</v>
      </c>
      <c r="O267" s="1">
        <v>380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58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27</v>
      </c>
      <c r="AC267" s="1">
        <v>0</v>
      </c>
      <c r="AD267" s="1">
        <v>1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6">
        <v>45569</v>
      </c>
    </row>
    <row r="268" spans="2:37" x14ac:dyDescent="0.25">
      <c r="B268" s="1" t="s">
        <v>1961</v>
      </c>
      <c r="C268" s="1" t="s">
        <v>1962</v>
      </c>
      <c r="D268" s="1" t="s">
        <v>1960</v>
      </c>
      <c r="E268" s="2">
        <v>45306.628877314812</v>
      </c>
      <c r="F268" s="1" t="s">
        <v>49</v>
      </c>
      <c r="G268" s="1" t="s">
        <v>37</v>
      </c>
      <c r="I268" s="1" t="s">
        <v>50</v>
      </c>
      <c r="J268" s="3">
        <v>115.2</v>
      </c>
      <c r="K268" s="1">
        <v>1</v>
      </c>
      <c r="L268" s="1">
        <v>631</v>
      </c>
      <c r="M268" s="1">
        <v>624</v>
      </c>
      <c r="N268" s="1">
        <v>0</v>
      </c>
      <c r="O268" s="1">
        <v>17</v>
      </c>
      <c r="P268" s="1">
        <v>6</v>
      </c>
      <c r="Q268" s="1">
        <v>0</v>
      </c>
      <c r="R268" s="1">
        <v>0</v>
      </c>
      <c r="S268" s="1">
        <v>3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756</v>
      </c>
      <c r="AC268" s="1">
        <v>0</v>
      </c>
      <c r="AD268" s="1">
        <v>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6">
        <v>45458</v>
      </c>
    </row>
    <row r="269" spans="2:37" x14ac:dyDescent="0.25">
      <c r="B269" s="1" t="s">
        <v>2637</v>
      </c>
      <c r="C269" s="1" t="s">
        <v>2638</v>
      </c>
      <c r="D269" s="1" t="s">
        <v>2639</v>
      </c>
      <c r="E269" s="2">
        <v>45230.595949074072</v>
      </c>
      <c r="F269" s="1" t="s">
        <v>41</v>
      </c>
      <c r="G269" s="1" t="s">
        <v>37</v>
      </c>
      <c r="I269" s="1" t="s">
        <v>50</v>
      </c>
      <c r="J269" s="3">
        <v>5.5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-1</v>
      </c>
      <c r="AK269" s="6">
        <v>44820</v>
      </c>
    </row>
    <row r="270" spans="2:37" x14ac:dyDescent="0.25">
      <c r="B270" s="1" t="s">
        <v>1964</v>
      </c>
      <c r="C270" s="1" t="s">
        <v>1965</v>
      </c>
      <c r="D270" s="1" t="s">
        <v>1963</v>
      </c>
      <c r="E270" s="2">
        <v>45306.513298611113</v>
      </c>
      <c r="F270" s="1" t="s">
        <v>331</v>
      </c>
      <c r="G270" s="1" t="s">
        <v>37</v>
      </c>
      <c r="I270" s="1" t="s">
        <v>50</v>
      </c>
      <c r="J270" s="3">
        <v>17.7</v>
      </c>
      <c r="K270" s="1">
        <v>0</v>
      </c>
      <c r="L270" s="1">
        <v>115</v>
      </c>
      <c r="M270" s="1">
        <v>0</v>
      </c>
      <c r="N270" s="1">
        <v>0</v>
      </c>
      <c r="O270" s="1">
        <v>84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47</v>
      </c>
      <c r="AB270" s="1">
        <v>200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1</v>
      </c>
      <c r="AJ270" s="1">
        <v>0</v>
      </c>
      <c r="AK270" s="6">
        <v>45612</v>
      </c>
    </row>
    <row r="271" spans="2:37" x14ac:dyDescent="0.25">
      <c r="B271" s="1" t="s">
        <v>1759</v>
      </c>
      <c r="C271" s="1" t="s">
        <v>1760</v>
      </c>
      <c r="D271" s="1" t="s">
        <v>1758</v>
      </c>
      <c r="E271" s="2">
        <v>45275.428217592591</v>
      </c>
      <c r="F271" s="1" t="s">
        <v>41</v>
      </c>
      <c r="G271" s="1" t="s">
        <v>37</v>
      </c>
      <c r="I271" s="1" t="s">
        <v>50</v>
      </c>
      <c r="J271" s="3">
        <v>13.7</v>
      </c>
      <c r="K271" s="1">
        <v>1</v>
      </c>
      <c r="L271" s="1">
        <v>0</v>
      </c>
      <c r="M271" s="1">
        <v>0</v>
      </c>
      <c r="N271" s="1">
        <v>0</v>
      </c>
      <c r="O271" s="1">
        <v>5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6">
        <v>45442</v>
      </c>
    </row>
    <row r="272" spans="2:37" x14ac:dyDescent="0.25">
      <c r="B272" s="1" t="s">
        <v>2640</v>
      </c>
      <c r="C272" s="1" t="s">
        <v>2641</v>
      </c>
      <c r="D272" s="1" t="s">
        <v>2642</v>
      </c>
      <c r="E272" s="2">
        <v>45230.595949074072</v>
      </c>
      <c r="F272" s="1" t="s">
        <v>147</v>
      </c>
      <c r="G272" s="1" t="s">
        <v>37</v>
      </c>
      <c r="I272" s="1" t="s">
        <v>50</v>
      </c>
      <c r="J272" s="3">
        <v>1.5</v>
      </c>
      <c r="K272" s="1">
        <v>1</v>
      </c>
      <c r="L272" s="1">
        <v>0</v>
      </c>
      <c r="M272" s="1">
        <v>0</v>
      </c>
      <c r="N272" s="1">
        <v>0</v>
      </c>
      <c r="O272" s="1">
        <v>1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-1</v>
      </c>
      <c r="AK272" s="6">
        <v>45520</v>
      </c>
    </row>
    <row r="273" spans="2:37" x14ac:dyDescent="0.25">
      <c r="B273" s="1" t="s">
        <v>1967</v>
      </c>
      <c r="C273" s="1" t="s">
        <v>1968</v>
      </c>
      <c r="D273" s="1" t="s">
        <v>1966</v>
      </c>
      <c r="E273" s="2">
        <v>45306.330578703702</v>
      </c>
      <c r="F273" s="1" t="s">
        <v>516</v>
      </c>
      <c r="G273" s="1" t="s">
        <v>37</v>
      </c>
      <c r="I273" s="1" t="s">
        <v>38</v>
      </c>
      <c r="J273" s="3">
        <v>136</v>
      </c>
      <c r="K273" s="1">
        <v>346</v>
      </c>
      <c r="L273" s="1">
        <v>0</v>
      </c>
      <c r="M273" s="1">
        <v>0</v>
      </c>
      <c r="N273" s="1">
        <v>193</v>
      </c>
      <c r="O273" s="1">
        <v>9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21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236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6">
        <v>45279</v>
      </c>
    </row>
    <row r="274" spans="2:37" x14ac:dyDescent="0.25">
      <c r="B274" s="1" t="s">
        <v>1762</v>
      </c>
      <c r="C274" s="1" t="s">
        <v>1763</v>
      </c>
      <c r="D274" s="1" t="s">
        <v>1761</v>
      </c>
      <c r="E274" s="2">
        <v>45306.370949074073</v>
      </c>
      <c r="F274" s="1" t="s">
        <v>207</v>
      </c>
      <c r="G274" s="1" t="s">
        <v>37</v>
      </c>
      <c r="H274" s="1" t="s">
        <v>67</v>
      </c>
      <c r="I274" s="1" t="s">
        <v>38</v>
      </c>
      <c r="J274" s="3">
        <v>100.1</v>
      </c>
      <c r="K274" s="1">
        <v>304</v>
      </c>
      <c r="L274" s="1">
        <v>0</v>
      </c>
      <c r="M274" s="1">
        <v>76</v>
      </c>
      <c r="N274" s="1">
        <v>55</v>
      </c>
      <c r="O274" s="1">
        <v>171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23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182</v>
      </c>
      <c r="AC274" s="1">
        <v>448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6">
        <v>45489</v>
      </c>
    </row>
    <row r="275" spans="2:37" x14ac:dyDescent="0.25">
      <c r="B275" s="1" t="s">
        <v>1970</v>
      </c>
      <c r="C275" s="1" t="s">
        <v>1971</v>
      </c>
      <c r="D275" s="1" t="s">
        <v>1969</v>
      </c>
      <c r="E275" s="2">
        <v>45306.480949074074</v>
      </c>
      <c r="F275" s="1" t="s">
        <v>207</v>
      </c>
      <c r="G275" s="1" t="s">
        <v>37</v>
      </c>
      <c r="I275" s="1" t="s">
        <v>38</v>
      </c>
      <c r="J275" s="3">
        <v>3.6</v>
      </c>
      <c r="K275" s="1">
        <v>1</v>
      </c>
      <c r="L275" s="1">
        <v>33</v>
      </c>
      <c r="M275" s="1">
        <v>16</v>
      </c>
      <c r="N275" s="1">
        <v>0</v>
      </c>
      <c r="O275" s="1">
        <v>16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9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37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6">
        <v>45489</v>
      </c>
    </row>
    <row r="276" spans="2:37" x14ac:dyDescent="0.25">
      <c r="B276" s="1" t="s">
        <v>2643</v>
      </c>
      <c r="C276" s="1" t="s">
        <v>2644</v>
      </c>
      <c r="D276" s="1" t="s">
        <v>2645</v>
      </c>
      <c r="E276" s="2">
        <v>45306.335127314815</v>
      </c>
      <c r="F276" s="1" t="s">
        <v>36</v>
      </c>
      <c r="G276" s="1" t="s">
        <v>37</v>
      </c>
      <c r="H276" s="1" t="s">
        <v>53</v>
      </c>
      <c r="I276" s="1" t="s">
        <v>50</v>
      </c>
      <c r="J276" s="3">
        <v>15.2</v>
      </c>
      <c r="K276" s="1">
        <v>1</v>
      </c>
      <c r="L276" s="1">
        <v>0</v>
      </c>
      <c r="M276" s="1">
        <v>0</v>
      </c>
      <c r="N276" s="1">
        <v>0</v>
      </c>
      <c r="O276" s="1">
        <v>126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108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6">
        <v>45363</v>
      </c>
    </row>
    <row r="277" spans="2:37" x14ac:dyDescent="0.25">
      <c r="B277" s="1" t="s">
        <v>1973</v>
      </c>
      <c r="C277" s="1" t="s">
        <v>1974</v>
      </c>
      <c r="D277" s="1" t="s">
        <v>1972</v>
      </c>
      <c r="E277" s="2">
        <v>45306.457708333335</v>
      </c>
      <c r="F277" s="1" t="s">
        <v>73</v>
      </c>
      <c r="G277" s="1" t="s">
        <v>37</v>
      </c>
      <c r="I277" s="1" t="s">
        <v>50</v>
      </c>
      <c r="J277" s="3">
        <v>285.89999999999998</v>
      </c>
      <c r="K277" s="1">
        <v>2813</v>
      </c>
      <c r="L277" s="1">
        <v>0</v>
      </c>
      <c r="M277" s="1">
        <v>0</v>
      </c>
      <c r="N277" s="1">
        <v>1594</v>
      </c>
      <c r="O277" s="1">
        <v>124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34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1649</v>
      </c>
      <c r="AC277" s="1">
        <v>0</v>
      </c>
      <c r="AD277" s="1">
        <v>10</v>
      </c>
      <c r="AE277" s="1">
        <v>0</v>
      </c>
      <c r="AF277" s="1">
        <v>0</v>
      </c>
      <c r="AG277" s="1">
        <v>0</v>
      </c>
      <c r="AH277" s="1">
        <v>1</v>
      </c>
      <c r="AI277" s="1">
        <v>0</v>
      </c>
      <c r="AJ277" s="1">
        <v>0</v>
      </c>
      <c r="AK277" s="6">
        <v>45475</v>
      </c>
    </row>
    <row r="278" spans="2:37" x14ac:dyDescent="0.25">
      <c r="B278" s="1" t="s">
        <v>2646</v>
      </c>
      <c r="C278" s="1" t="s">
        <v>2647</v>
      </c>
      <c r="D278" s="1" t="s">
        <v>2648</v>
      </c>
      <c r="E278" s="2">
        <v>45230.595949074072</v>
      </c>
      <c r="F278" s="1" t="s">
        <v>592</v>
      </c>
      <c r="G278" s="1" t="s">
        <v>37</v>
      </c>
      <c r="I278" s="1" t="s">
        <v>50</v>
      </c>
      <c r="J278" s="3">
        <v>52.2</v>
      </c>
      <c r="K278" s="1">
        <v>0</v>
      </c>
      <c r="L278" s="1">
        <v>131</v>
      </c>
      <c r="M278" s="1">
        <v>0</v>
      </c>
      <c r="N278" s="1">
        <v>0</v>
      </c>
      <c r="O278" s="1">
        <v>45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1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126</v>
      </c>
      <c r="AC278" s="1">
        <v>0</v>
      </c>
      <c r="AD278" s="1">
        <v>245</v>
      </c>
      <c r="AE278" s="1">
        <v>0</v>
      </c>
      <c r="AF278" s="1">
        <v>0</v>
      </c>
      <c r="AG278" s="1">
        <v>0</v>
      </c>
      <c r="AH278" s="1">
        <v>1</v>
      </c>
      <c r="AI278" s="1">
        <v>0</v>
      </c>
      <c r="AJ278" s="1">
        <v>-1</v>
      </c>
      <c r="AK278" s="6">
        <v>45552</v>
      </c>
    </row>
    <row r="279" spans="2:37" x14ac:dyDescent="0.25">
      <c r="B279" s="1" t="s">
        <v>1976</v>
      </c>
      <c r="C279" s="1" t="s">
        <v>1977</v>
      </c>
      <c r="D279" s="1" t="s">
        <v>1975</v>
      </c>
      <c r="E279" s="2">
        <v>45230.595949074072</v>
      </c>
      <c r="F279" s="1" t="s">
        <v>469</v>
      </c>
      <c r="G279" s="1" t="s">
        <v>37</v>
      </c>
      <c r="I279" s="1" t="s">
        <v>38</v>
      </c>
      <c r="J279" s="3">
        <v>2.6</v>
      </c>
      <c r="K279" s="1">
        <v>0</v>
      </c>
      <c r="L279" s="1">
        <v>0</v>
      </c>
      <c r="M279" s="1">
        <v>79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27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-1</v>
      </c>
      <c r="AK279" s="6">
        <v>367</v>
      </c>
    </row>
    <row r="280" spans="2:37" x14ac:dyDescent="0.25">
      <c r="B280" s="1" t="s">
        <v>1765</v>
      </c>
      <c r="C280" s="1" t="s">
        <v>4028</v>
      </c>
      <c r="D280" s="1" t="s">
        <v>1764</v>
      </c>
      <c r="E280" s="2">
        <v>45306.387719907405</v>
      </c>
      <c r="F280" s="1" t="s">
        <v>66</v>
      </c>
      <c r="G280" s="1" t="s">
        <v>37</v>
      </c>
      <c r="I280" s="1" t="s">
        <v>38</v>
      </c>
      <c r="J280" s="3">
        <v>26.4</v>
      </c>
      <c r="K280" s="1">
        <v>2</v>
      </c>
      <c r="L280" s="1">
        <v>0</v>
      </c>
      <c r="M280" s="1">
        <v>0</v>
      </c>
      <c r="N280" s="1">
        <v>0</v>
      </c>
      <c r="O280" s="1">
        <v>20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2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44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6">
        <v>45511</v>
      </c>
    </row>
    <row r="281" spans="2:37" x14ac:dyDescent="0.25">
      <c r="B281" s="1" t="s">
        <v>371</v>
      </c>
      <c r="C281" s="1" t="s">
        <v>372</v>
      </c>
      <c r="D281" s="1" t="s">
        <v>370</v>
      </c>
      <c r="E281" s="2">
        <v>45302.361747685187</v>
      </c>
      <c r="F281" s="1" t="s">
        <v>215</v>
      </c>
      <c r="G281" s="1" t="s">
        <v>37</v>
      </c>
      <c r="I281" s="1" t="s">
        <v>38</v>
      </c>
      <c r="J281" s="3">
        <v>2</v>
      </c>
      <c r="K281" s="1">
        <v>1</v>
      </c>
      <c r="L281" s="1">
        <v>0</v>
      </c>
      <c r="M281" s="1">
        <v>0</v>
      </c>
      <c r="N281" s="1">
        <v>0</v>
      </c>
      <c r="O281" s="1">
        <v>6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6">
        <v>45454</v>
      </c>
    </row>
    <row r="282" spans="2:37" x14ac:dyDescent="0.25">
      <c r="B282" s="1" t="s">
        <v>374</v>
      </c>
      <c r="C282" s="1" t="s">
        <v>375</v>
      </c>
      <c r="D282" s="1" t="s">
        <v>373</v>
      </c>
      <c r="E282" s="2">
        <v>45303.311956018515</v>
      </c>
      <c r="F282" s="1" t="s">
        <v>66</v>
      </c>
      <c r="G282" s="1" t="s">
        <v>37</v>
      </c>
      <c r="I282" s="1" t="s">
        <v>50</v>
      </c>
      <c r="J282" s="3">
        <v>25.9</v>
      </c>
      <c r="K282" s="1">
        <v>1</v>
      </c>
      <c r="L282" s="1">
        <v>1852</v>
      </c>
      <c r="M282" s="1">
        <v>0</v>
      </c>
      <c r="N282" s="1">
        <v>0</v>
      </c>
      <c r="O282" s="1">
        <v>42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1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1852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6">
        <v>45575</v>
      </c>
    </row>
    <row r="283" spans="2:37" x14ac:dyDescent="0.25">
      <c r="B283" s="1" t="s">
        <v>374</v>
      </c>
      <c r="C283" s="1" t="s">
        <v>375</v>
      </c>
      <c r="D283" s="1" t="s">
        <v>4029</v>
      </c>
      <c r="E283" s="2">
        <v>45306.34039351852</v>
      </c>
      <c r="F283" s="1" t="s">
        <v>66</v>
      </c>
      <c r="G283" s="1" t="s">
        <v>37</v>
      </c>
      <c r="I283" s="1" t="s">
        <v>50</v>
      </c>
      <c r="J283" s="3">
        <v>22.9</v>
      </c>
      <c r="K283" s="1">
        <v>1</v>
      </c>
      <c r="L283" s="1">
        <v>1811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1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1811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6">
        <v>45575</v>
      </c>
    </row>
    <row r="284" spans="2:37" x14ac:dyDescent="0.25">
      <c r="B284" s="1" t="s">
        <v>2649</v>
      </c>
      <c r="C284" s="1" t="s">
        <v>2650</v>
      </c>
      <c r="D284" s="1" t="s">
        <v>2651</v>
      </c>
      <c r="E284" s="2">
        <v>45306.637303240743</v>
      </c>
      <c r="F284" s="1" t="s">
        <v>104</v>
      </c>
      <c r="G284" s="1" t="s">
        <v>37</v>
      </c>
      <c r="I284" s="1" t="s">
        <v>38</v>
      </c>
      <c r="J284" s="3">
        <v>51.9</v>
      </c>
      <c r="K284" s="1">
        <v>1</v>
      </c>
      <c r="L284" s="1">
        <v>0</v>
      </c>
      <c r="M284" s="1">
        <v>2535</v>
      </c>
      <c r="N284" s="1">
        <v>0</v>
      </c>
      <c r="O284" s="1">
        <v>40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659</v>
      </c>
      <c r="AC284" s="1">
        <v>0</v>
      </c>
      <c r="AD284" s="1">
        <v>3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6">
        <v>45489</v>
      </c>
    </row>
    <row r="285" spans="2:37" x14ac:dyDescent="0.25">
      <c r="B285" s="1" t="s">
        <v>2652</v>
      </c>
      <c r="C285" s="1" t="s">
        <v>2653</v>
      </c>
      <c r="D285" s="1" t="s">
        <v>2654</v>
      </c>
      <c r="E285" s="2">
        <v>45306.373912037037</v>
      </c>
      <c r="F285" s="1" t="s">
        <v>171</v>
      </c>
      <c r="G285" s="1" t="s">
        <v>37</v>
      </c>
      <c r="I285" s="1" t="s">
        <v>50</v>
      </c>
      <c r="J285" s="3">
        <v>11.4</v>
      </c>
      <c r="K285" s="1">
        <v>0</v>
      </c>
      <c r="L285" s="1">
        <v>75</v>
      </c>
      <c r="M285" s="1">
        <v>0</v>
      </c>
      <c r="N285" s="1">
        <v>73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75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6">
        <v>367</v>
      </c>
    </row>
    <row r="286" spans="2:37" x14ac:dyDescent="0.25">
      <c r="B286" s="1" t="s">
        <v>2655</v>
      </c>
      <c r="C286" s="1" t="s">
        <v>2656</v>
      </c>
      <c r="D286" s="1" t="s">
        <v>2657</v>
      </c>
      <c r="E286" s="2">
        <v>45303.60292824074</v>
      </c>
      <c r="F286" s="1" t="s">
        <v>215</v>
      </c>
      <c r="G286" s="1" t="s">
        <v>42</v>
      </c>
      <c r="I286" s="1" t="s">
        <v>38</v>
      </c>
      <c r="J286" s="3">
        <v>37.4</v>
      </c>
      <c r="K286" s="1">
        <v>2</v>
      </c>
      <c r="L286" s="1">
        <v>0</v>
      </c>
      <c r="M286" s="1">
        <v>0</v>
      </c>
      <c r="N286" s="1">
        <v>0</v>
      </c>
      <c r="O286" s="1">
        <v>31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6">
        <v>45384</v>
      </c>
    </row>
    <row r="287" spans="2:37" x14ac:dyDescent="0.25">
      <c r="B287" s="1" t="s">
        <v>2658</v>
      </c>
      <c r="C287" s="1" t="s">
        <v>2659</v>
      </c>
      <c r="D287" s="1" t="s">
        <v>2660</v>
      </c>
      <c r="E287" s="2">
        <v>45258.448321759257</v>
      </c>
      <c r="F287" s="1" t="s">
        <v>295</v>
      </c>
      <c r="G287" s="1" t="s">
        <v>37</v>
      </c>
      <c r="I287" s="1" t="s">
        <v>38</v>
      </c>
      <c r="J287" s="3">
        <v>1.4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1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6">
        <v>367</v>
      </c>
    </row>
    <row r="288" spans="2:37" x14ac:dyDescent="0.25">
      <c r="B288" s="1" t="s">
        <v>2661</v>
      </c>
      <c r="C288" s="1" t="s">
        <v>2662</v>
      </c>
      <c r="D288" s="1" t="s">
        <v>2663</v>
      </c>
      <c r="E288" s="2">
        <v>45306.383460648147</v>
      </c>
      <c r="F288" s="1" t="s">
        <v>211</v>
      </c>
      <c r="G288" s="1" t="s">
        <v>37</v>
      </c>
      <c r="H288" s="1" t="s">
        <v>67</v>
      </c>
      <c r="I288" s="1" t="s">
        <v>50</v>
      </c>
      <c r="J288" s="3">
        <v>38.6</v>
      </c>
      <c r="K288" s="1">
        <v>925</v>
      </c>
      <c r="L288" s="1">
        <v>0</v>
      </c>
      <c r="M288" s="1">
        <v>0</v>
      </c>
      <c r="N288" s="1">
        <v>0</v>
      </c>
      <c r="O288" s="1">
        <v>523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63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2</v>
      </c>
      <c r="AB288" s="1">
        <v>0</v>
      </c>
      <c r="AC288" s="1">
        <v>494</v>
      </c>
      <c r="AD288" s="1">
        <v>3</v>
      </c>
      <c r="AE288" s="1">
        <v>0</v>
      </c>
      <c r="AF288" s="1">
        <v>0</v>
      </c>
      <c r="AG288" s="1">
        <v>0</v>
      </c>
      <c r="AH288" s="1">
        <v>1</v>
      </c>
      <c r="AI288" s="1">
        <v>0</v>
      </c>
      <c r="AJ288" s="1">
        <v>0</v>
      </c>
      <c r="AK288" s="6">
        <v>45430</v>
      </c>
    </row>
    <row r="289" spans="2:37" x14ac:dyDescent="0.25">
      <c r="B289" s="1" t="s">
        <v>377</v>
      </c>
      <c r="C289" s="1" t="s">
        <v>378</v>
      </c>
      <c r="D289" s="1" t="s">
        <v>376</v>
      </c>
      <c r="E289" s="2">
        <v>45306.358263888891</v>
      </c>
      <c r="F289" s="1" t="s">
        <v>36</v>
      </c>
      <c r="G289" s="1" t="s">
        <v>42</v>
      </c>
      <c r="H289" s="1" t="s">
        <v>321</v>
      </c>
      <c r="I289" s="1" t="s">
        <v>50</v>
      </c>
      <c r="J289" s="3">
        <v>206.2</v>
      </c>
      <c r="K289" s="1">
        <v>6</v>
      </c>
      <c r="L289" s="1">
        <v>618</v>
      </c>
      <c r="M289" s="1">
        <v>0</v>
      </c>
      <c r="N289" s="1">
        <v>0</v>
      </c>
      <c r="O289" s="1">
        <v>606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174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131</v>
      </c>
      <c r="AB289" s="1">
        <v>669</v>
      </c>
      <c r="AC289" s="1">
        <v>759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6">
        <v>45636</v>
      </c>
    </row>
    <row r="290" spans="2:37" x14ac:dyDescent="0.25">
      <c r="B290" s="1" t="s">
        <v>380</v>
      </c>
      <c r="C290" s="1" t="s">
        <v>381</v>
      </c>
      <c r="D290" s="1" t="s">
        <v>379</v>
      </c>
      <c r="E290" s="2">
        <v>45294.553182870368</v>
      </c>
      <c r="F290" s="1" t="s">
        <v>66</v>
      </c>
      <c r="G290" s="1" t="s">
        <v>37</v>
      </c>
      <c r="I290" s="1" t="s">
        <v>50</v>
      </c>
      <c r="J290" s="3">
        <v>214.5</v>
      </c>
      <c r="K290" s="1">
        <v>0</v>
      </c>
      <c r="L290" s="1">
        <v>50</v>
      </c>
      <c r="M290" s="1">
        <v>0</v>
      </c>
      <c r="N290" s="1">
        <v>0</v>
      </c>
      <c r="O290" s="1">
        <v>56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54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1</v>
      </c>
      <c r="AI290" s="1">
        <v>0</v>
      </c>
      <c r="AJ290" s="1">
        <v>0</v>
      </c>
      <c r="AK290" s="6">
        <v>45405</v>
      </c>
    </row>
    <row r="291" spans="2:37" x14ac:dyDescent="0.25">
      <c r="B291" s="1" t="s">
        <v>2664</v>
      </c>
      <c r="C291" s="1" t="s">
        <v>2665</v>
      </c>
      <c r="D291" s="1" t="s">
        <v>2666</v>
      </c>
      <c r="E291" s="2">
        <v>45304.781041666669</v>
      </c>
      <c r="F291" s="1" t="s">
        <v>49</v>
      </c>
      <c r="G291" s="1" t="s">
        <v>37</v>
      </c>
      <c r="I291" s="1" t="s">
        <v>38</v>
      </c>
      <c r="J291" s="3">
        <v>5.8</v>
      </c>
      <c r="K291" s="1">
        <v>0</v>
      </c>
      <c r="L291" s="1">
        <v>106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1</v>
      </c>
      <c r="AI291" s="1">
        <v>0</v>
      </c>
      <c r="AJ291" s="1">
        <v>0</v>
      </c>
      <c r="AK291" s="6">
        <v>367</v>
      </c>
    </row>
    <row r="292" spans="2:37" x14ac:dyDescent="0.25">
      <c r="B292" s="1" t="s">
        <v>2667</v>
      </c>
      <c r="C292" s="1" t="s">
        <v>2668</v>
      </c>
      <c r="D292" s="1" t="s">
        <v>2669</v>
      </c>
      <c r="E292" s="2">
        <v>45303.618692129632</v>
      </c>
      <c r="F292" s="1" t="s">
        <v>49</v>
      </c>
      <c r="G292" s="1" t="s">
        <v>37</v>
      </c>
      <c r="I292" s="1" t="s">
        <v>50</v>
      </c>
      <c r="J292" s="3">
        <v>5.2</v>
      </c>
      <c r="K292" s="1">
        <v>1</v>
      </c>
      <c r="L292" s="1">
        <v>0</v>
      </c>
      <c r="M292" s="1">
        <v>0</v>
      </c>
      <c r="N292" s="1">
        <v>0</v>
      </c>
      <c r="O292" s="1">
        <v>6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28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11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6">
        <v>46544</v>
      </c>
    </row>
    <row r="293" spans="2:37" x14ac:dyDescent="0.25">
      <c r="B293" s="1" t="s">
        <v>383</v>
      </c>
      <c r="C293" s="1" t="s">
        <v>384</v>
      </c>
      <c r="D293" s="1" t="s">
        <v>382</v>
      </c>
      <c r="E293" s="2">
        <v>45306.604027777779</v>
      </c>
      <c r="F293" s="1" t="s">
        <v>36</v>
      </c>
      <c r="G293" s="1" t="s">
        <v>37</v>
      </c>
      <c r="I293" s="1" t="s">
        <v>38</v>
      </c>
      <c r="J293" s="3">
        <v>43.5</v>
      </c>
      <c r="K293" s="1">
        <v>1</v>
      </c>
      <c r="L293" s="1">
        <v>0</v>
      </c>
      <c r="M293" s="1">
        <v>0</v>
      </c>
      <c r="N293" s="1">
        <v>2294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670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6">
        <v>367</v>
      </c>
    </row>
    <row r="294" spans="2:37" x14ac:dyDescent="0.25">
      <c r="B294" s="1" t="s">
        <v>386</v>
      </c>
      <c r="C294" s="1" t="s">
        <v>384</v>
      </c>
      <c r="D294" s="1" t="s">
        <v>385</v>
      </c>
      <c r="E294" s="2">
        <v>45306.605381944442</v>
      </c>
      <c r="F294" s="1" t="s">
        <v>387</v>
      </c>
      <c r="G294" s="1" t="s">
        <v>37</v>
      </c>
      <c r="I294" s="1" t="s">
        <v>38</v>
      </c>
      <c r="J294" s="3">
        <v>24.5</v>
      </c>
      <c r="K294" s="1">
        <v>1</v>
      </c>
      <c r="L294" s="1">
        <v>0</v>
      </c>
      <c r="M294" s="1">
        <v>0</v>
      </c>
      <c r="N294" s="1">
        <v>1569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414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6">
        <v>45146</v>
      </c>
    </row>
    <row r="295" spans="2:37" x14ac:dyDescent="0.25">
      <c r="B295" s="1" t="s">
        <v>389</v>
      </c>
      <c r="C295" s="1" t="s">
        <v>159</v>
      </c>
      <c r="D295" s="1" t="s">
        <v>388</v>
      </c>
      <c r="E295" s="2">
        <v>45306.346458333333</v>
      </c>
      <c r="F295" s="1" t="s">
        <v>211</v>
      </c>
      <c r="G295" s="1" t="s">
        <v>37</v>
      </c>
      <c r="I295" s="1" t="s">
        <v>50</v>
      </c>
      <c r="J295" s="3">
        <v>26.8</v>
      </c>
      <c r="K295" s="1">
        <v>1</v>
      </c>
      <c r="L295" s="1">
        <v>0</v>
      </c>
      <c r="M295" s="1">
        <v>0</v>
      </c>
      <c r="N295" s="1">
        <v>0</v>
      </c>
      <c r="O295" s="1">
        <v>11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4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6">
        <v>45511</v>
      </c>
    </row>
    <row r="296" spans="2:37" x14ac:dyDescent="0.25">
      <c r="B296" s="1" t="s">
        <v>391</v>
      </c>
      <c r="C296" s="1" t="s">
        <v>392</v>
      </c>
      <c r="D296" s="1" t="s">
        <v>390</v>
      </c>
      <c r="E296" s="2">
        <v>45306.604618055557</v>
      </c>
      <c r="F296" s="1" t="s">
        <v>36</v>
      </c>
      <c r="G296" s="1" t="s">
        <v>37</v>
      </c>
      <c r="I296" s="1" t="s">
        <v>50</v>
      </c>
      <c r="J296" s="3">
        <v>71.5</v>
      </c>
      <c r="K296" s="1">
        <v>1</v>
      </c>
      <c r="L296" s="1">
        <v>0</v>
      </c>
      <c r="M296" s="1">
        <v>0</v>
      </c>
      <c r="N296" s="1">
        <v>2260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2347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6">
        <v>42874</v>
      </c>
    </row>
    <row r="297" spans="2:37" x14ac:dyDescent="0.25">
      <c r="B297" s="1" t="s">
        <v>1979</v>
      </c>
      <c r="C297" s="1" t="s">
        <v>1980</v>
      </c>
      <c r="D297" s="1" t="s">
        <v>1978</v>
      </c>
      <c r="E297" s="2">
        <v>45306.389456018522</v>
      </c>
      <c r="F297" s="1" t="s">
        <v>73</v>
      </c>
      <c r="G297" s="1" t="s">
        <v>37</v>
      </c>
      <c r="I297" s="1" t="s">
        <v>38</v>
      </c>
      <c r="J297" s="3">
        <v>36.6</v>
      </c>
      <c r="K297" s="1">
        <v>1</v>
      </c>
      <c r="L297" s="1">
        <v>201</v>
      </c>
      <c r="M297" s="1">
        <v>0</v>
      </c>
      <c r="N297" s="1">
        <v>0</v>
      </c>
      <c r="O297" s="1">
        <v>76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343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6">
        <v>45604</v>
      </c>
    </row>
    <row r="298" spans="2:37" x14ac:dyDescent="0.25">
      <c r="B298" s="1" t="s">
        <v>2670</v>
      </c>
      <c r="C298" s="1" t="s">
        <v>2671</v>
      </c>
      <c r="D298" s="1" t="s">
        <v>2672</v>
      </c>
      <c r="E298" s="2">
        <v>45300.426342592589</v>
      </c>
      <c r="F298" s="1" t="s">
        <v>36</v>
      </c>
      <c r="G298" s="1" t="s">
        <v>37</v>
      </c>
      <c r="I298" s="1" t="s">
        <v>50</v>
      </c>
      <c r="J298" s="3">
        <v>41</v>
      </c>
      <c r="K298" s="1">
        <v>1</v>
      </c>
      <c r="L298" s="1">
        <v>0</v>
      </c>
      <c r="M298" s="1">
        <v>0</v>
      </c>
      <c r="N298" s="1">
        <v>516</v>
      </c>
      <c r="O298" s="1">
        <v>11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129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532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6">
        <v>45332</v>
      </c>
    </row>
    <row r="299" spans="2:37" x14ac:dyDescent="0.25">
      <c r="B299" s="1" t="s">
        <v>2673</v>
      </c>
      <c r="C299" s="1" t="s">
        <v>2674</v>
      </c>
      <c r="D299" s="1" t="s">
        <v>2675</v>
      </c>
      <c r="E299" s="2">
        <v>45301.655057870368</v>
      </c>
      <c r="F299" s="1" t="s">
        <v>230</v>
      </c>
      <c r="G299" s="1" t="s">
        <v>37</v>
      </c>
      <c r="I299" s="1" t="s">
        <v>38</v>
      </c>
      <c r="J299" s="3">
        <v>29.9</v>
      </c>
      <c r="K299" s="1">
        <v>0</v>
      </c>
      <c r="L299" s="1">
        <v>0</v>
      </c>
      <c r="M299" s="1">
        <v>0</v>
      </c>
      <c r="N299" s="1">
        <v>248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258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6">
        <v>367</v>
      </c>
    </row>
    <row r="300" spans="2:37" x14ac:dyDescent="0.25">
      <c r="B300" s="1" t="s">
        <v>1982</v>
      </c>
      <c r="C300" s="1" t="s">
        <v>1983</v>
      </c>
      <c r="D300" s="1" t="s">
        <v>1981</v>
      </c>
      <c r="E300" s="2">
        <v>45302.383599537039</v>
      </c>
      <c r="F300" s="1" t="s">
        <v>311</v>
      </c>
      <c r="G300" s="1" t="s">
        <v>37</v>
      </c>
      <c r="I300" s="1" t="s">
        <v>38</v>
      </c>
      <c r="J300" s="3">
        <v>126.1</v>
      </c>
      <c r="K300" s="1">
        <v>0</v>
      </c>
      <c r="L300" s="1">
        <v>0</v>
      </c>
      <c r="M300" s="1">
        <v>4171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506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1</v>
      </c>
      <c r="AK300" s="6">
        <v>367</v>
      </c>
    </row>
    <row r="301" spans="2:37" x14ac:dyDescent="0.25">
      <c r="B301" s="1" t="s">
        <v>2676</v>
      </c>
      <c r="C301" s="1" t="s">
        <v>2677</v>
      </c>
      <c r="D301" s="1" t="s">
        <v>2678</v>
      </c>
      <c r="E301" s="2">
        <v>45296.399918981479</v>
      </c>
      <c r="F301" s="1" t="s">
        <v>49</v>
      </c>
      <c r="G301" s="1" t="s">
        <v>37</v>
      </c>
      <c r="I301" s="1" t="s">
        <v>50</v>
      </c>
      <c r="J301" s="3">
        <v>30.9</v>
      </c>
      <c r="K301" s="1">
        <v>0</v>
      </c>
      <c r="L301" s="1">
        <v>0</v>
      </c>
      <c r="M301" s="1">
        <v>0</v>
      </c>
      <c r="N301" s="1">
        <v>1570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596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6">
        <v>367</v>
      </c>
    </row>
    <row r="302" spans="2:37" x14ac:dyDescent="0.25">
      <c r="B302" s="1" t="s">
        <v>394</v>
      </c>
      <c r="C302" s="1" t="s">
        <v>395</v>
      </c>
      <c r="D302" s="1" t="s">
        <v>393</v>
      </c>
      <c r="E302" s="2">
        <v>45306.551828703705</v>
      </c>
      <c r="F302" s="1" t="s">
        <v>104</v>
      </c>
      <c r="G302" s="1" t="s">
        <v>37</v>
      </c>
      <c r="I302" s="1" t="s">
        <v>38</v>
      </c>
      <c r="J302" s="3">
        <v>305.10000000000002</v>
      </c>
      <c r="K302" s="1">
        <v>0</v>
      </c>
      <c r="L302" s="1">
        <v>0</v>
      </c>
      <c r="M302" s="1">
        <v>16133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310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24</v>
      </c>
      <c r="AB302" s="1">
        <v>3299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6">
        <v>367</v>
      </c>
    </row>
    <row r="303" spans="2:37" x14ac:dyDescent="0.25">
      <c r="B303" s="1" t="s">
        <v>397</v>
      </c>
      <c r="C303" s="1" t="s">
        <v>398</v>
      </c>
      <c r="D303" s="1" t="s">
        <v>396</v>
      </c>
      <c r="E303" s="2">
        <v>45303.376157407409</v>
      </c>
      <c r="F303" s="1" t="s">
        <v>211</v>
      </c>
      <c r="G303" s="1" t="s">
        <v>37</v>
      </c>
      <c r="I303" s="1" t="s">
        <v>38</v>
      </c>
      <c r="J303" s="3">
        <v>33.9</v>
      </c>
      <c r="K303" s="1">
        <v>1</v>
      </c>
      <c r="L303" s="1">
        <v>0</v>
      </c>
      <c r="M303" s="1">
        <v>0</v>
      </c>
      <c r="N303" s="1">
        <v>0</v>
      </c>
      <c r="O303" s="1">
        <v>44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28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1</v>
      </c>
      <c r="AI303" s="1">
        <v>0</v>
      </c>
      <c r="AJ303" s="1">
        <v>0</v>
      </c>
      <c r="AK303" s="6">
        <v>45546</v>
      </c>
    </row>
    <row r="304" spans="2:37" x14ac:dyDescent="0.25">
      <c r="B304" s="1" t="s">
        <v>2679</v>
      </c>
      <c r="C304" s="1" t="s">
        <v>2680</v>
      </c>
      <c r="D304" s="1" t="s">
        <v>2681</v>
      </c>
      <c r="E304" s="2">
        <v>45230.595949074072</v>
      </c>
      <c r="F304" s="1" t="s">
        <v>49</v>
      </c>
      <c r="G304" s="1" t="s">
        <v>37</v>
      </c>
      <c r="H304" s="1" t="s">
        <v>814</v>
      </c>
      <c r="I304" s="1" t="s">
        <v>50</v>
      </c>
      <c r="J304" s="3">
        <v>86.8</v>
      </c>
      <c r="K304" s="1">
        <v>0</v>
      </c>
      <c r="L304" s="1">
        <v>0</v>
      </c>
      <c r="M304" s="1">
        <v>0</v>
      </c>
      <c r="N304" s="1">
        <v>159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45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-1</v>
      </c>
      <c r="AK304" s="6">
        <v>367</v>
      </c>
    </row>
    <row r="305" spans="2:37" x14ac:dyDescent="0.25">
      <c r="B305" s="1" t="s">
        <v>2682</v>
      </c>
      <c r="C305" s="1" t="s">
        <v>2683</v>
      </c>
      <c r="D305" s="1" t="s">
        <v>2684</v>
      </c>
      <c r="E305" s="2">
        <v>45230.595949074072</v>
      </c>
      <c r="F305" s="1" t="s">
        <v>147</v>
      </c>
      <c r="G305" s="1" t="s">
        <v>42</v>
      </c>
      <c r="I305" s="1" t="s">
        <v>38</v>
      </c>
      <c r="J305" s="3">
        <v>278.2</v>
      </c>
      <c r="K305" s="1">
        <v>7832</v>
      </c>
      <c r="L305" s="1">
        <v>0</v>
      </c>
      <c r="M305" s="1">
        <v>0</v>
      </c>
      <c r="N305" s="1">
        <v>342</v>
      </c>
      <c r="O305" s="1">
        <v>5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1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363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-1</v>
      </c>
      <c r="AK305" s="6">
        <v>45358</v>
      </c>
    </row>
    <row r="306" spans="2:37" x14ac:dyDescent="0.25">
      <c r="B306" s="1" t="s">
        <v>400</v>
      </c>
      <c r="C306" s="1" t="s">
        <v>401</v>
      </c>
      <c r="D306" s="1" t="s">
        <v>399</v>
      </c>
      <c r="E306" s="2">
        <v>45230.660416666666</v>
      </c>
      <c r="F306" s="1" t="s">
        <v>36</v>
      </c>
      <c r="G306" s="1" t="s">
        <v>37</v>
      </c>
      <c r="I306" s="1" t="s">
        <v>38</v>
      </c>
      <c r="J306" s="3">
        <v>353.4</v>
      </c>
      <c r="K306" s="1">
        <v>0</v>
      </c>
      <c r="L306" s="1">
        <v>0</v>
      </c>
      <c r="M306" s="1">
        <v>0</v>
      </c>
      <c r="N306" s="1">
        <v>8196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760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-1</v>
      </c>
      <c r="AK306" s="6">
        <v>367</v>
      </c>
    </row>
    <row r="307" spans="2:37" x14ac:dyDescent="0.25">
      <c r="B307" s="1" t="s">
        <v>403</v>
      </c>
      <c r="C307" s="1" t="s">
        <v>404</v>
      </c>
      <c r="D307" s="1" t="s">
        <v>402</v>
      </c>
      <c r="E307" s="2">
        <v>45300.57849537037</v>
      </c>
      <c r="F307" s="1" t="s">
        <v>41</v>
      </c>
      <c r="G307" s="1" t="s">
        <v>37</v>
      </c>
      <c r="I307" s="1" t="s">
        <v>38</v>
      </c>
      <c r="J307" s="3">
        <v>86.7</v>
      </c>
      <c r="K307" s="1">
        <v>1</v>
      </c>
      <c r="L307" s="1">
        <v>0</v>
      </c>
      <c r="M307" s="1">
        <v>329</v>
      </c>
      <c r="N307" s="1">
        <v>0</v>
      </c>
      <c r="O307" s="1">
        <v>6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6">
        <v>45366</v>
      </c>
    </row>
    <row r="308" spans="2:37" x14ac:dyDescent="0.25">
      <c r="B308" s="1" t="s">
        <v>2685</v>
      </c>
      <c r="C308" s="1" t="s">
        <v>2686</v>
      </c>
      <c r="D308" s="1" t="s">
        <v>2687</v>
      </c>
      <c r="E308" s="2">
        <v>45286.844756944447</v>
      </c>
      <c r="F308" s="1" t="s">
        <v>207</v>
      </c>
      <c r="G308" s="1" t="s">
        <v>37</v>
      </c>
      <c r="I308" s="1" t="s">
        <v>38</v>
      </c>
      <c r="J308" s="3">
        <v>1.6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6">
        <v>367</v>
      </c>
    </row>
    <row r="309" spans="2:37" x14ac:dyDescent="0.25">
      <c r="B309" s="1" t="s">
        <v>1767</v>
      </c>
      <c r="C309" s="1" t="s">
        <v>1768</v>
      </c>
      <c r="D309" s="1" t="s">
        <v>1766</v>
      </c>
      <c r="E309" s="2">
        <v>45304.650833333333</v>
      </c>
      <c r="F309" s="1" t="s">
        <v>230</v>
      </c>
      <c r="G309" s="1" t="s">
        <v>37</v>
      </c>
      <c r="I309" s="1" t="s">
        <v>50</v>
      </c>
      <c r="J309" s="3">
        <v>671.9</v>
      </c>
      <c r="K309" s="1">
        <v>0</v>
      </c>
      <c r="L309" s="1">
        <v>0</v>
      </c>
      <c r="M309" s="1">
        <v>0</v>
      </c>
      <c r="N309" s="1">
        <v>25360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679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21720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6">
        <v>45105</v>
      </c>
    </row>
    <row r="310" spans="2:37" x14ac:dyDescent="0.25">
      <c r="B310" s="1" t="s">
        <v>2688</v>
      </c>
      <c r="C310" s="1" t="s">
        <v>2689</v>
      </c>
      <c r="D310" s="1" t="s">
        <v>2690</v>
      </c>
      <c r="E310" s="2">
        <v>45296.473136574074</v>
      </c>
      <c r="F310" s="1" t="s">
        <v>49</v>
      </c>
      <c r="G310" s="1" t="s">
        <v>37</v>
      </c>
      <c r="I310" s="1" t="s">
        <v>38</v>
      </c>
      <c r="J310" s="3">
        <v>22.4</v>
      </c>
      <c r="K310" s="1">
        <v>0</v>
      </c>
      <c r="L310" s="1">
        <v>0</v>
      </c>
      <c r="M310" s="1">
        <v>239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2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1</v>
      </c>
      <c r="AK310" s="6">
        <v>367</v>
      </c>
    </row>
    <row r="311" spans="2:37" x14ac:dyDescent="0.25">
      <c r="B311" s="1" t="s">
        <v>406</v>
      </c>
      <c r="C311" s="1" t="s">
        <v>407</v>
      </c>
      <c r="D311" s="1" t="s">
        <v>405</v>
      </c>
      <c r="E311" s="2">
        <v>45306.401759259257</v>
      </c>
      <c r="F311" s="1" t="s">
        <v>331</v>
      </c>
      <c r="G311" s="1" t="s">
        <v>37</v>
      </c>
      <c r="I311" s="1" t="s">
        <v>50</v>
      </c>
      <c r="J311" s="3">
        <v>32.6</v>
      </c>
      <c r="K311" s="1">
        <v>426</v>
      </c>
      <c r="L311" s="1">
        <v>0</v>
      </c>
      <c r="M311" s="1">
        <v>64</v>
      </c>
      <c r="N311" s="1">
        <v>0</v>
      </c>
      <c r="O311" s="1">
        <v>370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99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6">
        <v>45373</v>
      </c>
    </row>
    <row r="312" spans="2:37" x14ac:dyDescent="0.25">
      <c r="B312" s="1" t="s">
        <v>409</v>
      </c>
      <c r="C312" s="1" t="s">
        <v>410</v>
      </c>
      <c r="D312" s="1" t="s">
        <v>408</v>
      </c>
      <c r="E312" s="2">
        <v>45302.652974537035</v>
      </c>
      <c r="F312" s="1" t="s">
        <v>104</v>
      </c>
      <c r="G312" s="1" t="s">
        <v>37</v>
      </c>
      <c r="I312" s="1" t="s">
        <v>50</v>
      </c>
      <c r="J312" s="3">
        <v>186.3</v>
      </c>
      <c r="K312" s="1">
        <v>0</v>
      </c>
      <c r="L312" s="1">
        <v>0</v>
      </c>
      <c r="M312" s="1">
        <v>2003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2339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6">
        <v>45203</v>
      </c>
    </row>
    <row r="313" spans="2:37" x14ac:dyDescent="0.25">
      <c r="B313" s="1" t="s">
        <v>2691</v>
      </c>
      <c r="C313" s="1" t="s">
        <v>2692</v>
      </c>
      <c r="D313" s="1" t="s">
        <v>2693</v>
      </c>
      <c r="E313" s="2">
        <v>45306.356296296297</v>
      </c>
      <c r="F313" s="1" t="s">
        <v>66</v>
      </c>
      <c r="G313" s="1" t="s">
        <v>37</v>
      </c>
      <c r="I313" s="1" t="s">
        <v>38</v>
      </c>
      <c r="J313" s="3">
        <v>15.7</v>
      </c>
      <c r="K313" s="1">
        <v>1</v>
      </c>
      <c r="L313" s="1">
        <v>0</v>
      </c>
      <c r="M313" s="1">
        <v>0</v>
      </c>
      <c r="N313" s="1">
        <v>1834</v>
      </c>
      <c r="O313" s="1">
        <v>31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31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294</v>
      </c>
      <c r="AC313" s="1">
        <v>0</v>
      </c>
      <c r="AD313" s="1">
        <v>17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6">
        <v>45562</v>
      </c>
    </row>
    <row r="314" spans="2:37" x14ac:dyDescent="0.25">
      <c r="B314" s="1" t="s">
        <v>412</v>
      </c>
      <c r="C314" s="1" t="s">
        <v>413</v>
      </c>
      <c r="D314" s="1" t="s">
        <v>411</v>
      </c>
      <c r="E314" s="2">
        <v>45281.359432870369</v>
      </c>
      <c r="F314" s="1" t="s">
        <v>147</v>
      </c>
      <c r="G314" s="1" t="s">
        <v>37</v>
      </c>
      <c r="I314" s="1" t="s">
        <v>38</v>
      </c>
      <c r="J314" s="3">
        <v>45.9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6">
        <v>367</v>
      </c>
    </row>
    <row r="315" spans="2:37" x14ac:dyDescent="0.25">
      <c r="B315" s="1" t="s">
        <v>2694</v>
      </c>
      <c r="C315" s="1" t="s">
        <v>2695</v>
      </c>
      <c r="D315" s="1" t="s">
        <v>2696</v>
      </c>
      <c r="E315" s="2">
        <v>45303.536643518521</v>
      </c>
      <c r="F315" s="1" t="s">
        <v>66</v>
      </c>
      <c r="G315" s="1" t="s">
        <v>37</v>
      </c>
      <c r="I315" s="1" t="s">
        <v>38</v>
      </c>
      <c r="J315" s="3">
        <v>23.8</v>
      </c>
      <c r="K315" s="1">
        <v>2</v>
      </c>
      <c r="L315" s="1">
        <v>0</v>
      </c>
      <c r="M315" s="1">
        <v>345</v>
      </c>
      <c r="N315" s="1">
        <v>0</v>
      </c>
      <c r="O315" s="1">
        <v>14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16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20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6">
        <v>45308</v>
      </c>
    </row>
    <row r="316" spans="2:37" x14ac:dyDescent="0.25">
      <c r="B316" s="1" t="s">
        <v>2697</v>
      </c>
      <c r="C316" s="1" t="s">
        <v>2698</v>
      </c>
      <c r="D316" s="1" t="s">
        <v>2699</v>
      </c>
      <c r="E316" s="2">
        <v>45230.595949074072</v>
      </c>
      <c r="F316" s="1" t="s">
        <v>295</v>
      </c>
      <c r="G316" s="1" t="s">
        <v>37</v>
      </c>
      <c r="I316" s="1" t="s">
        <v>50</v>
      </c>
      <c r="J316" s="3">
        <v>18.2</v>
      </c>
      <c r="K316" s="1">
        <v>0</v>
      </c>
      <c r="L316" s="1">
        <v>0</v>
      </c>
      <c r="M316" s="1">
        <v>101</v>
      </c>
      <c r="N316" s="1">
        <v>4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50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-1</v>
      </c>
      <c r="AK316" s="6">
        <v>367</v>
      </c>
    </row>
    <row r="317" spans="2:37" x14ac:dyDescent="0.25">
      <c r="B317" s="1" t="s">
        <v>1985</v>
      </c>
      <c r="C317" s="1" t="s">
        <v>1986</v>
      </c>
      <c r="D317" s="1" t="s">
        <v>1984</v>
      </c>
      <c r="E317" s="2">
        <v>45306.339074074072</v>
      </c>
      <c r="F317" s="1" t="s">
        <v>41</v>
      </c>
      <c r="G317" s="1" t="s">
        <v>37</v>
      </c>
      <c r="H317" s="1" t="s">
        <v>67</v>
      </c>
      <c r="I317" s="1" t="s">
        <v>38</v>
      </c>
      <c r="J317" s="3">
        <v>276.7</v>
      </c>
      <c r="K317" s="1">
        <v>24</v>
      </c>
      <c r="L317" s="1">
        <v>298</v>
      </c>
      <c r="M317" s="1">
        <v>0</v>
      </c>
      <c r="N317" s="1">
        <v>2120</v>
      </c>
      <c r="O317" s="1">
        <v>318</v>
      </c>
      <c r="P317" s="1">
        <v>36</v>
      </c>
      <c r="Q317" s="1">
        <v>0</v>
      </c>
      <c r="R317" s="1">
        <v>0</v>
      </c>
      <c r="S317" s="1">
        <v>0</v>
      </c>
      <c r="T317" s="1">
        <v>0</v>
      </c>
      <c r="U317" s="1">
        <v>52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2255</v>
      </c>
      <c r="AC317" s="1">
        <v>180</v>
      </c>
      <c r="AD317" s="1">
        <v>2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6">
        <v>45373</v>
      </c>
    </row>
    <row r="318" spans="2:37" x14ac:dyDescent="0.25">
      <c r="B318" s="1" t="s">
        <v>415</v>
      </c>
      <c r="C318" s="1" t="s">
        <v>416</v>
      </c>
      <c r="D318" s="1" t="s">
        <v>414</v>
      </c>
      <c r="E318" s="2">
        <v>45306.547743055555</v>
      </c>
      <c r="F318" s="1" t="s">
        <v>66</v>
      </c>
      <c r="G318" s="1" t="s">
        <v>37</v>
      </c>
      <c r="I318" s="1" t="s">
        <v>38</v>
      </c>
      <c r="J318" s="3">
        <v>1700.9</v>
      </c>
      <c r="K318" s="1">
        <v>0</v>
      </c>
      <c r="L318" s="1">
        <v>7753</v>
      </c>
      <c r="M318" s="1">
        <v>0</v>
      </c>
      <c r="N318" s="1">
        <v>7749</v>
      </c>
      <c r="O318" s="1">
        <v>203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163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571</v>
      </c>
      <c r="AB318" s="1">
        <v>7769</v>
      </c>
      <c r="AC318" s="1">
        <v>0</v>
      </c>
      <c r="AD318" s="1">
        <v>20</v>
      </c>
      <c r="AE318" s="1">
        <v>0</v>
      </c>
      <c r="AF318" s="1">
        <v>0</v>
      </c>
      <c r="AG318" s="1">
        <v>0</v>
      </c>
      <c r="AH318" s="1">
        <v>0</v>
      </c>
      <c r="AI318" s="1">
        <v>1</v>
      </c>
      <c r="AJ318" s="1">
        <v>0</v>
      </c>
      <c r="AK318" s="6">
        <v>45406</v>
      </c>
    </row>
    <row r="319" spans="2:37" x14ac:dyDescent="0.25">
      <c r="B319" s="1" t="s">
        <v>415</v>
      </c>
      <c r="C319" s="1" t="s">
        <v>416</v>
      </c>
      <c r="D319" s="1" t="s">
        <v>417</v>
      </c>
      <c r="E319" s="2">
        <v>45306.339733796296</v>
      </c>
      <c r="F319" s="1" t="s">
        <v>66</v>
      </c>
      <c r="G319" s="1" t="s">
        <v>37</v>
      </c>
      <c r="I319" s="1" t="s">
        <v>50</v>
      </c>
      <c r="J319" s="3">
        <v>1032.3</v>
      </c>
      <c r="K319" s="1">
        <v>6</v>
      </c>
      <c r="L319" s="1">
        <v>13530</v>
      </c>
      <c r="M319" s="1">
        <v>0</v>
      </c>
      <c r="N319" s="1">
        <v>13587</v>
      </c>
      <c r="O319" s="1">
        <v>19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162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12994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1</v>
      </c>
      <c r="AJ319" s="1">
        <v>0</v>
      </c>
      <c r="AK319" s="6">
        <v>45406</v>
      </c>
    </row>
    <row r="320" spans="2:37" x14ac:dyDescent="0.25">
      <c r="B320" s="1" t="s">
        <v>2700</v>
      </c>
      <c r="C320" s="1" t="s">
        <v>2701</v>
      </c>
      <c r="D320" s="1" t="s">
        <v>2702</v>
      </c>
      <c r="E320" s="2">
        <v>45306.396249999998</v>
      </c>
      <c r="F320" s="1" t="s">
        <v>2473</v>
      </c>
      <c r="G320" s="1" t="s">
        <v>37</v>
      </c>
      <c r="H320" s="1" t="s">
        <v>53</v>
      </c>
      <c r="I320" s="1" t="s">
        <v>38</v>
      </c>
      <c r="J320" s="3">
        <v>26.6</v>
      </c>
      <c r="K320" s="1">
        <v>0</v>
      </c>
      <c r="L320" s="1">
        <v>662</v>
      </c>
      <c r="M320" s="1">
        <v>264</v>
      </c>
      <c r="N320" s="1">
        <v>0</v>
      </c>
      <c r="O320" s="1">
        <v>53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70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236</v>
      </c>
      <c r="AB320" s="1">
        <v>708</v>
      </c>
      <c r="AC320" s="1">
        <v>34</v>
      </c>
      <c r="AD320" s="1">
        <v>0</v>
      </c>
      <c r="AE320" s="1">
        <v>0</v>
      </c>
      <c r="AF320" s="1">
        <v>0</v>
      </c>
      <c r="AG320" s="1">
        <v>0</v>
      </c>
      <c r="AH320" s="1">
        <v>1</v>
      </c>
      <c r="AI320" s="1">
        <v>0</v>
      </c>
      <c r="AJ320" s="1">
        <v>0</v>
      </c>
      <c r="AK320" s="6">
        <v>45422</v>
      </c>
    </row>
    <row r="321" spans="2:37" x14ac:dyDescent="0.25">
      <c r="B321" s="1" t="s">
        <v>2703</v>
      </c>
      <c r="C321" s="1" t="s">
        <v>2704</v>
      </c>
      <c r="D321" s="1" t="s">
        <v>2705</v>
      </c>
      <c r="E321" s="2">
        <v>45306.452476851853</v>
      </c>
      <c r="F321" s="1" t="s">
        <v>2187</v>
      </c>
      <c r="G321" s="1" t="s">
        <v>37</v>
      </c>
      <c r="I321" s="1" t="s">
        <v>38</v>
      </c>
      <c r="J321" s="3">
        <v>331.4</v>
      </c>
      <c r="K321" s="1">
        <v>0</v>
      </c>
      <c r="L321" s="1">
        <v>0</v>
      </c>
      <c r="M321" s="1">
        <v>11270</v>
      </c>
      <c r="N321" s="1">
        <v>4463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681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60</v>
      </c>
      <c r="AB321" s="1">
        <v>6687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6">
        <v>367</v>
      </c>
    </row>
    <row r="322" spans="2:37" x14ac:dyDescent="0.25">
      <c r="B322" s="1" t="s">
        <v>1988</v>
      </c>
      <c r="C322" s="1" t="s">
        <v>1989</v>
      </c>
      <c r="D322" s="1" t="s">
        <v>1987</v>
      </c>
      <c r="E322" s="2">
        <v>45303.658055555556</v>
      </c>
      <c r="F322" s="1" t="s">
        <v>49</v>
      </c>
      <c r="G322" s="1" t="s">
        <v>37</v>
      </c>
      <c r="I322" s="1" t="s">
        <v>38</v>
      </c>
      <c r="J322" s="3">
        <v>256.39999999999998</v>
      </c>
      <c r="K322" s="1">
        <v>0</v>
      </c>
      <c r="L322" s="1">
        <v>0</v>
      </c>
      <c r="M322" s="1">
        <v>0</v>
      </c>
      <c r="N322" s="1">
        <v>6494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244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6508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6">
        <v>367</v>
      </c>
    </row>
    <row r="323" spans="2:37" x14ac:dyDescent="0.25">
      <c r="B323" s="1" t="s">
        <v>419</v>
      </c>
      <c r="C323" s="1" t="s">
        <v>420</v>
      </c>
      <c r="D323" s="1" t="s">
        <v>418</v>
      </c>
      <c r="E323" s="2">
        <v>45306.323703703703</v>
      </c>
      <c r="F323" s="1" t="s">
        <v>41</v>
      </c>
      <c r="G323" s="1" t="s">
        <v>37</v>
      </c>
      <c r="I323" s="1" t="s">
        <v>38</v>
      </c>
      <c r="J323" s="3">
        <v>367</v>
      </c>
      <c r="K323" s="1">
        <v>2</v>
      </c>
      <c r="L323" s="1">
        <v>0</v>
      </c>
      <c r="M323" s="1">
        <v>0</v>
      </c>
      <c r="N323" s="1">
        <v>8325</v>
      </c>
      <c r="O323" s="1">
        <v>54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522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4</v>
      </c>
      <c r="AB323" s="1">
        <v>827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6">
        <v>45391</v>
      </c>
    </row>
    <row r="324" spans="2:37" x14ac:dyDescent="0.25">
      <c r="B324" s="1" t="s">
        <v>422</v>
      </c>
      <c r="C324" s="1" t="s">
        <v>423</v>
      </c>
      <c r="D324" s="1" t="s">
        <v>421</v>
      </c>
      <c r="E324" s="2">
        <v>45302.735682870371</v>
      </c>
      <c r="F324" s="1" t="s">
        <v>41</v>
      </c>
      <c r="G324" s="1" t="s">
        <v>37</v>
      </c>
      <c r="I324" s="1" t="s">
        <v>38</v>
      </c>
      <c r="J324" s="3">
        <v>148.6</v>
      </c>
      <c r="K324" s="1">
        <v>0</v>
      </c>
      <c r="L324" s="1">
        <v>0</v>
      </c>
      <c r="M324" s="1">
        <v>0</v>
      </c>
      <c r="N324" s="1">
        <v>6377</v>
      </c>
      <c r="O324" s="1">
        <v>3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222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1</v>
      </c>
      <c r="AB324" s="1">
        <v>6134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6">
        <v>45430</v>
      </c>
    </row>
    <row r="325" spans="2:37" x14ac:dyDescent="0.25">
      <c r="B325" s="1" t="s">
        <v>425</v>
      </c>
      <c r="C325" s="1" t="s">
        <v>426</v>
      </c>
      <c r="D325" s="1" t="s">
        <v>424</v>
      </c>
      <c r="E325" s="2">
        <v>45304.472777777781</v>
      </c>
      <c r="F325" s="1" t="s">
        <v>147</v>
      </c>
      <c r="G325" s="1" t="s">
        <v>37</v>
      </c>
      <c r="I325" s="1" t="s">
        <v>38</v>
      </c>
      <c r="J325" s="3">
        <v>339.6</v>
      </c>
      <c r="K325" s="1">
        <v>0</v>
      </c>
      <c r="L325" s="1">
        <v>0</v>
      </c>
      <c r="M325" s="1">
        <v>18853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5262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6">
        <v>367</v>
      </c>
    </row>
    <row r="326" spans="2:37" x14ac:dyDescent="0.25">
      <c r="B326" s="1" t="s">
        <v>425</v>
      </c>
      <c r="C326" s="1" t="s">
        <v>428</v>
      </c>
      <c r="D326" s="1" t="s">
        <v>427</v>
      </c>
      <c r="E326" s="2">
        <v>45304.472488425927</v>
      </c>
      <c r="F326" s="1" t="s">
        <v>147</v>
      </c>
      <c r="G326" s="1" t="s">
        <v>37</v>
      </c>
      <c r="I326" s="1" t="s">
        <v>50</v>
      </c>
      <c r="J326" s="3">
        <v>295.60000000000002</v>
      </c>
      <c r="K326" s="1">
        <v>0</v>
      </c>
      <c r="L326" s="1">
        <v>0</v>
      </c>
      <c r="M326" s="1">
        <v>6623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199</v>
      </c>
      <c r="AC326" s="1">
        <v>0</v>
      </c>
      <c r="AD326" s="1">
        <v>1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6">
        <v>367</v>
      </c>
    </row>
    <row r="327" spans="2:37" x14ac:dyDescent="0.25">
      <c r="B327" s="1" t="s">
        <v>430</v>
      </c>
      <c r="C327" s="1" t="s">
        <v>2706</v>
      </c>
      <c r="D327" s="1" t="s">
        <v>2707</v>
      </c>
      <c r="E327" s="2">
        <v>45306.280798611115</v>
      </c>
      <c r="F327" s="1" t="s">
        <v>66</v>
      </c>
      <c r="G327" s="1" t="s">
        <v>42</v>
      </c>
      <c r="I327" s="1" t="s">
        <v>38</v>
      </c>
      <c r="J327" s="3">
        <v>26.5</v>
      </c>
      <c r="K327" s="1">
        <v>1</v>
      </c>
      <c r="L327" s="1">
        <v>0</v>
      </c>
      <c r="M327" s="1">
        <v>0</v>
      </c>
      <c r="N327" s="1">
        <v>0</v>
      </c>
      <c r="O327" s="1">
        <v>3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882</v>
      </c>
      <c r="AB327" s="1">
        <v>419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1</v>
      </c>
      <c r="AJ327" s="1">
        <v>0</v>
      </c>
      <c r="AK327" s="6">
        <v>45406</v>
      </c>
    </row>
    <row r="328" spans="2:37" x14ac:dyDescent="0.25">
      <c r="B328" s="1" t="s">
        <v>430</v>
      </c>
      <c r="C328" s="1" t="s">
        <v>2708</v>
      </c>
      <c r="D328" s="1" t="s">
        <v>2709</v>
      </c>
      <c r="E328" s="2">
        <v>45302.574942129628</v>
      </c>
      <c r="F328" s="1" t="s">
        <v>41</v>
      </c>
      <c r="G328" s="1" t="s">
        <v>37</v>
      </c>
      <c r="I328" s="1" t="s">
        <v>38</v>
      </c>
      <c r="J328" s="3">
        <v>40.299999999999997</v>
      </c>
      <c r="K328" s="1">
        <v>0</v>
      </c>
      <c r="L328" s="1">
        <v>0</v>
      </c>
      <c r="M328" s="1">
        <v>0</v>
      </c>
      <c r="N328" s="1">
        <v>0</v>
      </c>
      <c r="O328" s="1">
        <v>3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1</v>
      </c>
      <c r="AJ328" s="1">
        <v>0</v>
      </c>
      <c r="AK328" s="6">
        <v>45345</v>
      </c>
    </row>
    <row r="329" spans="2:37" x14ac:dyDescent="0.25">
      <c r="B329" s="1" t="s">
        <v>430</v>
      </c>
      <c r="C329" s="1" t="s">
        <v>2710</v>
      </c>
      <c r="D329" s="1" t="s">
        <v>2711</v>
      </c>
      <c r="E329" s="2">
        <v>45302.574791666666</v>
      </c>
      <c r="F329" s="1" t="s">
        <v>41</v>
      </c>
      <c r="G329" s="1" t="s">
        <v>37</v>
      </c>
      <c r="I329" s="1" t="s">
        <v>38</v>
      </c>
      <c r="J329" s="3">
        <v>14.8</v>
      </c>
      <c r="K329" s="1">
        <v>1</v>
      </c>
      <c r="L329" s="1">
        <v>0</v>
      </c>
      <c r="M329" s="1">
        <v>0</v>
      </c>
      <c r="N329" s="1">
        <v>0</v>
      </c>
      <c r="O329" s="1">
        <v>7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6">
        <v>45406</v>
      </c>
    </row>
    <row r="330" spans="2:37" x14ac:dyDescent="0.25">
      <c r="B330" s="1" t="s">
        <v>430</v>
      </c>
      <c r="C330" s="1" t="s">
        <v>2708</v>
      </c>
      <c r="D330" s="1" t="s">
        <v>2712</v>
      </c>
      <c r="E330" s="2">
        <v>45302.574861111112</v>
      </c>
      <c r="F330" s="1" t="s">
        <v>41</v>
      </c>
      <c r="G330" s="1" t="s">
        <v>37</v>
      </c>
      <c r="H330" s="1" t="s">
        <v>98</v>
      </c>
      <c r="I330" s="1" t="s">
        <v>38</v>
      </c>
      <c r="J330" s="3">
        <v>80.900000000000006</v>
      </c>
      <c r="K330" s="1">
        <v>1</v>
      </c>
      <c r="L330" s="1">
        <v>0</v>
      </c>
      <c r="M330" s="1">
        <v>0</v>
      </c>
      <c r="N330" s="1">
        <v>0</v>
      </c>
      <c r="O330" s="1">
        <v>3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1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6">
        <v>45345</v>
      </c>
    </row>
    <row r="331" spans="2:37" x14ac:dyDescent="0.25">
      <c r="B331" s="1" t="s">
        <v>430</v>
      </c>
      <c r="C331" s="1" t="s">
        <v>431</v>
      </c>
      <c r="D331" s="1" t="s">
        <v>429</v>
      </c>
      <c r="E331" s="2">
        <v>45306.279953703706</v>
      </c>
      <c r="F331" s="1" t="s">
        <v>41</v>
      </c>
      <c r="G331" s="1" t="s">
        <v>37</v>
      </c>
      <c r="H331" s="1" t="s">
        <v>98</v>
      </c>
      <c r="I331" s="1" t="s">
        <v>38</v>
      </c>
      <c r="J331" s="3">
        <v>75.400000000000006</v>
      </c>
      <c r="K331" s="1">
        <v>3</v>
      </c>
      <c r="L331" s="1">
        <v>0</v>
      </c>
      <c r="M331" s="1">
        <v>0</v>
      </c>
      <c r="N331" s="1">
        <v>0</v>
      </c>
      <c r="O331" s="1">
        <v>497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65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473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6">
        <v>45375</v>
      </c>
    </row>
    <row r="332" spans="2:37" x14ac:dyDescent="0.25">
      <c r="B332" s="1" t="s">
        <v>2713</v>
      </c>
      <c r="C332" s="1" t="s">
        <v>2714</v>
      </c>
      <c r="D332" s="1" t="s">
        <v>2715</v>
      </c>
      <c r="E332" s="2">
        <v>45304.702222222222</v>
      </c>
      <c r="F332" s="1" t="s">
        <v>41</v>
      </c>
      <c r="G332" s="1" t="s">
        <v>37</v>
      </c>
      <c r="I332" s="1" t="s">
        <v>38</v>
      </c>
      <c r="J332" s="3">
        <v>17.8</v>
      </c>
      <c r="K332" s="1">
        <v>43</v>
      </c>
      <c r="L332" s="1">
        <v>0</v>
      </c>
      <c r="M332" s="1">
        <v>0</v>
      </c>
      <c r="N332" s="1">
        <v>1051</v>
      </c>
      <c r="O332" s="1">
        <v>58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1073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6">
        <v>45497</v>
      </c>
    </row>
    <row r="333" spans="2:37" x14ac:dyDescent="0.25">
      <c r="B333" s="1" t="s">
        <v>1991</v>
      </c>
      <c r="C333" s="1" t="s">
        <v>1992</v>
      </c>
      <c r="D333" s="1" t="s">
        <v>1990</v>
      </c>
      <c r="E333" s="2">
        <v>45306.444618055553</v>
      </c>
      <c r="F333" s="1" t="s">
        <v>41</v>
      </c>
      <c r="G333" s="1" t="s">
        <v>37</v>
      </c>
      <c r="I333" s="1" t="s">
        <v>38</v>
      </c>
      <c r="J333" s="3">
        <v>403.5</v>
      </c>
      <c r="K333" s="1">
        <v>1926</v>
      </c>
      <c r="L333" s="1">
        <v>0</v>
      </c>
      <c r="M333" s="1">
        <v>0</v>
      </c>
      <c r="N333" s="1">
        <v>759</v>
      </c>
      <c r="O333" s="1">
        <v>365</v>
      </c>
      <c r="P333" s="1">
        <v>0</v>
      </c>
      <c r="Q333" s="1">
        <v>0</v>
      </c>
      <c r="R333" s="1">
        <v>1</v>
      </c>
      <c r="S333" s="1">
        <v>193</v>
      </c>
      <c r="T333" s="1">
        <v>0</v>
      </c>
      <c r="U333" s="1">
        <v>211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769</v>
      </c>
      <c r="AC333" s="1">
        <v>0</v>
      </c>
      <c r="AD333" s="1">
        <v>1588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6">
        <v>45626</v>
      </c>
    </row>
    <row r="334" spans="2:37" x14ac:dyDescent="0.25">
      <c r="B334" s="1" t="s">
        <v>2716</v>
      </c>
      <c r="C334" s="1" t="s">
        <v>2717</v>
      </c>
      <c r="D334" s="1" t="s">
        <v>2718</v>
      </c>
      <c r="E334" s="2">
        <v>45306.401192129626</v>
      </c>
      <c r="F334" s="1" t="s">
        <v>1213</v>
      </c>
      <c r="G334" s="1" t="s">
        <v>37</v>
      </c>
      <c r="I334" s="1" t="s">
        <v>38</v>
      </c>
      <c r="J334" s="3">
        <v>117.1</v>
      </c>
      <c r="K334" s="1">
        <v>0</v>
      </c>
      <c r="L334" s="1">
        <v>0</v>
      </c>
      <c r="M334" s="1">
        <v>0</v>
      </c>
      <c r="N334" s="1">
        <v>9667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10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7750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6">
        <v>45084</v>
      </c>
    </row>
    <row r="335" spans="2:37" x14ac:dyDescent="0.25">
      <c r="B335" s="1" t="s">
        <v>433</v>
      </c>
      <c r="C335" s="1" t="s">
        <v>434</v>
      </c>
      <c r="D335" s="1" t="s">
        <v>432</v>
      </c>
      <c r="E335" s="2">
        <v>45306.370370370372</v>
      </c>
      <c r="F335" s="1" t="s">
        <v>104</v>
      </c>
      <c r="G335" s="1" t="s">
        <v>37</v>
      </c>
      <c r="I335" s="1" t="s">
        <v>38</v>
      </c>
      <c r="J335" s="3">
        <v>9.6999999999999993</v>
      </c>
      <c r="K335" s="1">
        <v>0</v>
      </c>
      <c r="L335" s="1">
        <v>1657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48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2</v>
      </c>
      <c r="AB335" s="1">
        <v>1657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6">
        <v>367</v>
      </c>
    </row>
    <row r="336" spans="2:37" x14ac:dyDescent="0.25">
      <c r="B336" s="1" t="s">
        <v>2719</v>
      </c>
      <c r="C336" s="1" t="s">
        <v>2720</v>
      </c>
      <c r="D336" s="1" t="s">
        <v>2721</v>
      </c>
      <c r="E336" s="2">
        <v>45278.659375000003</v>
      </c>
      <c r="F336" s="1" t="s">
        <v>2722</v>
      </c>
      <c r="G336" s="1" t="s">
        <v>37</v>
      </c>
      <c r="I336" s="1" t="s">
        <v>50</v>
      </c>
      <c r="J336" s="3">
        <v>175.7</v>
      </c>
      <c r="K336" s="1">
        <v>0</v>
      </c>
      <c r="L336" s="1">
        <v>0</v>
      </c>
      <c r="M336" s="1">
        <v>0</v>
      </c>
      <c r="N336" s="1">
        <v>406</v>
      </c>
      <c r="O336" s="1">
        <v>5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219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523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6">
        <v>45359</v>
      </c>
    </row>
    <row r="337" spans="2:37" x14ac:dyDescent="0.25">
      <c r="B337" s="1" t="s">
        <v>1770</v>
      </c>
      <c r="C337" s="1" t="s">
        <v>1771</v>
      </c>
      <c r="D337" s="1" t="s">
        <v>1769</v>
      </c>
      <c r="E337" s="2">
        <v>45306.320497685185</v>
      </c>
      <c r="F337" s="1" t="s">
        <v>66</v>
      </c>
      <c r="G337" s="1" t="s">
        <v>37</v>
      </c>
      <c r="I337" s="1" t="s">
        <v>38</v>
      </c>
      <c r="J337" s="3">
        <v>47.7</v>
      </c>
      <c r="K337" s="1">
        <v>2</v>
      </c>
      <c r="L337" s="1">
        <v>1072</v>
      </c>
      <c r="M337" s="1">
        <v>504</v>
      </c>
      <c r="N337" s="1">
        <v>0</v>
      </c>
      <c r="O337" s="1">
        <v>15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67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1074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6">
        <v>45380</v>
      </c>
    </row>
    <row r="338" spans="2:37" x14ac:dyDescent="0.25">
      <c r="B338" s="1" t="s">
        <v>2723</v>
      </c>
      <c r="C338" s="1" t="s">
        <v>2724</v>
      </c>
      <c r="D338" s="1" t="s">
        <v>2725</v>
      </c>
      <c r="E338" s="2">
        <v>45281.750798611109</v>
      </c>
      <c r="F338" s="1" t="s">
        <v>104</v>
      </c>
      <c r="G338" s="1" t="s">
        <v>37</v>
      </c>
      <c r="I338" s="1" t="s">
        <v>50</v>
      </c>
      <c r="J338" s="3">
        <v>3.2</v>
      </c>
      <c r="K338" s="1">
        <v>1</v>
      </c>
      <c r="L338" s="1">
        <v>0</v>
      </c>
      <c r="M338" s="1">
        <v>0</v>
      </c>
      <c r="N338" s="1">
        <v>0</v>
      </c>
      <c r="O338" s="1">
        <v>4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3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2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6">
        <v>45472</v>
      </c>
    </row>
    <row r="339" spans="2:37" x14ac:dyDescent="0.25">
      <c r="B339" s="1" t="s">
        <v>436</v>
      </c>
      <c r="C339" s="1" t="s">
        <v>437</v>
      </c>
      <c r="D339" s="1" t="s">
        <v>435</v>
      </c>
      <c r="E339" s="2">
        <v>45306.633784722224</v>
      </c>
      <c r="F339" s="1" t="s">
        <v>211</v>
      </c>
      <c r="G339" s="1" t="s">
        <v>42</v>
      </c>
      <c r="H339" s="1" t="s">
        <v>203</v>
      </c>
      <c r="I339" s="1" t="s">
        <v>38</v>
      </c>
      <c r="J339" s="3">
        <v>369.2</v>
      </c>
      <c r="K339" s="1">
        <v>1</v>
      </c>
      <c r="L339" s="1">
        <v>0</v>
      </c>
      <c r="M339" s="1">
        <v>0</v>
      </c>
      <c r="N339" s="1">
        <v>5753</v>
      </c>
      <c r="O339" s="1">
        <v>190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564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66</v>
      </c>
      <c r="AB339" s="1">
        <v>6210</v>
      </c>
      <c r="AC339" s="1">
        <v>145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6">
        <v>45464</v>
      </c>
    </row>
    <row r="340" spans="2:37" x14ac:dyDescent="0.25">
      <c r="B340" s="1" t="s">
        <v>439</v>
      </c>
      <c r="C340" s="1" t="s">
        <v>2726</v>
      </c>
      <c r="D340" s="1" t="s">
        <v>2727</v>
      </c>
      <c r="E340" s="2">
        <v>45304.448344907411</v>
      </c>
      <c r="F340" s="1" t="s">
        <v>196</v>
      </c>
      <c r="G340" s="1" t="s">
        <v>37</v>
      </c>
      <c r="I340" s="1" t="s">
        <v>50</v>
      </c>
      <c r="J340" s="3">
        <v>18.2</v>
      </c>
      <c r="K340" s="1">
        <v>1</v>
      </c>
      <c r="L340" s="1">
        <v>0</v>
      </c>
      <c r="M340" s="1">
        <v>0</v>
      </c>
      <c r="N340" s="1">
        <v>834</v>
      </c>
      <c r="O340" s="1">
        <v>25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21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6">
        <v>45632</v>
      </c>
    </row>
    <row r="341" spans="2:37" x14ac:dyDescent="0.25">
      <c r="B341" s="1" t="s">
        <v>439</v>
      </c>
      <c r="C341" s="1" t="s">
        <v>440</v>
      </c>
      <c r="D341" s="1" t="s">
        <v>438</v>
      </c>
      <c r="E341" s="2">
        <v>45306.573703703703</v>
      </c>
      <c r="F341" s="1" t="s">
        <v>311</v>
      </c>
      <c r="G341" s="1" t="s">
        <v>37</v>
      </c>
      <c r="I341" s="1" t="s">
        <v>38</v>
      </c>
      <c r="J341" s="3">
        <v>22</v>
      </c>
      <c r="K341" s="1">
        <v>1</v>
      </c>
      <c r="L341" s="1">
        <v>0</v>
      </c>
      <c r="M341" s="1">
        <v>603</v>
      </c>
      <c r="N341" s="1">
        <v>0</v>
      </c>
      <c r="O341" s="1">
        <v>8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291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6">
        <v>45637</v>
      </c>
    </row>
    <row r="342" spans="2:37" x14ac:dyDescent="0.25">
      <c r="B342" s="1" t="s">
        <v>442</v>
      </c>
      <c r="C342" s="1" t="s">
        <v>443</v>
      </c>
      <c r="D342" s="1" t="s">
        <v>441</v>
      </c>
      <c r="E342" s="2">
        <v>45283.447233796294</v>
      </c>
      <c r="F342" s="1" t="s">
        <v>49</v>
      </c>
      <c r="G342" s="1" t="s">
        <v>37</v>
      </c>
      <c r="I342" s="1" t="s">
        <v>50</v>
      </c>
      <c r="J342" s="3">
        <v>35.299999999999997</v>
      </c>
      <c r="K342" s="1">
        <v>127</v>
      </c>
      <c r="L342" s="1">
        <v>0</v>
      </c>
      <c r="M342" s="1">
        <v>0</v>
      </c>
      <c r="N342" s="1">
        <v>129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155</v>
      </c>
      <c r="AC342" s="1">
        <v>0</v>
      </c>
      <c r="AD342" s="1">
        <v>1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6">
        <v>45007</v>
      </c>
    </row>
    <row r="343" spans="2:37" x14ac:dyDescent="0.25">
      <c r="B343" s="1" t="s">
        <v>1773</v>
      </c>
      <c r="C343" s="1" t="s">
        <v>1774</v>
      </c>
      <c r="D343" s="1" t="s">
        <v>1772</v>
      </c>
      <c r="E343" s="2">
        <v>45280.580717592595</v>
      </c>
      <c r="F343" s="1" t="s">
        <v>86</v>
      </c>
      <c r="G343" s="1" t="s">
        <v>37</v>
      </c>
      <c r="I343" s="1" t="s">
        <v>38</v>
      </c>
      <c r="J343" s="3">
        <v>33.4</v>
      </c>
      <c r="K343" s="1">
        <v>0</v>
      </c>
      <c r="L343" s="1">
        <v>0</v>
      </c>
      <c r="M343" s="1">
        <v>0</v>
      </c>
      <c r="N343" s="1">
        <v>1603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1755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6">
        <v>367</v>
      </c>
    </row>
    <row r="344" spans="2:37" x14ac:dyDescent="0.25">
      <c r="B344" s="1" t="s">
        <v>445</v>
      </c>
      <c r="C344" s="1" t="s">
        <v>446</v>
      </c>
      <c r="D344" s="1" t="s">
        <v>444</v>
      </c>
      <c r="E344" s="2">
        <v>45230.595949074072</v>
      </c>
      <c r="F344" s="1" t="s">
        <v>295</v>
      </c>
      <c r="G344" s="1" t="s">
        <v>37</v>
      </c>
      <c r="I344" s="1" t="s">
        <v>38</v>
      </c>
      <c r="J344" s="3">
        <v>18.100000000000001</v>
      </c>
      <c r="K344" s="1">
        <v>105</v>
      </c>
      <c r="L344" s="1">
        <v>0</v>
      </c>
      <c r="M344" s="1">
        <v>0</v>
      </c>
      <c r="N344" s="1">
        <v>710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19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752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-1</v>
      </c>
      <c r="AK344" s="6">
        <v>367</v>
      </c>
    </row>
    <row r="345" spans="2:37" x14ac:dyDescent="0.25">
      <c r="B345" s="1" t="s">
        <v>445</v>
      </c>
      <c r="C345" s="1" t="s">
        <v>446</v>
      </c>
      <c r="D345" s="1" t="s">
        <v>447</v>
      </c>
      <c r="E345" s="2">
        <v>45306.417025462964</v>
      </c>
      <c r="F345" s="1" t="s">
        <v>49</v>
      </c>
      <c r="G345" s="1" t="s">
        <v>37</v>
      </c>
      <c r="I345" s="1" t="s">
        <v>38</v>
      </c>
      <c r="J345" s="3">
        <v>7.1</v>
      </c>
      <c r="K345" s="1">
        <v>119</v>
      </c>
      <c r="L345" s="1">
        <v>0</v>
      </c>
      <c r="M345" s="1">
        <v>120</v>
      </c>
      <c r="N345" s="1">
        <v>130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9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6">
        <v>367</v>
      </c>
    </row>
    <row r="346" spans="2:37" x14ac:dyDescent="0.25">
      <c r="B346" s="1" t="s">
        <v>449</v>
      </c>
      <c r="C346" s="1" t="s">
        <v>450</v>
      </c>
      <c r="D346" s="1" t="s">
        <v>448</v>
      </c>
      <c r="E346" s="2">
        <v>45306.364050925928</v>
      </c>
      <c r="F346" s="1" t="s">
        <v>211</v>
      </c>
      <c r="G346" s="1" t="s">
        <v>37</v>
      </c>
      <c r="I346" s="1" t="s">
        <v>38</v>
      </c>
      <c r="J346" s="3">
        <v>2399.3000000000002</v>
      </c>
      <c r="K346" s="1">
        <v>0</v>
      </c>
      <c r="L346" s="1">
        <v>0</v>
      </c>
      <c r="M346" s="1">
        <v>35283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22057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6">
        <v>367</v>
      </c>
    </row>
    <row r="347" spans="2:37" x14ac:dyDescent="0.25">
      <c r="B347" s="1" t="s">
        <v>1776</v>
      </c>
      <c r="C347" s="1" t="s">
        <v>1777</v>
      </c>
      <c r="D347" s="1" t="s">
        <v>1775</v>
      </c>
      <c r="E347" s="2">
        <v>45306.423437500001</v>
      </c>
      <c r="F347" s="1" t="s">
        <v>36</v>
      </c>
      <c r="G347" s="1" t="s">
        <v>37</v>
      </c>
      <c r="H347" s="1" t="s">
        <v>53</v>
      </c>
      <c r="I347" s="1" t="s">
        <v>38</v>
      </c>
      <c r="J347" s="3">
        <v>354.1</v>
      </c>
      <c r="K347" s="1">
        <v>2565</v>
      </c>
      <c r="L347" s="1">
        <v>0</v>
      </c>
      <c r="M347" s="1">
        <v>0</v>
      </c>
      <c r="N347" s="1">
        <v>1360</v>
      </c>
      <c r="O347" s="1">
        <v>248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180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603</v>
      </c>
      <c r="AB347" s="1">
        <v>1625</v>
      </c>
      <c r="AC347" s="1">
        <v>203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6">
        <v>45457</v>
      </c>
    </row>
    <row r="348" spans="2:37" x14ac:dyDescent="0.25">
      <c r="B348" s="1" t="s">
        <v>452</v>
      </c>
      <c r="C348" s="1" t="s">
        <v>453</v>
      </c>
      <c r="D348" s="1" t="s">
        <v>451</v>
      </c>
      <c r="E348" s="2">
        <v>45295.139930555553</v>
      </c>
      <c r="F348" s="1" t="s">
        <v>49</v>
      </c>
      <c r="G348" s="1" t="s">
        <v>37</v>
      </c>
      <c r="I348" s="1" t="s">
        <v>50</v>
      </c>
      <c r="J348" s="3">
        <v>68.7</v>
      </c>
      <c r="K348" s="1">
        <v>0</v>
      </c>
      <c r="L348" s="1">
        <v>0</v>
      </c>
      <c r="M348" s="1">
        <v>215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3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6">
        <v>367</v>
      </c>
    </row>
    <row r="349" spans="2:37" x14ac:dyDescent="0.25">
      <c r="B349" s="1" t="s">
        <v>455</v>
      </c>
      <c r="C349" s="1" t="s">
        <v>456</v>
      </c>
      <c r="D349" s="1" t="s">
        <v>454</v>
      </c>
      <c r="E349" s="2">
        <v>45306.367268518516</v>
      </c>
      <c r="F349" s="1" t="s">
        <v>124</v>
      </c>
      <c r="G349" s="1" t="s">
        <v>42</v>
      </c>
      <c r="I349" s="1" t="s">
        <v>38</v>
      </c>
      <c r="J349" s="3">
        <v>71.599999999999994</v>
      </c>
      <c r="K349" s="1">
        <v>899</v>
      </c>
      <c r="L349" s="1">
        <v>31</v>
      </c>
      <c r="M349" s="1">
        <v>916</v>
      </c>
      <c r="N349" s="1">
        <v>0</v>
      </c>
      <c r="O349" s="1">
        <v>82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48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1193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1</v>
      </c>
      <c r="AJ349" s="1">
        <v>1</v>
      </c>
      <c r="AK349" s="6">
        <v>45553</v>
      </c>
    </row>
    <row r="350" spans="2:37" x14ac:dyDescent="0.25">
      <c r="B350" s="1" t="s">
        <v>2728</v>
      </c>
      <c r="C350" s="1" t="s">
        <v>2729</v>
      </c>
      <c r="D350" s="1" t="s">
        <v>2730</v>
      </c>
      <c r="E350" s="2">
        <v>45306.334756944445</v>
      </c>
      <c r="F350" s="1" t="s">
        <v>196</v>
      </c>
      <c r="G350" s="1" t="s">
        <v>37</v>
      </c>
      <c r="I350" s="1" t="s">
        <v>43</v>
      </c>
      <c r="J350" s="3">
        <v>77.2</v>
      </c>
      <c r="K350" s="1">
        <v>3</v>
      </c>
      <c r="L350" s="1">
        <v>78</v>
      </c>
      <c r="M350" s="1">
        <v>0</v>
      </c>
      <c r="N350" s="1">
        <v>78</v>
      </c>
      <c r="O350" s="1">
        <v>88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79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97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6">
        <v>45616</v>
      </c>
    </row>
    <row r="351" spans="2:37" x14ac:dyDescent="0.25">
      <c r="B351" s="1" t="s">
        <v>458</v>
      </c>
      <c r="C351" s="1" t="s">
        <v>459</v>
      </c>
      <c r="D351" s="1" t="s">
        <v>457</v>
      </c>
      <c r="E351" s="2">
        <v>45303.232210648152</v>
      </c>
      <c r="F351" s="1" t="s">
        <v>86</v>
      </c>
      <c r="G351" s="1" t="s">
        <v>37</v>
      </c>
      <c r="I351" s="1" t="s">
        <v>38</v>
      </c>
      <c r="J351" s="3">
        <v>23</v>
      </c>
      <c r="K351" s="1">
        <v>1</v>
      </c>
      <c r="L351" s="1">
        <v>0</v>
      </c>
      <c r="M351" s="1">
        <v>0</v>
      </c>
      <c r="N351" s="1">
        <v>8</v>
      </c>
      <c r="O351" s="1">
        <v>46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28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8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6">
        <v>45345</v>
      </c>
    </row>
    <row r="352" spans="2:37" x14ac:dyDescent="0.25">
      <c r="B352" s="1" t="s">
        <v>461</v>
      </c>
      <c r="C352" s="1" t="s">
        <v>462</v>
      </c>
      <c r="D352" s="1" t="s">
        <v>460</v>
      </c>
      <c r="E352" s="2">
        <v>45304.45449074074</v>
      </c>
      <c r="F352" s="1" t="s">
        <v>41</v>
      </c>
      <c r="G352" s="1" t="s">
        <v>37</v>
      </c>
      <c r="I352" s="1" t="s">
        <v>50</v>
      </c>
      <c r="J352" s="3">
        <v>39</v>
      </c>
      <c r="K352" s="1">
        <v>142</v>
      </c>
      <c r="L352" s="1">
        <v>0</v>
      </c>
      <c r="M352" s="1">
        <v>140</v>
      </c>
      <c r="N352" s="1">
        <v>0</v>
      </c>
      <c r="O352" s="1">
        <v>2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57</v>
      </c>
      <c r="Y352" s="1">
        <v>0</v>
      </c>
      <c r="Z352" s="1">
        <v>0</v>
      </c>
      <c r="AA352" s="1">
        <v>0</v>
      </c>
      <c r="AB352" s="1">
        <v>1237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6">
        <v>45321</v>
      </c>
    </row>
    <row r="353" spans="2:37" x14ac:dyDescent="0.25">
      <c r="B353" s="1" t="s">
        <v>464</v>
      </c>
      <c r="C353" s="1" t="s">
        <v>465</v>
      </c>
      <c r="D353" s="1" t="s">
        <v>463</v>
      </c>
      <c r="E353" s="2">
        <v>45306.388842592591</v>
      </c>
      <c r="F353" s="1" t="s">
        <v>104</v>
      </c>
      <c r="G353" s="1" t="s">
        <v>37</v>
      </c>
      <c r="I353" s="1" t="s">
        <v>38</v>
      </c>
      <c r="J353" s="3">
        <v>456.9</v>
      </c>
      <c r="K353" s="1">
        <v>0</v>
      </c>
      <c r="L353" s="1">
        <v>696</v>
      </c>
      <c r="M353" s="1">
        <v>635</v>
      </c>
      <c r="N353" s="1">
        <v>0</v>
      </c>
      <c r="O353" s="1">
        <v>30</v>
      </c>
      <c r="P353" s="1">
        <v>0</v>
      </c>
      <c r="Q353" s="1">
        <v>0</v>
      </c>
      <c r="R353" s="1">
        <v>0</v>
      </c>
      <c r="S353" s="1">
        <v>488</v>
      </c>
      <c r="T353" s="1">
        <v>0</v>
      </c>
      <c r="U353" s="1">
        <v>144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701</v>
      </c>
      <c r="AC353" s="1">
        <v>0</v>
      </c>
      <c r="AD353" s="1">
        <v>8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6">
        <v>45429</v>
      </c>
    </row>
    <row r="354" spans="2:37" x14ac:dyDescent="0.25">
      <c r="B354" s="1" t="s">
        <v>2731</v>
      </c>
      <c r="C354" s="1" t="s">
        <v>2732</v>
      </c>
      <c r="D354" s="1" t="s">
        <v>2733</v>
      </c>
      <c r="E354" s="2">
        <v>45293.683240740742</v>
      </c>
      <c r="F354" s="1" t="s">
        <v>147</v>
      </c>
      <c r="G354" s="1" t="s">
        <v>37</v>
      </c>
      <c r="H354" s="1" t="s">
        <v>1541</v>
      </c>
      <c r="I354" s="1" t="s">
        <v>38</v>
      </c>
      <c r="J354" s="3">
        <v>17.3</v>
      </c>
      <c r="K354" s="1">
        <v>1</v>
      </c>
      <c r="L354" s="1">
        <v>0</v>
      </c>
      <c r="M354" s="1">
        <v>377</v>
      </c>
      <c r="N354" s="1">
        <v>0</v>
      </c>
      <c r="O354" s="1">
        <v>34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12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489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6">
        <v>45603</v>
      </c>
    </row>
    <row r="355" spans="2:37" x14ac:dyDescent="0.25">
      <c r="B355" s="1" t="s">
        <v>1994</v>
      </c>
      <c r="C355" s="1" t="s">
        <v>1995</v>
      </c>
      <c r="D355" s="1" t="s">
        <v>1993</v>
      </c>
      <c r="E355" s="2">
        <v>45303.559270833335</v>
      </c>
      <c r="F355" s="1" t="s">
        <v>41</v>
      </c>
      <c r="G355" s="1" t="s">
        <v>37</v>
      </c>
      <c r="I355" s="1" t="s">
        <v>38</v>
      </c>
      <c r="J355" s="3">
        <v>161.80000000000001</v>
      </c>
      <c r="K355" s="1">
        <v>0</v>
      </c>
      <c r="L355" s="1">
        <v>0</v>
      </c>
      <c r="M355" s="1">
        <v>0</v>
      </c>
      <c r="N355" s="1">
        <v>929</v>
      </c>
      <c r="O355" s="1">
        <v>8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1167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1</v>
      </c>
      <c r="AK355" s="6">
        <v>45378</v>
      </c>
    </row>
    <row r="356" spans="2:37" x14ac:dyDescent="0.25">
      <c r="B356" s="1" t="s">
        <v>467</v>
      </c>
      <c r="C356" s="1" t="s">
        <v>468</v>
      </c>
      <c r="D356" s="1" t="s">
        <v>466</v>
      </c>
      <c r="E356" s="2">
        <v>45290.694976851853</v>
      </c>
      <c r="F356" s="1" t="s">
        <v>469</v>
      </c>
      <c r="G356" s="1" t="s">
        <v>42</v>
      </c>
      <c r="I356" s="1" t="s">
        <v>38</v>
      </c>
      <c r="J356" s="3">
        <v>2.2000000000000002</v>
      </c>
      <c r="K356" s="1">
        <v>0</v>
      </c>
      <c r="L356" s="1">
        <v>0</v>
      </c>
      <c r="M356" s="1">
        <v>40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6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6">
        <v>367</v>
      </c>
    </row>
    <row r="357" spans="2:37" x14ac:dyDescent="0.25">
      <c r="B357" s="1" t="s">
        <v>471</v>
      </c>
      <c r="C357" s="1" t="s">
        <v>472</v>
      </c>
      <c r="D357" s="1" t="s">
        <v>470</v>
      </c>
      <c r="E357" s="2">
        <v>45306.531550925924</v>
      </c>
      <c r="F357" s="1" t="s">
        <v>41</v>
      </c>
      <c r="G357" s="1" t="s">
        <v>37</v>
      </c>
      <c r="H357" s="1" t="s">
        <v>67</v>
      </c>
      <c r="I357" s="1" t="s">
        <v>50</v>
      </c>
      <c r="J357" s="3">
        <v>71.900000000000006</v>
      </c>
      <c r="K357" s="1">
        <v>0</v>
      </c>
      <c r="L357" s="1">
        <v>183</v>
      </c>
      <c r="M357" s="1">
        <v>0</v>
      </c>
      <c r="N357" s="1">
        <v>0</v>
      </c>
      <c r="O357" s="1">
        <v>83</v>
      </c>
      <c r="P357" s="1">
        <v>82</v>
      </c>
      <c r="Q357" s="1">
        <v>0</v>
      </c>
      <c r="R357" s="1">
        <v>0</v>
      </c>
      <c r="S357" s="1">
        <v>0</v>
      </c>
      <c r="T357" s="1">
        <v>0</v>
      </c>
      <c r="U357" s="1">
        <v>28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497</v>
      </c>
      <c r="AC357" s="1">
        <v>179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6">
        <v>45363</v>
      </c>
    </row>
    <row r="358" spans="2:37" x14ac:dyDescent="0.25">
      <c r="B358" s="1" t="s">
        <v>2734</v>
      </c>
      <c r="C358" s="1" t="s">
        <v>2735</v>
      </c>
      <c r="D358" s="1" t="s">
        <v>2736</v>
      </c>
      <c r="E358" s="2">
        <v>45303.836458333331</v>
      </c>
      <c r="F358" s="1" t="s">
        <v>49</v>
      </c>
      <c r="G358" s="1" t="s">
        <v>37</v>
      </c>
      <c r="I358" s="1" t="s">
        <v>38</v>
      </c>
      <c r="J358" s="3">
        <v>15.5</v>
      </c>
      <c r="K358" s="1">
        <v>3</v>
      </c>
      <c r="L358" s="1">
        <v>0</v>
      </c>
      <c r="M358" s="1">
        <v>0</v>
      </c>
      <c r="N358" s="1">
        <v>422</v>
      </c>
      <c r="O358" s="1">
        <v>8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18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6">
        <v>45546</v>
      </c>
    </row>
    <row r="359" spans="2:37" x14ac:dyDescent="0.25">
      <c r="B359" s="1" t="s">
        <v>2737</v>
      </c>
      <c r="C359" s="1" t="s">
        <v>2738</v>
      </c>
      <c r="D359" s="1" t="s">
        <v>2739</v>
      </c>
      <c r="E359" s="2">
        <v>45306.486967592595</v>
      </c>
      <c r="F359" s="1" t="s">
        <v>36</v>
      </c>
      <c r="G359" s="1" t="s">
        <v>37</v>
      </c>
      <c r="I359" s="1" t="s">
        <v>50</v>
      </c>
      <c r="J359" s="3">
        <v>20.6</v>
      </c>
      <c r="K359" s="1">
        <v>0</v>
      </c>
      <c r="L359" s="1">
        <v>0</v>
      </c>
      <c r="M359" s="1">
        <v>0</v>
      </c>
      <c r="N359" s="1">
        <v>369</v>
      </c>
      <c r="O359" s="1">
        <v>6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364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6">
        <v>45311</v>
      </c>
    </row>
    <row r="360" spans="2:37" x14ac:dyDescent="0.25">
      <c r="B360" s="1" t="s">
        <v>474</v>
      </c>
      <c r="C360" s="1" t="s">
        <v>475</v>
      </c>
      <c r="D360" s="1" t="s">
        <v>473</v>
      </c>
      <c r="E360" s="2">
        <v>45296.766226851854</v>
      </c>
      <c r="F360" s="1" t="s">
        <v>36</v>
      </c>
      <c r="G360" s="1" t="s">
        <v>37</v>
      </c>
      <c r="I360" s="1" t="s">
        <v>38</v>
      </c>
      <c r="J360" s="3">
        <v>46.2</v>
      </c>
      <c r="K360" s="1">
        <v>0</v>
      </c>
      <c r="L360" s="1">
        <v>0</v>
      </c>
      <c r="M360" s="1">
        <v>643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1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7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6">
        <v>367</v>
      </c>
    </row>
    <row r="361" spans="2:37" x14ac:dyDescent="0.25">
      <c r="B361" s="1" t="s">
        <v>474</v>
      </c>
      <c r="C361" s="1" t="s">
        <v>2740</v>
      </c>
      <c r="D361" s="1" t="s">
        <v>2741</v>
      </c>
      <c r="E361" s="2">
        <v>45306.402314814812</v>
      </c>
      <c r="F361" s="1" t="s">
        <v>147</v>
      </c>
      <c r="G361" s="1" t="s">
        <v>37</v>
      </c>
      <c r="I361" s="1" t="s">
        <v>50</v>
      </c>
      <c r="J361" s="3">
        <v>263.8</v>
      </c>
      <c r="K361" s="1">
        <v>2303</v>
      </c>
      <c r="L361" s="1">
        <v>0</v>
      </c>
      <c r="M361" s="1">
        <v>2335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45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2967</v>
      </c>
      <c r="AC361" s="1">
        <v>0</v>
      </c>
      <c r="AD361" s="1">
        <v>1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6">
        <v>367</v>
      </c>
    </row>
    <row r="362" spans="2:37" x14ac:dyDescent="0.25">
      <c r="B362" s="1" t="s">
        <v>1779</v>
      </c>
      <c r="C362" s="1" t="s">
        <v>1780</v>
      </c>
      <c r="D362" s="1" t="s">
        <v>1778</v>
      </c>
      <c r="E362" s="2">
        <v>45306.453530092593</v>
      </c>
      <c r="F362" s="1" t="s">
        <v>132</v>
      </c>
      <c r="G362" s="1" t="s">
        <v>37</v>
      </c>
      <c r="I362" s="1" t="s">
        <v>38</v>
      </c>
      <c r="J362" s="3">
        <v>20.8</v>
      </c>
      <c r="K362" s="1">
        <v>6</v>
      </c>
      <c r="L362" s="1">
        <v>0</v>
      </c>
      <c r="M362" s="1">
        <v>242</v>
      </c>
      <c r="N362" s="1">
        <v>0</v>
      </c>
      <c r="O362" s="1">
        <v>8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27</v>
      </c>
      <c r="V362" s="1">
        <v>0</v>
      </c>
      <c r="W362" s="1">
        <v>0</v>
      </c>
      <c r="X362" s="1">
        <v>79</v>
      </c>
      <c r="Y362" s="1">
        <v>0</v>
      </c>
      <c r="Z362" s="1">
        <v>0</v>
      </c>
      <c r="AA362" s="1">
        <v>3</v>
      </c>
      <c r="AB362" s="1">
        <v>22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6">
        <v>45302</v>
      </c>
    </row>
    <row r="363" spans="2:37" x14ac:dyDescent="0.25">
      <c r="B363" s="1" t="s">
        <v>477</v>
      </c>
      <c r="C363" s="1" t="s">
        <v>478</v>
      </c>
      <c r="D363" s="1" t="s">
        <v>476</v>
      </c>
      <c r="E363" s="2">
        <v>45304.759351851855</v>
      </c>
      <c r="F363" s="1" t="s">
        <v>36</v>
      </c>
      <c r="G363" s="1" t="s">
        <v>37</v>
      </c>
      <c r="I363" s="1" t="s">
        <v>50</v>
      </c>
      <c r="J363" s="3">
        <v>47.6</v>
      </c>
      <c r="K363" s="1">
        <v>1</v>
      </c>
      <c r="L363" s="1">
        <v>0</v>
      </c>
      <c r="M363" s="1">
        <v>257</v>
      </c>
      <c r="N363" s="1">
        <v>0</v>
      </c>
      <c r="O363" s="1">
        <v>3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54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323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6">
        <v>45429</v>
      </c>
    </row>
    <row r="364" spans="2:37" x14ac:dyDescent="0.25">
      <c r="B364" s="1" t="s">
        <v>477</v>
      </c>
      <c r="C364" s="1" t="s">
        <v>480</v>
      </c>
      <c r="D364" s="1" t="s">
        <v>479</v>
      </c>
      <c r="E364" s="2">
        <v>45306.601273148146</v>
      </c>
      <c r="F364" s="1" t="s">
        <v>41</v>
      </c>
      <c r="G364" s="1" t="s">
        <v>42</v>
      </c>
      <c r="H364" s="1" t="s">
        <v>98</v>
      </c>
      <c r="I364" s="1" t="s">
        <v>38</v>
      </c>
      <c r="J364" s="3">
        <v>176.8</v>
      </c>
      <c r="K364" s="1">
        <v>3</v>
      </c>
      <c r="L364" s="1">
        <v>0</v>
      </c>
      <c r="M364" s="1">
        <v>0</v>
      </c>
      <c r="N364" s="1">
        <v>0</v>
      </c>
      <c r="O364" s="1">
        <v>780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86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2</v>
      </c>
      <c r="AC364" s="1">
        <v>760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6">
        <v>45598</v>
      </c>
    </row>
    <row r="365" spans="2:37" x14ac:dyDescent="0.25">
      <c r="B365" s="1" t="s">
        <v>482</v>
      </c>
      <c r="C365" s="1" t="s">
        <v>483</v>
      </c>
      <c r="D365" s="1" t="s">
        <v>481</v>
      </c>
      <c r="E365" s="2">
        <v>45302.906145833331</v>
      </c>
      <c r="F365" s="1" t="s">
        <v>41</v>
      </c>
      <c r="G365" s="1" t="s">
        <v>37</v>
      </c>
      <c r="I365" s="1" t="s">
        <v>50</v>
      </c>
      <c r="J365" s="3">
        <v>36.9</v>
      </c>
      <c r="K365" s="1">
        <v>1</v>
      </c>
      <c r="L365" s="1">
        <v>0</v>
      </c>
      <c r="M365" s="1">
        <v>0</v>
      </c>
      <c r="N365" s="1">
        <v>0</v>
      </c>
      <c r="O365" s="1">
        <v>109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6">
        <v>45477</v>
      </c>
    </row>
    <row r="366" spans="2:37" x14ac:dyDescent="0.25">
      <c r="B366" s="1" t="s">
        <v>2742</v>
      </c>
      <c r="C366" s="1" t="s">
        <v>2743</v>
      </c>
      <c r="D366" s="1" t="s">
        <v>2744</v>
      </c>
      <c r="E366" s="2">
        <v>45306.440451388888</v>
      </c>
      <c r="F366" s="1" t="s">
        <v>41</v>
      </c>
      <c r="G366" s="1" t="s">
        <v>37</v>
      </c>
      <c r="I366" s="1" t="s">
        <v>38</v>
      </c>
      <c r="J366" s="3">
        <v>868.4</v>
      </c>
      <c r="K366" s="1">
        <v>2979</v>
      </c>
      <c r="L366" s="1">
        <v>345</v>
      </c>
      <c r="M366" s="1">
        <v>0</v>
      </c>
      <c r="N366" s="1">
        <v>3309</v>
      </c>
      <c r="O366" s="1">
        <v>109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44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106</v>
      </c>
      <c r="AB366" s="1">
        <v>3735</v>
      </c>
      <c r="AC366" s="1">
        <v>0</v>
      </c>
      <c r="AD366" s="1">
        <v>4338</v>
      </c>
      <c r="AE366" s="1">
        <v>0</v>
      </c>
      <c r="AF366" s="1">
        <v>0</v>
      </c>
      <c r="AG366" s="1">
        <v>0</v>
      </c>
      <c r="AH366" s="1">
        <v>1</v>
      </c>
      <c r="AI366" s="1">
        <v>0</v>
      </c>
      <c r="AJ366" s="1">
        <v>0</v>
      </c>
      <c r="AK366" s="6">
        <v>45345</v>
      </c>
    </row>
    <row r="367" spans="2:37" x14ac:dyDescent="0.25">
      <c r="B367" s="1" t="s">
        <v>2745</v>
      </c>
      <c r="C367" s="1" t="s">
        <v>2746</v>
      </c>
      <c r="D367" s="1" t="s">
        <v>2747</v>
      </c>
      <c r="E367" s="2">
        <v>45268.662372685183</v>
      </c>
      <c r="F367" s="1" t="s">
        <v>41</v>
      </c>
      <c r="G367" s="1" t="s">
        <v>37</v>
      </c>
      <c r="I367" s="1" t="s">
        <v>38</v>
      </c>
      <c r="J367" s="3">
        <v>6.5</v>
      </c>
      <c r="K367" s="1">
        <v>0</v>
      </c>
      <c r="L367" s="1">
        <v>0</v>
      </c>
      <c r="M367" s="1">
        <v>0</v>
      </c>
      <c r="N367" s="1">
        <v>67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6">
        <v>367</v>
      </c>
    </row>
    <row r="368" spans="2:37" x14ac:dyDescent="0.25">
      <c r="B368" s="1" t="s">
        <v>2748</v>
      </c>
      <c r="C368" s="1" t="s">
        <v>2749</v>
      </c>
      <c r="D368" s="1" t="s">
        <v>2750</v>
      </c>
      <c r="E368" s="2">
        <v>45306.456712962965</v>
      </c>
      <c r="F368" s="1" t="s">
        <v>230</v>
      </c>
      <c r="G368" s="1" t="s">
        <v>37</v>
      </c>
      <c r="I368" s="1" t="s">
        <v>50</v>
      </c>
      <c r="J368" s="3">
        <v>26.5</v>
      </c>
      <c r="K368" s="1">
        <v>237</v>
      </c>
      <c r="L368" s="1">
        <v>0</v>
      </c>
      <c r="M368" s="1">
        <v>0</v>
      </c>
      <c r="N368" s="1">
        <v>238</v>
      </c>
      <c r="O368" s="1">
        <v>43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32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1</v>
      </c>
      <c r="AB368" s="1">
        <v>123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1</v>
      </c>
      <c r="AJ368" s="1">
        <v>0</v>
      </c>
      <c r="AK368" s="6">
        <v>45633</v>
      </c>
    </row>
    <row r="369" spans="2:37" x14ac:dyDescent="0.25">
      <c r="B369" s="1" t="s">
        <v>2751</v>
      </c>
      <c r="C369" s="1" t="s">
        <v>2752</v>
      </c>
      <c r="D369" s="1" t="s">
        <v>2753</v>
      </c>
      <c r="E369" s="2">
        <v>45295.593900462962</v>
      </c>
      <c r="F369" s="1" t="s">
        <v>2754</v>
      </c>
      <c r="G369" s="1" t="s">
        <v>37</v>
      </c>
      <c r="I369" s="1" t="s">
        <v>50</v>
      </c>
      <c r="J369" s="3">
        <v>94.1</v>
      </c>
      <c r="K369" s="1">
        <v>0</v>
      </c>
      <c r="L369" s="1">
        <v>0</v>
      </c>
      <c r="M369" s="1">
        <v>287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103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6">
        <v>367</v>
      </c>
    </row>
    <row r="370" spans="2:37" x14ac:dyDescent="0.25">
      <c r="B370" s="1" t="s">
        <v>2755</v>
      </c>
      <c r="C370" s="1" t="s">
        <v>2756</v>
      </c>
      <c r="D370" s="1" t="s">
        <v>2757</v>
      </c>
      <c r="E370" s="2">
        <v>45296.955740740741</v>
      </c>
      <c r="F370" s="1" t="s">
        <v>104</v>
      </c>
      <c r="G370" s="1" t="s">
        <v>37</v>
      </c>
      <c r="I370" s="1" t="s">
        <v>38</v>
      </c>
      <c r="J370" s="3">
        <v>6.4</v>
      </c>
      <c r="K370" s="1">
        <v>0</v>
      </c>
      <c r="L370" s="1">
        <v>443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443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6">
        <v>367</v>
      </c>
    </row>
    <row r="371" spans="2:37" x14ac:dyDescent="0.25">
      <c r="B371" s="1" t="s">
        <v>1997</v>
      </c>
      <c r="C371" s="1" t="s">
        <v>1998</v>
      </c>
      <c r="D371" s="1" t="s">
        <v>1996</v>
      </c>
      <c r="E371" s="2">
        <v>45230.595949074072</v>
      </c>
      <c r="F371" s="1" t="s">
        <v>1999</v>
      </c>
      <c r="G371" s="1" t="s">
        <v>37</v>
      </c>
      <c r="I371" s="1" t="s">
        <v>50</v>
      </c>
      <c r="J371" s="3">
        <v>20.9</v>
      </c>
      <c r="K371" s="1">
        <v>0</v>
      </c>
      <c r="L371" s="1">
        <v>437</v>
      </c>
      <c r="M371" s="1">
        <v>198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437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-1</v>
      </c>
      <c r="AK371" s="6">
        <v>367</v>
      </c>
    </row>
    <row r="372" spans="2:37" x14ac:dyDescent="0.25">
      <c r="B372" s="1" t="s">
        <v>485</v>
      </c>
      <c r="C372" s="1" t="s">
        <v>1782</v>
      </c>
      <c r="D372" s="1" t="s">
        <v>1781</v>
      </c>
      <c r="E372" s="2">
        <v>45306.451423611114</v>
      </c>
      <c r="F372" s="1" t="s">
        <v>49</v>
      </c>
      <c r="G372" s="1" t="s">
        <v>37</v>
      </c>
      <c r="I372" s="1" t="s">
        <v>50</v>
      </c>
      <c r="J372" s="3">
        <v>37.799999999999997</v>
      </c>
      <c r="K372" s="1">
        <v>1</v>
      </c>
      <c r="L372" s="1">
        <v>0</v>
      </c>
      <c r="M372" s="1">
        <v>0</v>
      </c>
      <c r="N372" s="1">
        <v>16</v>
      </c>
      <c r="O372" s="1">
        <v>1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7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6">
        <v>45352</v>
      </c>
    </row>
    <row r="373" spans="2:37" x14ac:dyDescent="0.25">
      <c r="B373" s="1" t="s">
        <v>485</v>
      </c>
      <c r="C373" s="1" t="s">
        <v>486</v>
      </c>
      <c r="D373" s="1" t="s">
        <v>484</v>
      </c>
      <c r="E373" s="2">
        <v>45301.880844907406</v>
      </c>
      <c r="F373" s="1" t="s">
        <v>487</v>
      </c>
      <c r="G373" s="1" t="s">
        <v>37</v>
      </c>
      <c r="I373" s="1" t="s">
        <v>38</v>
      </c>
      <c r="J373" s="3">
        <v>93.2</v>
      </c>
      <c r="K373" s="1">
        <v>0</v>
      </c>
      <c r="L373" s="1">
        <v>448</v>
      </c>
      <c r="M373" s="1">
        <v>469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469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6">
        <v>45154</v>
      </c>
    </row>
    <row r="374" spans="2:37" x14ac:dyDescent="0.25">
      <c r="B374" s="1" t="s">
        <v>489</v>
      </c>
      <c r="C374" s="1" t="s">
        <v>490</v>
      </c>
      <c r="D374" s="1" t="s">
        <v>488</v>
      </c>
      <c r="E374" s="2">
        <v>45306.479722222219</v>
      </c>
      <c r="F374" s="1" t="s">
        <v>36</v>
      </c>
      <c r="G374" s="1" t="s">
        <v>37</v>
      </c>
      <c r="I374" s="1" t="s">
        <v>38</v>
      </c>
      <c r="J374" s="3">
        <v>9.9</v>
      </c>
      <c r="K374" s="1">
        <v>33</v>
      </c>
      <c r="L374" s="1">
        <v>0</v>
      </c>
      <c r="M374" s="1">
        <v>49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2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52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1</v>
      </c>
      <c r="AI374" s="1">
        <v>0</v>
      </c>
      <c r="AJ374" s="1">
        <v>0</v>
      </c>
      <c r="AK374" s="6">
        <v>367</v>
      </c>
    </row>
    <row r="375" spans="2:37" x14ac:dyDescent="0.25">
      <c r="B375" s="1" t="s">
        <v>492</v>
      </c>
      <c r="C375" s="1" t="s">
        <v>493</v>
      </c>
      <c r="D375" s="1" t="s">
        <v>491</v>
      </c>
      <c r="E375" s="2">
        <v>45306.32539351852</v>
      </c>
      <c r="F375" s="1" t="s">
        <v>36</v>
      </c>
      <c r="G375" s="1" t="s">
        <v>37</v>
      </c>
      <c r="I375" s="1" t="s">
        <v>50</v>
      </c>
      <c r="J375" s="3">
        <v>761.8</v>
      </c>
      <c r="K375" s="1">
        <v>2</v>
      </c>
      <c r="L375" s="1">
        <v>0</v>
      </c>
      <c r="M375" s="1">
        <v>7670</v>
      </c>
      <c r="N375" s="1">
        <v>5937</v>
      </c>
      <c r="O375" s="1">
        <v>5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339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4379</v>
      </c>
      <c r="AC375" s="1">
        <v>0</v>
      </c>
      <c r="AD375" s="1">
        <v>1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6">
        <v>45400</v>
      </c>
    </row>
    <row r="376" spans="2:37" x14ac:dyDescent="0.25">
      <c r="B376" s="1" t="s">
        <v>495</v>
      </c>
      <c r="C376" s="1" t="s">
        <v>496</v>
      </c>
      <c r="D376" s="1" t="s">
        <v>494</v>
      </c>
      <c r="E376" s="2">
        <v>45306.326365740744</v>
      </c>
      <c r="F376" s="1" t="s">
        <v>73</v>
      </c>
      <c r="G376" s="1" t="s">
        <v>37</v>
      </c>
      <c r="H376" s="1" t="s">
        <v>203</v>
      </c>
      <c r="I376" s="1" t="s">
        <v>50</v>
      </c>
      <c r="J376" s="3">
        <v>294.60000000000002</v>
      </c>
      <c r="K376" s="1">
        <v>320</v>
      </c>
      <c r="L376" s="1">
        <v>0</v>
      </c>
      <c r="M376" s="1">
        <v>59</v>
      </c>
      <c r="N376" s="1">
        <v>0</v>
      </c>
      <c r="O376" s="1">
        <v>42</v>
      </c>
      <c r="P376" s="1">
        <v>0</v>
      </c>
      <c r="Q376" s="1">
        <v>0</v>
      </c>
      <c r="R376" s="1">
        <v>0</v>
      </c>
      <c r="S376" s="1">
        <v>215</v>
      </c>
      <c r="T376" s="1">
        <v>0</v>
      </c>
      <c r="U376" s="1">
        <v>35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119</v>
      </c>
      <c r="AB376" s="1">
        <v>134</v>
      </c>
      <c r="AC376" s="1">
        <v>46</v>
      </c>
      <c r="AD376" s="1">
        <v>0</v>
      </c>
      <c r="AE376" s="1">
        <v>0</v>
      </c>
      <c r="AF376" s="1">
        <v>0</v>
      </c>
      <c r="AG376" s="1">
        <v>0</v>
      </c>
      <c r="AH376" s="1">
        <v>1</v>
      </c>
      <c r="AI376" s="1">
        <v>0</v>
      </c>
      <c r="AJ376" s="1">
        <v>0</v>
      </c>
      <c r="AK376" s="6">
        <v>45608</v>
      </c>
    </row>
    <row r="377" spans="2:37" x14ac:dyDescent="0.25">
      <c r="B377" s="1" t="s">
        <v>2001</v>
      </c>
      <c r="C377" s="1" t="s">
        <v>2002</v>
      </c>
      <c r="D377" s="1" t="s">
        <v>2000</v>
      </c>
      <c r="E377" s="2">
        <v>45306.425335648149</v>
      </c>
      <c r="F377" s="1" t="s">
        <v>49</v>
      </c>
      <c r="G377" s="1" t="s">
        <v>42</v>
      </c>
      <c r="I377" s="1" t="s">
        <v>38</v>
      </c>
      <c r="J377" s="3">
        <v>401.2</v>
      </c>
      <c r="K377" s="1">
        <v>7528</v>
      </c>
      <c r="L377" s="1">
        <v>0</v>
      </c>
      <c r="M377" s="1">
        <v>3931</v>
      </c>
      <c r="N377" s="1">
        <v>0</v>
      </c>
      <c r="O377" s="1">
        <v>438</v>
      </c>
      <c r="P377" s="1">
        <v>0</v>
      </c>
      <c r="Q377" s="1">
        <v>0</v>
      </c>
      <c r="R377" s="1">
        <v>0</v>
      </c>
      <c r="S377" s="1">
        <v>0</v>
      </c>
      <c r="T377" s="1">
        <v>1</v>
      </c>
      <c r="U377" s="1">
        <v>391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4418</v>
      </c>
      <c r="AC377" s="1">
        <v>0</v>
      </c>
      <c r="AD377" s="1">
        <v>8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6">
        <v>45591</v>
      </c>
    </row>
    <row r="378" spans="2:37" x14ac:dyDescent="0.25">
      <c r="B378" s="1" t="s">
        <v>2758</v>
      </c>
      <c r="C378" s="1" t="s">
        <v>2759</v>
      </c>
      <c r="D378" s="1" t="s">
        <v>2760</v>
      </c>
      <c r="E378" s="2">
        <v>45306.3128125</v>
      </c>
      <c r="F378" s="1" t="s">
        <v>73</v>
      </c>
      <c r="G378" s="1" t="s">
        <v>37</v>
      </c>
      <c r="I378" s="1" t="s">
        <v>50</v>
      </c>
      <c r="J378" s="3">
        <v>141</v>
      </c>
      <c r="K378" s="1">
        <v>97</v>
      </c>
      <c r="L378" s="1">
        <v>4</v>
      </c>
      <c r="M378" s="1">
        <v>0</v>
      </c>
      <c r="N378" s="1">
        <v>101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30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104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6">
        <v>42691</v>
      </c>
    </row>
    <row r="379" spans="2:37" x14ac:dyDescent="0.25">
      <c r="B379" s="1" t="s">
        <v>498</v>
      </c>
      <c r="C379" s="1" t="s">
        <v>499</v>
      </c>
      <c r="D379" s="1" t="s">
        <v>2761</v>
      </c>
      <c r="E379" s="2">
        <v>45306.42759259259</v>
      </c>
      <c r="F379" s="1" t="s">
        <v>207</v>
      </c>
      <c r="G379" s="1" t="s">
        <v>42</v>
      </c>
      <c r="I379" s="1" t="s">
        <v>50</v>
      </c>
      <c r="J379" s="3">
        <v>578.79999999999995</v>
      </c>
      <c r="K379" s="1">
        <v>9885</v>
      </c>
      <c r="L379" s="1">
        <v>0</v>
      </c>
      <c r="M379" s="1">
        <v>176</v>
      </c>
      <c r="N379" s="1">
        <v>3898</v>
      </c>
      <c r="O379" s="1">
        <v>447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442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445</v>
      </c>
      <c r="AB379" s="1">
        <v>4607</v>
      </c>
      <c r="AC379" s="1">
        <v>0</v>
      </c>
      <c r="AD379" s="1">
        <v>1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6">
        <v>45428</v>
      </c>
    </row>
    <row r="380" spans="2:37" x14ac:dyDescent="0.25">
      <c r="B380" s="1" t="s">
        <v>498</v>
      </c>
      <c r="C380" s="1" t="s">
        <v>499</v>
      </c>
      <c r="D380" s="1" t="s">
        <v>497</v>
      </c>
      <c r="E380" s="2">
        <v>45306.327488425923</v>
      </c>
      <c r="F380" s="1" t="s">
        <v>207</v>
      </c>
      <c r="G380" s="1" t="s">
        <v>42</v>
      </c>
      <c r="I380" s="1" t="s">
        <v>38</v>
      </c>
      <c r="J380" s="3">
        <v>408.6</v>
      </c>
      <c r="K380" s="1">
        <v>13765</v>
      </c>
      <c r="L380" s="1">
        <v>0</v>
      </c>
      <c r="M380" s="1">
        <v>3798</v>
      </c>
      <c r="N380" s="1">
        <v>0</v>
      </c>
      <c r="O380" s="1">
        <v>656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527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866</v>
      </c>
      <c r="AB380" s="1">
        <v>4240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6">
        <v>45428</v>
      </c>
    </row>
    <row r="381" spans="2:37" x14ac:dyDescent="0.25">
      <c r="B381" s="1" t="s">
        <v>498</v>
      </c>
      <c r="C381" s="1" t="s">
        <v>499</v>
      </c>
      <c r="D381" s="1" t="s">
        <v>500</v>
      </c>
      <c r="E381" s="2">
        <v>45306.430949074071</v>
      </c>
      <c r="F381" s="1" t="s">
        <v>112</v>
      </c>
      <c r="G381" s="1" t="s">
        <v>42</v>
      </c>
      <c r="I381" s="1" t="s">
        <v>38</v>
      </c>
      <c r="J381" s="3">
        <v>88.7</v>
      </c>
      <c r="K381" s="1">
        <v>2751</v>
      </c>
      <c r="L381" s="1">
        <v>0</v>
      </c>
      <c r="M381" s="1">
        <v>2468</v>
      </c>
      <c r="N381" s="1">
        <v>0</v>
      </c>
      <c r="O381" s="1">
        <v>143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215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117</v>
      </c>
      <c r="AB381" s="1">
        <v>2655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6">
        <v>45472</v>
      </c>
    </row>
    <row r="382" spans="2:37" x14ac:dyDescent="0.25">
      <c r="B382" s="1" t="s">
        <v>2762</v>
      </c>
      <c r="C382" s="1" t="s">
        <v>2763</v>
      </c>
      <c r="D382" s="1" t="s">
        <v>2764</v>
      </c>
      <c r="E382" s="2">
        <v>45306.319710648146</v>
      </c>
      <c r="F382" s="1" t="s">
        <v>41</v>
      </c>
      <c r="G382" s="1" t="s">
        <v>37</v>
      </c>
      <c r="I382" s="1" t="s">
        <v>50</v>
      </c>
      <c r="J382" s="3">
        <v>55.5</v>
      </c>
      <c r="K382" s="1">
        <v>1</v>
      </c>
      <c r="L382" s="1">
        <v>0</v>
      </c>
      <c r="M382" s="1">
        <v>0</v>
      </c>
      <c r="N382" s="1">
        <v>270</v>
      </c>
      <c r="O382" s="1">
        <v>28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54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469</v>
      </c>
      <c r="AC382" s="1">
        <v>0</v>
      </c>
      <c r="AD382" s="1">
        <v>4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6">
        <v>45622</v>
      </c>
    </row>
    <row r="383" spans="2:37" x14ac:dyDescent="0.25">
      <c r="B383" s="1" t="s">
        <v>502</v>
      </c>
      <c r="C383" s="1" t="s">
        <v>503</v>
      </c>
      <c r="D383" s="1" t="s">
        <v>501</v>
      </c>
      <c r="E383" s="2">
        <v>45302.184699074074</v>
      </c>
      <c r="F383" s="1" t="s">
        <v>66</v>
      </c>
      <c r="G383" s="1" t="s">
        <v>42</v>
      </c>
      <c r="H383" s="1" t="s">
        <v>203</v>
      </c>
      <c r="I383" s="1" t="s">
        <v>50</v>
      </c>
      <c r="J383" s="3">
        <v>144.1</v>
      </c>
      <c r="K383" s="1">
        <v>2</v>
      </c>
      <c r="L383" s="1">
        <v>610</v>
      </c>
      <c r="M383" s="1">
        <v>0</v>
      </c>
      <c r="N383" s="1">
        <v>0</v>
      </c>
      <c r="O383" s="1">
        <v>643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107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75</v>
      </c>
      <c r="AB383" s="1">
        <v>625</v>
      </c>
      <c r="AC383" s="1">
        <v>563</v>
      </c>
      <c r="AD383" s="1">
        <v>0</v>
      </c>
      <c r="AE383" s="1">
        <v>0</v>
      </c>
      <c r="AF383" s="1">
        <v>0</v>
      </c>
      <c r="AG383" s="1">
        <v>0</v>
      </c>
      <c r="AH383" s="1">
        <v>1</v>
      </c>
      <c r="AI383" s="1">
        <v>0</v>
      </c>
      <c r="AJ383" s="1">
        <v>0</v>
      </c>
      <c r="AK383" s="6">
        <v>45320</v>
      </c>
    </row>
    <row r="384" spans="2:37" x14ac:dyDescent="0.25">
      <c r="B384" s="1" t="s">
        <v>502</v>
      </c>
      <c r="C384" s="1" t="s">
        <v>505</v>
      </c>
      <c r="D384" s="1" t="s">
        <v>504</v>
      </c>
      <c r="E384" s="2">
        <v>45306.429097222222</v>
      </c>
      <c r="F384" s="1" t="s">
        <v>506</v>
      </c>
      <c r="G384" s="1" t="s">
        <v>37</v>
      </c>
      <c r="I384" s="1" t="s">
        <v>50</v>
      </c>
      <c r="J384" s="3">
        <v>21.8</v>
      </c>
      <c r="K384" s="1">
        <v>0</v>
      </c>
      <c r="L384" s="1">
        <v>80</v>
      </c>
      <c r="M384" s="1">
        <v>0</v>
      </c>
      <c r="N384" s="1">
        <v>0</v>
      </c>
      <c r="O384" s="1">
        <v>80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24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10</v>
      </c>
      <c r="AB384" s="1">
        <v>80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6">
        <v>45644</v>
      </c>
    </row>
    <row r="385" spans="2:37" x14ac:dyDescent="0.25">
      <c r="B385" s="1" t="s">
        <v>2765</v>
      </c>
      <c r="C385" s="1" t="s">
        <v>2766</v>
      </c>
      <c r="D385" s="1" t="s">
        <v>2767</v>
      </c>
      <c r="E385" s="2">
        <v>45306.485659722224</v>
      </c>
      <c r="F385" s="1" t="s">
        <v>41</v>
      </c>
      <c r="G385" s="1" t="s">
        <v>37</v>
      </c>
      <c r="I385" s="1" t="s">
        <v>50</v>
      </c>
      <c r="J385" s="3">
        <v>90.6</v>
      </c>
      <c r="K385" s="1">
        <v>1</v>
      </c>
      <c r="L385" s="1">
        <v>0</v>
      </c>
      <c r="M385" s="1">
        <v>0</v>
      </c>
      <c r="N385" s="1">
        <v>2909</v>
      </c>
      <c r="O385" s="1">
        <v>3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67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3140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6">
        <v>45590</v>
      </c>
    </row>
    <row r="386" spans="2:37" x14ac:dyDescent="0.25">
      <c r="B386" s="1" t="s">
        <v>2004</v>
      </c>
      <c r="C386" s="1" t="s">
        <v>2005</v>
      </c>
      <c r="D386" s="1" t="s">
        <v>2003</v>
      </c>
      <c r="E386" s="2">
        <v>45230.595949074072</v>
      </c>
      <c r="F386" s="1" t="s">
        <v>211</v>
      </c>
      <c r="G386" s="1" t="s">
        <v>37</v>
      </c>
      <c r="I386" s="1" t="s">
        <v>825</v>
      </c>
      <c r="J386" s="3">
        <v>110</v>
      </c>
      <c r="K386" s="1">
        <v>1</v>
      </c>
      <c r="L386" s="1">
        <v>0</v>
      </c>
      <c r="M386" s="1">
        <v>0</v>
      </c>
      <c r="N386" s="1">
        <v>228</v>
      </c>
      <c r="O386" s="1">
        <v>182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15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4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-1</v>
      </c>
      <c r="AK386" s="6">
        <v>45251</v>
      </c>
    </row>
    <row r="387" spans="2:37" x14ac:dyDescent="0.25">
      <c r="B387" s="1" t="s">
        <v>2007</v>
      </c>
      <c r="C387" s="1" t="s">
        <v>2008</v>
      </c>
      <c r="D387" s="1" t="s">
        <v>2006</v>
      </c>
      <c r="E387" s="2">
        <v>45303.336956018517</v>
      </c>
      <c r="F387" s="1" t="s">
        <v>49</v>
      </c>
      <c r="G387" s="1" t="s">
        <v>37</v>
      </c>
      <c r="I387" s="1" t="s">
        <v>50</v>
      </c>
      <c r="J387" s="3">
        <v>44.5</v>
      </c>
      <c r="K387" s="1">
        <v>1</v>
      </c>
      <c r="L387" s="1">
        <v>0</v>
      </c>
      <c r="M387" s="1">
        <v>0</v>
      </c>
      <c r="N387" s="1">
        <v>0</v>
      </c>
      <c r="O387" s="1">
        <v>152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3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6">
        <v>46368</v>
      </c>
    </row>
    <row r="388" spans="2:37" x14ac:dyDescent="0.25">
      <c r="B388" s="1" t="s">
        <v>2010</v>
      </c>
      <c r="C388" s="1" t="s">
        <v>2011</v>
      </c>
      <c r="D388" s="1" t="s">
        <v>2009</v>
      </c>
      <c r="E388" s="2">
        <v>45306.390613425923</v>
      </c>
      <c r="F388" s="1" t="s">
        <v>1741</v>
      </c>
      <c r="G388" s="1" t="s">
        <v>42</v>
      </c>
      <c r="I388" s="1" t="s">
        <v>50</v>
      </c>
      <c r="J388" s="3">
        <v>47.7</v>
      </c>
      <c r="K388" s="1">
        <v>3</v>
      </c>
      <c r="L388" s="1">
        <v>4</v>
      </c>
      <c r="M388" s="1">
        <v>0</v>
      </c>
      <c r="N388" s="1">
        <v>0</v>
      </c>
      <c r="O388" s="1">
        <v>65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4</v>
      </c>
      <c r="AC388" s="1">
        <v>0</v>
      </c>
      <c r="AD388" s="1">
        <v>1</v>
      </c>
      <c r="AE388" s="1">
        <v>0</v>
      </c>
      <c r="AF388" s="1">
        <v>0</v>
      </c>
      <c r="AG388" s="1">
        <v>0</v>
      </c>
      <c r="AH388" s="1">
        <v>0</v>
      </c>
      <c r="AI388" s="1">
        <v>1</v>
      </c>
      <c r="AJ388" s="1">
        <v>0</v>
      </c>
      <c r="AK388" s="6">
        <v>45472</v>
      </c>
    </row>
    <row r="389" spans="2:37" x14ac:dyDescent="0.25">
      <c r="B389" s="1" t="s">
        <v>508</v>
      </c>
      <c r="C389" s="1" t="s">
        <v>509</v>
      </c>
      <c r="D389" s="1" t="s">
        <v>507</v>
      </c>
      <c r="E389" s="2">
        <v>45279.493680555555</v>
      </c>
      <c r="F389" s="1" t="s">
        <v>41</v>
      </c>
      <c r="G389" s="1" t="s">
        <v>37</v>
      </c>
      <c r="I389" s="1" t="s">
        <v>50</v>
      </c>
      <c r="J389" s="3">
        <v>16.7</v>
      </c>
      <c r="K389" s="1">
        <v>1</v>
      </c>
      <c r="L389" s="1">
        <v>0</v>
      </c>
      <c r="M389" s="1">
        <v>0</v>
      </c>
      <c r="N389" s="1">
        <v>0</v>
      </c>
      <c r="O389" s="1">
        <v>9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14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6">
        <v>45570</v>
      </c>
    </row>
    <row r="390" spans="2:37" x14ac:dyDescent="0.25">
      <c r="B390" s="1" t="s">
        <v>1784</v>
      </c>
      <c r="C390" s="1" t="s">
        <v>1785</v>
      </c>
      <c r="D390" s="1" t="s">
        <v>1783</v>
      </c>
      <c r="E390" s="2">
        <v>45306.362222222226</v>
      </c>
      <c r="F390" s="1" t="s">
        <v>207</v>
      </c>
      <c r="G390" s="1" t="s">
        <v>37</v>
      </c>
      <c r="I390" s="1" t="s">
        <v>38</v>
      </c>
      <c r="J390" s="3">
        <v>376.4</v>
      </c>
      <c r="K390" s="1">
        <v>2529</v>
      </c>
      <c r="L390" s="1">
        <v>0</v>
      </c>
      <c r="M390" s="1">
        <v>0</v>
      </c>
      <c r="N390" s="1">
        <v>1516</v>
      </c>
      <c r="O390" s="1">
        <v>2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2785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1</v>
      </c>
      <c r="AI390" s="1">
        <v>0</v>
      </c>
      <c r="AJ390" s="1">
        <v>0</v>
      </c>
      <c r="AK390" s="6">
        <v>45294</v>
      </c>
    </row>
    <row r="391" spans="2:37" x14ac:dyDescent="0.25">
      <c r="B391" s="1" t="s">
        <v>2768</v>
      </c>
      <c r="C391" s="1" t="s">
        <v>1832</v>
      </c>
      <c r="D391" s="1" t="s">
        <v>2769</v>
      </c>
      <c r="E391" s="2">
        <v>45294.717361111114</v>
      </c>
      <c r="F391" s="1" t="s">
        <v>147</v>
      </c>
      <c r="G391" s="1" t="s">
        <v>37</v>
      </c>
      <c r="I391" s="1" t="s">
        <v>38</v>
      </c>
      <c r="J391" s="3">
        <v>5.6</v>
      </c>
      <c r="K391" s="1">
        <v>0</v>
      </c>
      <c r="L391" s="1">
        <v>0</v>
      </c>
      <c r="M391" s="1">
        <v>294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283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6">
        <v>367</v>
      </c>
    </row>
    <row r="392" spans="2:37" x14ac:dyDescent="0.25">
      <c r="B392" s="1" t="s">
        <v>2013</v>
      </c>
      <c r="C392" s="1" t="s">
        <v>2014</v>
      </c>
      <c r="D392" s="1" t="s">
        <v>2012</v>
      </c>
      <c r="E392" s="2">
        <v>45304.368645833332</v>
      </c>
      <c r="F392" s="1" t="s">
        <v>2015</v>
      </c>
      <c r="G392" s="1" t="s">
        <v>37</v>
      </c>
      <c r="I392" s="1" t="s">
        <v>50</v>
      </c>
      <c r="J392" s="3">
        <v>206</v>
      </c>
      <c r="K392" s="1">
        <v>0</v>
      </c>
      <c r="L392" s="1">
        <v>0</v>
      </c>
      <c r="M392" s="1">
        <v>0</v>
      </c>
      <c r="N392" s="1">
        <v>4654</v>
      </c>
      <c r="O392" s="1">
        <v>2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4710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6">
        <v>45419</v>
      </c>
    </row>
    <row r="393" spans="2:37" x14ac:dyDescent="0.25">
      <c r="B393" s="1" t="s">
        <v>511</v>
      </c>
      <c r="C393" s="1" t="s">
        <v>512</v>
      </c>
      <c r="D393" s="1" t="s">
        <v>510</v>
      </c>
      <c r="E393" s="2">
        <v>45304.387777777774</v>
      </c>
      <c r="F393" s="1" t="s">
        <v>36</v>
      </c>
      <c r="G393" s="1" t="s">
        <v>37</v>
      </c>
      <c r="I393" s="1" t="s">
        <v>50</v>
      </c>
      <c r="J393" s="3">
        <v>90.7</v>
      </c>
      <c r="K393" s="1">
        <v>1</v>
      </c>
      <c r="L393" s="1">
        <v>371</v>
      </c>
      <c r="M393" s="1">
        <v>174</v>
      </c>
      <c r="N393" s="1">
        <v>0</v>
      </c>
      <c r="O393" s="1">
        <v>12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88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216</v>
      </c>
      <c r="AB393" s="1">
        <v>372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1</v>
      </c>
      <c r="AJ393" s="1">
        <v>0</v>
      </c>
      <c r="AK393" s="6">
        <v>45366</v>
      </c>
    </row>
    <row r="394" spans="2:37" x14ac:dyDescent="0.25">
      <c r="B394" s="1" t="s">
        <v>514</v>
      </c>
      <c r="C394" s="1" t="s">
        <v>515</v>
      </c>
      <c r="D394" s="1" t="s">
        <v>513</v>
      </c>
      <c r="E394" s="2">
        <v>45306.341643518521</v>
      </c>
      <c r="F394" s="1" t="s">
        <v>516</v>
      </c>
      <c r="G394" s="1" t="s">
        <v>37</v>
      </c>
      <c r="H394" s="1" t="s">
        <v>67</v>
      </c>
      <c r="I394" s="1" t="s">
        <v>38</v>
      </c>
      <c r="J394" s="3">
        <v>579.20000000000005</v>
      </c>
      <c r="K394" s="1">
        <v>5540</v>
      </c>
      <c r="L394" s="1">
        <v>0</v>
      </c>
      <c r="M394" s="1">
        <v>0</v>
      </c>
      <c r="N394" s="1">
        <v>5544</v>
      </c>
      <c r="O394" s="1">
        <v>192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365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776</v>
      </c>
      <c r="AB394" s="1">
        <v>7139</v>
      </c>
      <c r="AC394" s="1">
        <v>46</v>
      </c>
      <c r="AD394" s="1">
        <v>558</v>
      </c>
      <c r="AE394" s="1">
        <v>0</v>
      </c>
      <c r="AF394" s="1">
        <v>0</v>
      </c>
      <c r="AG394" s="1">
        <v>0</v>
      </c>
      <c r="AH394" s="1">
        <v>1</v>
      </c>
      <c r="AI394" s="1">
        <v>0</v>
      </c>
      <c r="AJ394" s="1">
        <v>0</v>
      </c>
      <c r="AK394" s="6">
        <v>45521</v>
      </c>
    </row>
    <row r="395" spans="2:37" x14ac:dyDescent="0.25">
      <c r="B395" s="1" t="s">
        <v>518</v>
      </c>
      <c r="C395" s="1" t="s">
        <v>518</v>
      </c>
      <c r="D395" s="1" t="s">
        <v>517</v>
      </c>
      <c r="E395" s="2">
        <v>45304.353182870371</v>
      </c>
      <c r="F395" s="1" t="s">
        <v>36</v>
      </c>
      <c r="G395" s="1" t="s">
        <v>37</v>
      </c>
      <c r="I395" s="1" t="s">
        <v>50</v>
      </c>
      <c r="J395" s="3">
        <v>386.5</v>
      </c>
      <c r="K395" s="1">
        <v>11</v>
      </c>
      <c r="L395" s="1">
        <v>1</v>
      </c>
      <c r="M395" s="1">
        <v>8213</v>
      </c>
      <c r="N395" s="1">
        <v>0</v>
      </c>
      <c r="O395" s="1">
        <v>23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188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5</v>
      </c>
      <c r="AB395" s="1">
        <v>1892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6">
        <v>45372</v>
      </c>
    </row>
    <row r="396" spans="2:37" x14ac:dyDescent="0.25">
      <c r="B396" s="1" t="s">
        <v>2017</v>
      </c>
      <c r="C396" s="1" t="s">
        <v>2018</v>
      </c>
      <c r="D396" s="1" t="s">
        <v>2016</v>
      </c>
      <c r="E396" s="2">
        <v>45289.39267361111</v>
      </c>
      <c r="F396" s="1" t="s">
        <v>36</v>
      </c>
      <c r="G396" s="1" t="s">
        <v>37</v>
      </c>
      <c r="I396" s="1" t="s">
        <v>38</v>
      </c>
      <c r="J396" s="3">
        <v>24.1</v>
      </c>
      <c r="K396" s="1">
        <v>1</v>
      </c>
      <c r="L396" s="1">
        <v>98</v>
      </c>
      <c r="M396" s="1">
        <v>98</v>
      </c>
      <c r="N396" s="1">
        <v>0</v>
      </c>
      <c r="O396" s="1">
        <v>22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98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6">
        <v>45378</v>
      </c>
    </row>
    <row r="397" spans="2:37" x14ac:dyDescent="0.25">
      <c r="B397" s="1" t="s">
        <v>520</v>
      </c>
      <c r="C397" s="1" t="s">
        <v>521</v>
      </c>
      <c r="D397" s="1" t="s">
        <v>519</v>
      </c>
      <c r="E397" s="2">
        <v>45306.22583333333</v>
      </c>
      <c r="F397" s="1" t="s">
        <v>36</v>
      </c>
      <c r="G397" s="1" t="s">
        <v>37</v>
      </c>
      <c r="I397" s="1" t="s">
        <v>50</v>
      </c>
      <c r="J397" s="3">
        <v>77.7</v>
      </c>
      <c r="K397" s="1">
        <v>0</v>
      </c>
      <c r="L397" s="1">
        <v>0</v>
      </c>
      <c r="M397" s="1">
        <v>327</v>
      </c>
      <c r="N397" s="1">
        <v>390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106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2</v>
      </c>
      <c r="AB397" s="1">
        <v>493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6">
        <v>44874</v>
      </c>
    </row>
    <row r="398" spans="2:37" x14ac:dyDescent="0.25">
      <c r="B398" s="1" t="s">
        <v>2020</v>
      </c>
      <c r="C398" s="1" t="s">
        <v>2021</v>
      </c>
      <c r="D398" s="1" t="s">
        <v>2019</v>
      </c>
      <c r="E398" s="2">
        <v>45230.595949074072</v>
      </c>
      <c r="F398" s="1" t="s">
        <v>66</v>
      </c>
      <c r="G398" s="1" t="s">
        <v>37</v>
      </c>
      <c r="I398" s="1" t="s">
        <v>38</v>
      </c>
      <c r="J398" s="3">
        <v>45.6</v>
      </c>
      <c r="K398" s="1">
        <v>51</v>
      </c>
      <c r="L398" s="1">
        <v>0</v>
      </c>
      <c r="M398" s="1">
        <v>0</v>
      </c>
      <c r="N398" s="1">
        <v>290</v>
      </c>
      <c r="O398" s="1">
        <v>68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26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281</v>
      </c>
      <c r="AC398" s="1">
        <v>0</v>
      </c>
      <c r="AD398" s="1">
        <v>1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-1</v>
      </c>
      <c r="AK398" s="6">
        <v>45322</v>
      </c>
    </row>
    <row r="399" spans="2:37" x14ac:dyDescent="0.25">
      <c r="B399" s="1" t="s">
        <v>2023</v>
      </c>
      <c r="C399" s="1" t="s">
        <v>2024</v>
      </c>
      <c r="D399" s="1" t="s">
        <v>2022</v>
      </c>
      <c r="E399" s="2">
        <v>45306.560706018521</v>
      </c>
      <c r="F399" s="1" t="s">
        <v>230</v>
      </c>
      <c r="G399" s="1" t="s">
        <v>37</v>
      </c>
      <c r="I399" s="1" t="s">
        <v>50</v>
      </c>
      <c r="J399" s="3">
        <v>342.1</v>
      </c>
      <c r="K399" s="1">
        <v>2815</v>
      </c>
      <c r="L399" s="1">
        <v>0</v>
      </c>
      <c r="M399" s="1">
        <v>0</v>
      </c>
      <c r="N399" s="1">
        <v>2603</v>
      </c>
      <c r="O399" s="1">
        <v>46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167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469</v>
      </c>
      <c r="AB399" s="1">
        <v>3086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6">
        <v>46153</v>
      </c>
    </row>
    <row r="400" spans="2:37" x14ac:dyDescent="0.25">
      <c r="B400" s="1" t="s">
        <v>523</v>
      </c>
      <c r="C400" s="1" t="s">
        <v>524</v>
      </c>
      <c r="D400" s="1" t="s">
        <v>522</v>
      </c>
      <c r="E400" s="2">
        <v>45306.399502314816</v>
      </c>
      <c r="F400" s="1" t="s">
        <v>73</v>
      </c>
      <c r="G400" s="1" t="s">
        <v>37</v>
      </c>
      <c r="I400" s="1" t="s">
        <v>38</v>
      </c>
      <c r="J400" s="3">
        <v>86.9</v>
      </c>
      <c r="K400" s="1">
        <v>98</v>
      </c>
      <c r="L400" s="1">
        <v>0</v>
      </c>
      <c r="M400" s="1">
        <v>443</v>
      </c>
      <c r="N400" s="1">
        <v>0</v>
      </c>
      <c r="O400" s="1">
        <v>59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32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791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6">
        <v>45540</v>
      </c>
    </row>
    <row r="401" spans="2:37" x14ac:dyDescent="0.25">
      <c r="B401" s="1" t="s">
        <v>2770</v>
      </c>
      <c r="C401" s="1" t="s">
        <v>2771</v>
      </c>
      <c r="D401" s="1" t="s">
        <v>2772</v>
      </c>
      <c r="E401" s="2">
        <v>45302.632800925923</v>
      </c>
      <c r="F401" s="1" t="s">
        <v>36</v>
      </c>
      <c r="G401" s="1" t="s">
        <v>37</v>
      </c>
      <c r="I401" s="1" t="s">
        <v>38</v>
      </c>
      <c r="J401" s="3">
        <v>80.5</v>
      </c>
      <c r="K401" s="1">
        <v>0</v>
      </c>
      <c r="L401" s="1">
        <v>725</v>
      </c>
      <c r="M401" s="1">
        <v>0</v>
      </c>
      <c r="N401" s="1">
        <v>711</v>
      </c>
      <c r="O401" s="1">
        <v>18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84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728</v>
      </c>
      <c r="AC401" s="1">
        <v>0</v>
      </c>
      <c r="AD401" s="1">
        <v>3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0</v>
      </c>
      <c r="AK401" s="6">
        <v>45545</v>
      </c>
    </row>
    <row r="402" spans="2:37" x14ac:dyDescent="0.25">
      <c r="B402" s="1" t="s">
        <v>2773</v>
      </c>
      <c r="C402" s="1" t="s">
        <v>2774</v>
      </c>
      <c r="D402" s="1" t="s">
        <v>2775</v>
      </c>
      <c r="E402" s="2">
        <v>45265.317928240744</v>
      </c>
      <c r="F402" s="1" t="s">
        <v>2776</v>
      </c>
      <c r="G402" s="1" t="s">
        <v>42</v>
      </c>
      <c r="I402" s="1" t="s">
        <v>2777</v>
      </c>
      <c r="J402" s="3">
        <v>2.5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1</v>
      </c>
      <c r="AJ402" s="1">
        <v>0</v>
      </c>
      <c r="AK402" s="6">
        <v>43525</v>
      </c>
    </row>
    <row r="403" spans="2:37" x14ac:dyDescent="0.25">
      <c r="B403" s="1" t="s">
        <v>2778</v>
      </c>
      <c r="C403" s="1" t="s">
        <v>2779</v>
      </c>
      <c r="D403" s="1" t="s">
        <v>2780</v>
      </c>
      <c r="E403" s="2">
        <v>45306.446851851855</v>
      </c>
      <c r="F403" s="1" t="s">
        <v>49</v>
      </c>
      <c r="G403" s="1" t="s">
        <v>37</v>
      </c>
      <c r="I403" s="1" t="s">
        <v>38</v>
      </c>
      <c r="J403" s="3">
        <v>56</v>
      </c>
      <c r="K403" s="1">
        <v>0</v>
      </c>
      <c r="L403" s="1">
        <v>0</v>
      </c>
      <c r="M403" s="1">
        <v>0</v>
      </c>
      <c r="N403" s="1">
        <v>804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166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6">
        <v>44930</v>
      </c>
    </row>
    <row r="404" spans="2:37" x14ac:dyDescent="0.25">
      <c r="B404" s="1" t="s">
        <v>2781</v>
      </c>
      <c r="C404" s="1" t="s">
        <v>2782</v>
      </c>
      <c r="D404" s="1" t="s">
        <v>2783</v>
      </c>
      <c r="E404" s="2">
        <v>45296.661053240743</v>
      </c>
      <c r="F404" s="1" t="s">
        <v>147</v>
      </c>
      <c r="G404" s="1" t="s">
        <v>37</v>
      </c>
      <c r="I404" s="1" t="s">
        <v>38</v>
      </c>
      <c r="J404" s="3">
        <v>7.1</v>
      </c>
      <c r="K404" s="1">
        <v>0</v>
      </c>
      <c r="L404" s="1">
        <v>0</v>
      </c>
      <c r="M404" s="1">
        <v>505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91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6">
        <v>367</v>
      </c>
    </row>
    <row r="405" spans="2:37" x14ac:dyDescent="0.25">
      <c r="B405" s="1" t="s">
        <v>526</v>
      </c>
      <c r="C405" s="1" t="s">
        <v>527</v>
      </c>
      <c r="D405" s="1" t="s">
        <v>525</v>
      </c>
      <c r="E405" s="2">
        <v>45306.3828587963</v>
      </c>
      <c r="F405" s="1" t="s">
        <v>104</v>
      </c>
      <c r="G405" s="1" t="s">
        <v>37</v>
      </c>
      <c r="I405" s="1" t="s">
        <v>50</v>
      </c>
      <c r="J405" s="3">
        <v>77</v>
      </c>
      <c r="K405" s="1">
        <v>0</v>
      </c>
      <c r="L405" s="1">
        <v>345</v>
      </c>
      <c r="M405" s="1">
        <v>0</v>
      </c>
      <c r="N405" s="1">
        <v>346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19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346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6">
        <v>367</v>
      </c>
    </row>
    <row r="406" spans="2:37" x14ac:dyDescent="0.25">
      <c r="B406" s="1" t="s">
        <v>2784</v>
      </c>
      <c r="C406" s="1" t="s">
        <v>2785</v>
      </c>
      <c r="D406" s="1" t="s">
        <v>2786</v>
      </c>
      <c r="E406" s="2">
        <v>45230.595949074072</v>
      </c>
      <c r="F406" s="1" t="s">
        <v>66</v>
      </c>
      <c r="G406" s="1" t="s">
        <v>37</v>
      </c>
      <c r="I406" s="1" t="s">
        <v>38</v>
      </c>
      <c r="J406" s="3">
        <v>34.9</v>
      </c>
      <c r="K406" s="1">
        <v>1</v>
      </c>
      <c r="L406" s="1">
        <v>0</v>
      </c>
      <c r="M406" s="1">
        <v>911</v>
      </c>
      <c r="N406" s="1">
        <v>0</v>
      </c>
      <c r="O406" s="1">
        <v>21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1450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-1</v>
      </c>
      <c r="AK406" s="6">
        <v>45345</v>
      </c>
    </row>
    <row r="407" spans="2:37" x14ac:dyDescent="0.25">
      <c r="B407" s="1" t="s">
        <v>529</v>
      </c>
      <c r="C407" s="1" t="s">
        <v>530</v>
      </c>
      <c r="D407" s="1" t="s">
        <v>528</v>
      </c>
      <c r="E407" s="2">
        <v>45305.449247685188</v>
      </c>
      <c r="F407" s="1" t="s">
        <v>147</v>
      </c>
      <c r="G407" s="1" t="s">
        <v>37</v>
      </c>
      <c r="I407" s="1" t="s">
        <v>38</v>
      </c>
      <c r="J407" s="3">
        <v>15</v>
      </c>
      <c r="K407" s="1">
        <v>0</v>
      </c>
      <c r="L407" s="1">
        <v>0</v>
      </c>
      <c r="M407" s="1">
        <v>2004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569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1</v>
      </c>
      <c r="AK407" s="6">
        <v>367</v>
      </c>
    </row>
    <row r="408" spans="2:37" x14ac:dyDescent="0.25">
      <c r="B408" s="1" t="s">
        <v>2787</v>
      </c>
      <c r="C408" s="1" t="s">
        <v>2788</v>
      </c>
      <c r="D408" s="1" t="s">
        <v>2789</v>
      </c>
      <c r="E408" s="2">
        <v>45289.718159722222</v>
      </c>
      <c r="F408" s="1" t="s">
        <v>147</v>
      </c>
      <c r="G408" s="1" t="s">
        <v>37</v>
      </c>
      <c r="I408" s="1" t="s">
        <v>38</v>
      </c>
      <c r="J408" s="3">
        <v>14.3</v>
      </c>
      <c r="K408" s="1">
        <v>0</v>
      </c>
      <c r="L408" s="1">
        <v>0</v>
      </c>
      <c r="M408" s="1">
        <v>2035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577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1</v>
      </c>
      <c r="AK408" s="6">
        <v>367</v>
      </c>
    </row>
    <row r="409" spans="2:37" x14ac:dyDescent="0.25">
      <c r="B409" s="1" t="s">
        <v>2790</v>
      </c>
      <c r="C409" s="1" t="s">
        <v>2791</v>
      </c>
      <c r="D409" s="1" t="s">
        <v>2792</v>
      </c>
      <c r="E409" s="2">
        <v>45301.003020833334</v>
      </c>
      <c r="F409" s="1" t="s">
        <v>147</v>
      </c>
      <c r="G409" s="1" t="s">
        <v>37</v>
      </c>
      <c r="I409" s="1" t="s">
        <v>38</v>
      </c>
      <c r="J409" s="3">
        <v>47.4</v>
      </c>
      <c r="K409" s="1">
        <v>0</v>
      </c>
      <c r="L409" s="1">
        <v>0</v>
      </c>
      <c r="M409" s="1">
        <v>191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3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1</v>
      </c>
      <c r="AK409" s="6">
        <v>367</v>
      </c>
    </row>
    <row r="410" spans="2:37" x14ac:dyDescent="0.25">
      <c r="B410" s="1" t="s">
        <v>532</v>
      </c>
      <c r="C410" s="1" t="s">
        <v>533</v>
      </c>
      <c r="D410" s="1" t="s">
        <v>531</v>
      </c>
      <c r="E410" s="2">
        <v>45303.754687499997</v>
      </c>
      <c r="F410" s="1" t="s">
        <v>295</v>
      </c>
      <c r="G410" s="1" t="s">
        <v>37</v>
      </c>
      <c r="I410" s="1" t="s">
        <v>50</v>
      </c>
      <c r="J410" s="3">
        <v>172.1</v>
      </c>
      <c r="K410" s="1">
        <v>4</v>
      </c>
      <c r="L410" s="1">
        <v>4</v>
      </c>
      <c r="M410" s="1">
        <v>2738</v>
      </c>
      <c r="N410" s="1">
        <v>0</v>
      </c>
      <c r="O410" s="1">
        <v>3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30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1611</v>
      </c>
      <c r="AC410" s="1">
        <v>0</v>
      </c>
      <c r="AD410" s="1">
        <v>1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6">
        <v>45386</v>
      </c>
    </row>
    <row r="411" spans="2:37" x14ac:dyDescent="0.25">
      <c r="B411" s="1" t="s">
        <v>535</v>
      </c>
      <c r="C411" s="1" t="s">
        <v>536</v>
      </c>
      <c r="D411" s="1" t="s">
        <v>534</v>
      </c>
      <c r="E411" s="2">
        <v>45306.401099537034</v>
      </c>
      <c r="F411" s="1" t="s">
        <v>66</v>
      </c>
      <c r="G411" s="1" t="s">
        <v>42</v>
      </c>
      <c r="H411" s="1" t="s">
        <v>98</v>
      </c>
      <c r="I411" s="1" t="s">
        <v>50</v>
      </c>
      <c r="J411" s="3">
        <v>396.7</v>
      </c>
      <c r="K411" s="1">
        <v>2</v>
      </c>
      <c r="L411" s="1">
        <v>2524</v>
      </c>
      <c r="M411" s="1">
        <v>0</v>
      </c>
      <c r="N411" s="1">
        <v>0</v>
      </c>
      <c r="O411" s="1">
        <v>228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344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540</v>
      </c>
      <c r="AB411" s="1">
        <v>2305</v>
      </c>
      <c r="AC411" s="1">
        <v>242</v>
      </c>
      <c r="AD411" s="1">
        <v>3261</v>
      </c>
      <c r="AE411" s="1">
        <v>0</v>
      </c>
      <c r="AF411" s="1">
        <v>0</v>
      </c>
      <c r="AG411" s="1">
        <v>0</v>
      </c>
      <c r="AH411" s="1">
        <v>0</v>
      </c>
      <c r="AI411" s="1">
        <v>1</v>
      </c>
      <c r="AJ411" s="1">
        <v>0</v>
      </c>
      <c r="AK411" s="6">
        <v>45364</v>
      </c>
    </row>
    <row r="412" spans="2:37" x14ac:dyDescent="0.25">
      <c r="B412" s="1" t="s">
        <v>2026</v>
      </c>
      <c r="C412" s="1" t="s">
        <v>2027</v>
      </c>
      <c r="D412" s="1" t="s">
        <v>2025</v>
      </c>
      <c r="E412" s="2">
        <v>45303.364004629628</v>
      </c>
      <c r="F412" s="1" t="s">
        <v>66</v>
      </c>
      <c r="G412" s="1" t="s">
        <v>37</v>
      </c>
      <c r="H412" s="1" t="s">
        <v>98</v>
      </c>
      <c r="I412" s="1" t="s">
        <v>50</v>
      </c>
      <c r="J412" s="3">
        <v>209.6</v>
      </c>
      <c r="K412" s="1">
        <v>2</v>
      </c>
      <c r="L412" s="1">
        <v>2272</v>
      </c>
      <c r="M412" s="1">
        <v>0</v>
      </c>
      <c r="N412" s="1">
        <v>0</v>
      </c>
      <c r="O412" s="1">
        <v>102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29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8</v>
      </c>
      <c r="AB412" s="1">
        <v>1623</v>
      </c>
      <c r="AC412" s="1">
        <v>250</v>
      </c>
      <c r="AD412" s="1">
        <v>3236</v>
      </c>
      <c r="AE412" s="1">
        <v>0</v>
      </c>
      <c r="AF412" s="1">
        <v>0</v>
      </c>
      <c r="AG412" s="1">
        <v>0</v>
      </c>
      <c r="AH412" s="1">
        <v>0</v>
      </c>
      <c r="AI412" s="1">
        <v>1</v>
      </c>
      <c r="AJ412" s="1">
        <v>0</v>
      </c>
      <c r="AK412" s="6">
        <v>45379</v>
      </c>
    </row>
    <row r="413" spans="2:37" x14ac:dyDescent="0.25">
      <c r="B413" s="1" t="s">
        <v>538</v>
      </c>
      <c r="C413" s="1" t="s">
        <v>539</v>
      </c>
      <c r="D413" s="1" t="s">
        <v>537</v>
      </c>
      <c r="E413" s="2">
        <v>45306.315150462964</v>
      </c>
      <c r="F413" s="1" t="s">
        <v>41</v>
      </c>
      <c r="G413" s="1" t="s">
        <v>37</v>
      </c>
      <c r="I413" s="1" t="s">
        <v>50</v>
      </c>
      <c r="J413" s="3">
        <v>45.7</v>
      </c>
      <c r="K413" s="1">
        <v>119</v>
      </c>
      <c r="L413" s="1">
        <v>0</v>
      </c>
      <c r="M413" s="1">
        <v>119</v>
      </c>
      <c r="N413" s="1">
        <v>0</v>
      </c>
      <c r="O413" s="1">
        <v>13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44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119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6">
        <v>45342</v>
      </c>
    </row>
    <row r="414" spans="2:37" x14ac:dyDescent="0.25">
      <c r="B414" s="1" t="s">
        <v>541</v>
      </c>
      <c r="C414" s="1" t="s">
        <v>542</v>
      </c>
      <c r="D414" s="1" t="s">
        <v>540</v>
      </c>
      <c r="E414" s="2">
        <v>45306.479131944441</v>
      </c>
      <c r="F414" s="1" t="s">
        <v>132</v>
      </c>
      <c r="G414" s="1" t="s">
        <v>37</v>
      </c>
      <c r="I414" s="1" t="s">
        <v>50</v>
      </c>
      <c r="J414" s="3">
        <v>8.1</v>
      </c>
      <c r="K414" s="1">
        <v>0</v>
      </c>
      <c r="L414" s="1">
        <v>384</v>
      </c>
      <c r="M414" s="1">
        <v>0</v>
      </c>
      <c r="N414" s="1">
        <v>0</v>
      </c>
      <c r="O414" s="1">
        <v>8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393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6">
        <v>45356</v>
      </c>
    </row>
    <row r="415" spans="2:37" x14ac:dyDescent="0.25">
      <c r="B415" s="1" t="s">
        <v>2029</v>
      </c>
      <c r="C415" s="1" t="s">
        <v>2030</v>
      </c>
      <c r="D415" s="1" t="s">
        <v>2028</v>
      </c>
      <c r="E415" s="2">
        <v>45302.357106481482</v>
      </c>
      <c r="F415" s="1" t="s">
        <v>41</v>
      </c>
      <c r="G415" s="1" t="s">
        <v>37</v>
      </c>
      <c r="I415" s="1" t="s">
        <v>38</v>
      </c>
      <c r="J415" s="3">
        <v>30.3</v>
      </c>
      <c r="K415" s="1">
        <v>24</v>
      </c>
      <c r="L415" s="1">
        <v>47</v>
      </c>
      <c r="M415" s="1">
        <v>0</v>
      </c>
      <c r="N415" s="1">
        <v>17</v>
      </c>
      <c r="O415" s="1">
        <v>26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53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5</v>
      </c>
      <c r="AB415" s="1">
        <v>50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6">
        <v>45464</v>
      </c>
    </row>
    <row r="416" spans="2:37" x14ac:dyDescent="0.25">
      <c r="B416" s="1" t="s">
        <v>544</v>
      </c>
      <c r="C416" s="1" t="s">
        <v>545</v>
      </c>
      <c r="D416" s="1" t="s">
        <v>543</v>
      </c>
      <c r="E416" s="2">
        <v>45306.32135416667</v>
      </c>
      <c r="F416" s="1" t="s">
        <v>469</v>
      </c>
      <c r="G416" s="1" t="s">
        <v>37</v>
      </c>
      <c r="H416" s="1" t="s">
        <v>53</v>
      </c>
      <c r="I416" s="1" t="s">
        <v>38</v>
      </c>
      <c r="J416" s="3">
        <v>165.4</v>
      </c>
      <c r="K416" s="1">
        <v>0</v>
      </c>
      <c r="L416" s="1">
        <v>916</v>
      </c>
      <c r="M416" s="1">
        <v>0</v>
      </c>
      <c r="N416" s="1">
        <v>874</v>
      </c>
      <c r="O416" s="1">
        <v>52</v>
      </c>
      <c r="P416" s="1">
        <v>17</v>
      </c>
      <c r="Q416" s="1">
        <v>0</v>
      </c>
      <c r="R416" s="1">
        <v>0</v>
      </c>
      <c r="S416" s="1">
        <v>0</v>
      </c>
      <c r="T416" s="1">
        <v>0</v>
      </c>
      <c r="U416" s="1">
        <v>160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30</v>
      </c>
      <c r="AB416" s="1">
        <v>935</v>
      </c>
      <c r="AC416" s="1">
        <v>22</v>
      </c>
      <c r="AD416" s="1">
        <v>1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6">
        <v>45514</v>
      </c>
    </row>
    <row r="417" spans="2:37" x14ac:dyDescent="0.25">
      <c r="B417" s="1" t="s">
        <v>2793</v>
      </c>
      <c r="C417" s="1" t="s">
        <v>2794</v>
      </c>
      <c r="D417" s="1" t="s">
        <v>2795</v>
      </c>
      <c r="E417" s="2">
        <v>45304.382951388892</v>
      </c>
      <c r="F417" s="1" t="s">
        <v>104</v>
      </c>
      <c r="G417" s="1" t="s">
        <v>37</v>
      </c>
      <c r="I417" s="1" t="s">
        <v>38</v>
      </c>
      <c r="J417" s="3">
        <v>4.8</v>
      </c>
      <c r="K417" s="1">
        <v>0</v>
      </c>
      <c r="L417" s="1">
        <v>148</v>
      </c>
      <c r="M417" s="1">
        <v>54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276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6">
        <v>45414</v>
      </c>
    </row>
    <row r="418" spans="2:37" x14ac:dyDescent="0.25">
      <c r="B418" s="1" t="s">
        <v>547</v>
      </c>
      <c r="C418" s="1" t="s">
        <v>548</v>
      </c>
      <c r="D418" s="1" t="s">
        <v>546</v>
      </c>
      <c r="E418" s="2">
        <v>45306.313715277778</v>
      </c>
      <c r="F418" s="1" t="s">
        <v>41</v>
      </c>
      <c r="G418" s="1" t="s">
        <v>37</v>
      </c>
      <c r="I418" s="1" t="s">
        <v>38</v>
      </c>
      <c r="J418" s="3">
        <v>717.4</v>
      </c>
      <c r="K418" s="1">
        <v>722</v>
      </c>
      <c r="L418" s="1">
        <v>138</v>
      </c>
      <c r="M418" s="1">
        <v>0</v>
      </c>
      <c r="N418" s="1">
        <v>2092</v>
      </c>
      <c r="O418" s="1">
        <v>758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36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2778</v>
      </c>
      <c r="AC418" s="1">
        <v>0</v>
      </c>
      <c r="AD418" s="1">
        <v>524</v>
      </c>
      <c r="AE418" s="1">
        <v>3199</v>
      </c>
      <c r="AF418" s="1">
        <v>729</v>
      </c>
      <c r="AG418" s="1">
        <v>0</v>
      </c>
      <c r="AH418" s="1">
        <v>0</v>
      </c>
      <c r="AI418" s="1">
        <v>0</v>
      </c>
      <c r="AJ418" s="1">
        <v>0</v>
      </c>
      <c r="AK418" s="6">
        <v>45513</v>
      </c>
    </row>
    <row r="419" spans="2:37" x14ac:dyDescent="0.25">
      <c r="B419" s="1" t="s">
        <v>550</v>
      </c>
      <c r="C419" s="1" t="s">
        <v>551</v>
      </c>
      <c r="D419" s="1" t="s">
        <v>549</v>
      </c>
      <c r="E419" s="2">
        <v>45306.607569444444</v>
      </c>
      <c r="F419" s="1" t="s">
        <v>49</v>
      </c>
      <c r="G419" s="1" t="s">
        <v>37</v>
      </c>
      <c r="I419" s="1" t="s">
        <v>38</v>
      </c>
      <c r="J419" s="3">
        <v>115.5</v>
      </c>
      <c r="K419" s="1">
        <v>1</v>
      </c>
      <c r="L419" s="1">
        <v>0</v>
      </c>
      <c r="M419" s="1">
        <v>1397</v>
      </c>
      <c r="N419" s="1">
        <v>0</v>
      </c>
      <c r="O419" s="1">
        <v>20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30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234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6">
        <v>45518</v>
      </c>
    </row>
    <row r="420" spans="2:37" x14ac:dyDescent="0.25">
      <c r="B420" s="1" t="s">
        <v>2032</v>
      </c>
      <c r="C420" s="1" t="s">
        <v>2033</v>
      </c>
      <c r="D420" s="1" t="s">
        <v>2031</v>
      </c>
      <c r="E420" s="2">
        <v>45304.452361111114</v>
      </c>
      <c r="F420" s="1" t="s">
        <v>764</v>
      </c>
      <c r="G420" s="1" t="s">
        <v>37</v>
      </c>
      <c r="I420" s="1" t="s">
        <v>38</v>
      </c>
      <c r="J420" s="3">
        <v>426.5</v>
      </c>
      <c r="K420" s="1">
        <v>0</v>
      </c>
      <c r="L420" s="1">
        <v>0</v>
      </c>
      <c r="M420" s="1">
        <v>2310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448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6">
        <v>44768</v>
      </c>
    </row>
    <row r="421" spans="2:37" x14ac:dyDescent="0.25">
      <c r="B421" s="1" t="s">
        <v>553</v>
      </c>
      <c r="C421" s="1" t="s">
        <v>554</v>
      </c>
      <c r="D421" s="1" t="s">
        <v>552</v>
      </c>
      <c r="E421" s="2">
        <v>45306.429965277777</v>
      </c>
      <c r="F421" s="1" t="s">
        <v>147</v>
      </c>
      <c r="G421" s="1" t="s">
        <v>37</v>
      </c>
      <c r="I421" s="1" t="s">
        <v>38</v>
      </c>
      <c r="J421" s="3">
        <v>7.2</v>
      </c>
      <c r="K421" s="1">
        <v>0</v>
      </c>
      <c r="L421" s="1">
        <v>0</v>
      </c>
      <c r="M421" s="1">
        <v>316</v>
      </c>
      <c r="N421" s="1">
        <v>0</v>
      </c>
      <c r="O421" s="1">
        <v>1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8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53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6">
        <v>45491</v>
      </c>
    </row>
    <row r="422" spans="2:37" x14ac:dyDescent="0.25">
      <c r="B422" s="1" t="s">
        <v>556</v>
      </c>
      <c r="C422" s="1" t="s">
        <v>557</v>
      </c>
      <c r="D422" s="1" t="s">
        <v>555</v>
      </c>
      <c r="E422" s="2">
        <v>45230.595949074072</v>
      </c>
      <c r="F422" s="1" t="s">
        <v>66</v>
      </c>
      <c r="G422" s="1" t="s">
        <v>37</v>
      </c>
      <c r="I422" s="1" t="s">
        <v>38</v>
      </c>
      <c r="J422" s="3">
        <v>50.8</v>
      </c>
      <c r="K422" s="1">
        <v>779</v>
      </c>
      <c r="L422" s="1">
        <v>0</v>
      </c>
      <c r="M422" s="1">
        <v>711</v>
      </c>
      <c r="N422" s="1">
        <v>0</v>
      </c>
      <c r="O422" s="1">
        <v>4</v>
      </c>
      <c r="P422" s="1">
        <v>69</v>
      </c>
      <c r="Q422" s="1">
        <v>0</v>
      </c>
      <c r="R422" s="1">
        <v>0</v>
      </c>
      <c r="S422" s="1">
        <v>387</v>
      </c>
      <c r="T422" s="1">
        <v>0</v>
      </c>
      <c r="U422" s="1">
        <v>67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769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-1</v>
      </c>
      <c r="AK422" s="6">
        <v>45209</v>
      </c>
    </row>
    <row r="423" spans="2:37" x14ac:dyDescent="0.25">
      <c r="B423" s="1" t="s">
        <v>2796</v>
      </c>
      <c r="C423" s="1" t="s">
        <v>2797</v>
      </c>
      <c r="D423" s="1" t="s">
        <v>2798</v>
      </c>
      <c r="E423" s="2">
        <v>45288.383981481478</v>
      </c>
      <c r="F423" s="1" t="s">
        <v>104</v>
      </c>
      <c r="G423" s="1" t="s">
        <v>37</v>
      </c>
      <c r="I423" s="1" t="s">
        <v>38</v>
      </c>
      <c r="J423" s="3">
        <v>1.5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6">
        <v>367</v>
      </c>
    </row>
    <row r="424" spans="2:37" x14ac:dyDescent="0.25">
      <c r="B424" s="1" t="s">
        <v>2799</v>
      </c>
      <c r="C424" s="1" t="s">
        <v>2800</v>
      </c>
      <c r="D424" s="1" t="s">
        <v>2801</v>
      </c>
      <c r="E424" s="2">
        <v>45306.328773148147</v>
      </c>
      <c r="F424" s="1" t="s">
        <v>469</v>
      </c>
      <c r="G424" s="1" t="s">
        <v>37</v>
      </c>
      <c r="I424" s="1" t="s">
        <v>50</v>
      </c>
      <c r="J424" s="3">
        <v>1040.3</v>
      </c>
      <c r="K424" s="1">
        <v>2569</v>
      </c>
      <c r="L424" s="1">
        <v>3812</v>
      </c>
      <c r="M424" s="1">
        <v>0</v>
      </c>
      <c r="N424" s="1">
        <v>3858</v>
      </c>
      <c r="O424" s="1">
        <v>467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222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7277</v>
      </c>
      <c r="AC424" s="1">
        <v>0</v>
      </c>
      <c r="AD424" s="1">
        <v>1</v>
      </c>
      <c r="AE424" s="1">
        <v>0</v>
      </c>
      <c r="AF424" s="1">
        <v>0</v>
      </c>
      <c r="AG424" s="1">
        <v>0</v>
      </c>
      <c r="AH424" s="1">
        <v>0</v>
      </c>
      <c r="AI424" s="1">
        <v>1</v>
      </c>
      <c r="AJ424" s="1">
        <v>0</v>
      </c>
      <c r="AK424" s="6">
        <v>45442</v>
      </c>
    </row>
    <row r="425" spans="2:37" x14ac:dyDescent="0.25">
      <c r="B425" s="1" t="s">
        <v>2802</v>
      </c>
      <c r="C425" s="1" t="s">
        <v>2803</v>
      </c>
      <c r="D425" s="1" t="s">
        <v>2804</v>
      </c>
      <c r="E425" s="2">
        <v>45302.462939814817</v>
      </c>
      <c r="F425" s="1" t="s">
        <v>147</v>
      </c>
      <c r="G425" s="1" t="s">
        <v>37</v>
      </c>
      <c r="I425" s="1" t="s">
        <v>50</v>
      </c>
      <c r="J425" s="3">
        <v>3.7</v>
      </c>
      <c r="K425" s="1">
        <v>118</v>
      </c>
      <c r="L425" s="1">
        <v>0</v>
      </c>
      <c r="M425" s="1">
        <v>14</v>
      </c>
      <c r="N425" s="1">
        <v>0</v>
      </c>
      <c r="O425" s="1">
        <v>11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33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6">
        <v>45484</v>
      </c>
    </row>
    <row r="426" spans="2:37" x14ac:dyDescent="0.25">
      <c r="B426" s="1" t="s">
        <v>2805</v>
      </c>
      <c r="C426" s="1" t="s">
        <v>2806</v>
      </c>
      <c r="D426" s="1" t="s">
        <v>2807</v>
      </c>
      <c r="E426" s="2">
        <v>45300.65215277778</v>
      </c>
      <c r="F426" s="1" t="s">
        <v>215</v>
      </c>
      <c r="G426" s="1" t="s">
        <v>42</v>
      </c>
      <c r="I426" s="1" t="s">
        <v>38</v>
      </c>
      <c r="J426" s="3">
        <v>9.6</v>
      </c>
      <c r="K426" s="1">
        <v>0</v>
      </c>
      <c r="L426" s="1">
        <v>0</v>
      </c>
      <c r="M426" s="1">
        <v>443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135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6">
        <v>367</v>
      </c>
    </row>
    <row r="427" spans="2:37" x14ac:dyDescent="0.25">
      <c r="B427" s="1" t="s">
        <v>559</v>
      </c>
      <c r="C427" s="1" t="s">
        <v>560</v>
      </c>
      <c r="D427" s="1" t="s">
        <v>558</v>
      </c>
      <c r="E427" s="2">
        <v>45306.352326388886</v>
      </c>
      <c r="F427" s="1" t="s">
        <v>36</v>
      </c>
      <c r="G427" s="1" t="s">
        <v>37</v>
      </c>
      <c r="I427" s="1" t="s">
        <v>38</v>
      </c>
      <c r="J427" s="3">
        <v>152.19999999999999</v>
      </c>
      <c r="K427" s="1">
        <v>819</v>
      </c>
      <c r="L427" s="1">
        <v>268</v>
      </c>
      <c r="M427" s="1">
        <v>0</v>
      </c>
      <c r="N427" s="1">
        <v>752</v>
      </c>
      <c r="O427" s="1">
        <v>15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14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152</v>
      </c>
      <c r="AB427" s="1">
        <v>1217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1</v>
      </c>
      <c r="AJ427" s="1">
        <v>0</v>
      </c>
      <c r="AK427" s="6">
        <v>45623</v>
      </c>
    </row>
    <row r="428" spans="2:37" x14ac:dyDescent="0.25">
      <c r="B428" s="1" t="s">
        <v>2808</v>
      </c>
      <c r="C428" s="1" t="s">
        <v>2809</v>
      </c>
      <c r="D428" s="1" t="s">
        <v>2810</v>
      </c>
      <c r="E428" s="2">
        <v>45230.595949074072</v>
      </c>
      <c r="F428" s="1" t="s">
        <v>280</v>
      </c>
      <c r="G428" s="1" t="s">
        <v>37</v>
      </c>
      <c r="I428" s="1" t="s">
        <v>50</v>
      </c>
      <c r="J428" s="3">
        <v>34.299999999999997</v>
      </c>
      <c r="K428" s="1">
        <v>0</v>
      </c>
      <c r="L428" s="1">
        <v>0</v>
      </c>
      <c r="M428" s="1">
        <v>0</v>
      </c>
      <c r="N428" s="1">
        <v>1487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1591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-1</v>
      </c>
      <c r="AK428" s="6">
        <v>367</v>
      </c>
    </row>
    <row r="429" spans="2:37" x14ac:dyDescent="0.25">
      <c r="B429" s="1" t="s">
        <v>1787</v>
      </c>
      <c r="C429" s="1" t="s">
        <v>1788</v>
      </c>
      <c r="D429" s="1" t="s">
        <v>1786</v>
      </c>
      <c r="E429" s="2">
        <v>45302.72552083333</v>
      </c>
      <c r="F429" s="1" t="s">
        <v>966</v>
      </c>
      <c r="G429" s="1" t="s">
        <v>37</v>
      </c>
      <c r="I429" s="1" t="s">
        <v>38</v>
      </c>
      <c r="J429" s="3">
        <v>5.4</v>
      </c>
      <c r="K429" s="1">
        <v>0</v>
      </c>
      <c r="L429" s="1">
        <v>0</v>
      </c>
      <c r="M429" s="1">
        <v>115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1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6">
        <v>367</v>
      </c>
    </row>
    <row r="430" spans="2:37" x14ac:dyDescent="0.25">
      <c r="B430" s="1" t="s">
        <v>2811</v>
      </c>
      <c r="C430" s="1" t="s">
        <v>2812</v>
      </c>
      <c r="D430" s="1" t="s">
        <v>2813</v>
      </c>
      <c r="E430" s="2">
        <v>45295.569224537037</v>
      </c>
      <c r="F430" s="1" t="s">
        <v>86</v>
      </c>
      <c r="G430" s="1" t="s">
        <v>37</v>
      </c>
      <c r="I430" s="1" t="s">
        <v>50</v>
      </c>
      <c r="J430" s="3">
        <v>82.4</v>
      </c>
      <c r="K430" s="1">
        <v>0</v>
      </c>
      <c r="L430" s="1">
        <v>0</v>
      </c>
      <c r="M430" s="1">
        <v>0</v>
      </c>
      <c r="N430" s="1">
        <v>6258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6248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6">
        <v>45480</v>
      </c>
    </row>
    <row r="431" spans="2:37" x14ac:dyDescent="0.25">
      <c r="B431" s="1" t="s">
        <v>562</v>
      </c>
      <c r="C431" s="1" t="s">
        <v>563</v>
      </c>
      <c r="D431" s="1" t="s">
        <v>561</v>
      </c>
      <c r="E431" s="2">
        <v>45304.381608796299</v>
      </c>
      <c r="F431" s="1" t="s">
        <v>36</v>
      </c>
      <c r="G431" s="1" t="s">
        <v>37</v>
      </c>
      <c r="I431" s="1" t="s">
        <v>38</v>
      </c>
      <c r="J431" s="3">
        <v>238.4</v>
      </c>
      <c r="K431" s="1">
        <v>2053</v>
      </c>
      <c r="L431" s="1">
        <v>1</v>
      </c>
      <c r="M431" s="1">
        <v>1639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2023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-1</v>
      </c>
      <c r="AK431" s="6">
        <v>44765</v>
      </c>
    </row>
    <row r="432" spans="2:37" x14ac:dyDescent="0.25">
      <c r="B432" s="1" t="s">
        <v>565</v>
      </c>
      <c r="C432" s="1" t="s">
        <v>2814</v>
      </c>
      <c r="D432" s="1" t="s">
        <v>2815</v>
      </c>
      <c r="E432" s="2">
        <v>45230.595949074072</v>
      </c>
      <c r="F432" s="1" t="s">
        <v>104</v>
      </c>
      <c r="G432" s="1" t="s">
        <v>37</v>
      </c>
      <c r="I432" s="1" t="s">
        <v>38</v>
      </c>
      <c r="J432" s="3">
        <v>4.3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-1</v>
      </c>
      <c r="AK432" s="6">
        <v>367</v>
      </c>
    </row>
    <row r="433" spans="2:37" x14ac:dyDescent="0.25">
      <c r="B433" s="1" t="s">
        <v>565</v>
      </c>
      <c r="C433" s="1" t="s">
        <v>566</v>
      </c>
      <c r="D433" s="1" t="s">
        <v>564</v>
      </c>
      <c r="E433" s="2">
        <v>45306.376539351855</v>
      </c>
      <c r="F433" s="1" t="s">
        <v>104</v>
      </c>
      <c r="G433" s="1" t="s">
        <v>37</v>
      </c>
      <c r="I433" s="1" t="s">
        <v>38</v>
      </c>
      <c r="J433" s="3">
        <v>82.7</v>
      </c>
      <c r="K433" s="1">
        <v>3122</v>
      </c>
      <c r="L433" s="1">
        <v>0</v>
      </c>
      <c r="M433" s="1">
        <v>2805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3191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6">
        <v>367</v>
      </c>
    </row>
    <row r="434" spans="2:37" x14ac:dyDescent="0.25">
      <c r="B434" s="1" t="s">
        <v>2816</v>
      </c>
      <c r="C434" s="1" t="s">
        <v>2817</v>
      </c>
      <c r="D434" s="1" t="s">
        <v>2818</v>
      </c>
      <c r="E434" s="2">
        <v>45306.356226851851</v>
      </c>
      <c r="F434" s="1" t="s">
        <v>66</v>
      </c>
      <c r="G434" s="1" t="s">
        <v>37</v>
      </c>
      <c r="I434" s="1" t="s">
        <v>38</v>
      </c>
      <c r="J434" s="3">
        <v>11.9</v>
      </c>
      <c r="K434" s="1">
        <v>0</v>
      </c>
      <c r="L434" s="1">
        <v>176</v>
      </c>
      <c r="M434" s="1">
        <v>0</v>
      </c>
      <c r="N434" s="1">
        <v>0</v>
      </c>
      <c r="O434" s="1">
        <v>101</v>
      </c>
      <c r="P434" s="1">
        <v>113</v>
      </c>
      <c r="Q434" s="1">
        <v>0</v>
      </c>
      <c r="R434" s="1">
        <v>0</v>
      </c>
      <c r="S434" s="1">
        <v>0</v>
      </c>
      <c r="T434" s="1">
        <v>0</v>
      </c>
      <c r="U434" s="1">
        <v>12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177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6">
        <v>45651</v>
      </c>
    </row>
    <row r="435" spans="2:37" x14ac:dyDescent="0.25">
      <c r="B435" s="1" t="s">
        <v>568</v>
      </c>
      <c r="C435" s="1" t="s">
        <v>569</v>
      </c>
      <c r="D435" s="1" t="s">
        <v>567</v>
      </c>
      <c r="E435" s="2">
        <v>45306.322164351855</v>
      </c>
      <c r="F435" s="1" t="s">
        <v>295</v>
      </c>
      <c r="G435" s="1" t="s">
        <v>37</v>
      </c>
      <c r="I435" s="1" t="s">
        <v>50</v>
      </c>
      <c r="J435" s="3">
        <v>526.9</v>
      </c>
      <c r="K435" s="1">
        <v>4865</v>
      </c>
      <c r="L435" s="1">
        <v>0</v>
      </c>
      <c r="M435" s="1">
        <v>0</v>
      </c>
      <c r="N435" s="1">
        <v>4868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54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5161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6">
        <v>367</v>
      </c>
    </row>
    <row r="436" spans="2:37" x14ac:dyDescent="0.25">
      <c r="B436" s="1" t="s">
        <v>571</v>
      </c>
      <c r="C436" s="1" t="s">
        <v>572</v>
      </c>
      <c r="D436" s="1" t="s">
        <v>570</v>
      </c>
      <c r="E436" s="2">
        <v>45306.416805555556</v>
      </c>
      <c r="F436" s="1" t="s">
        <v>36</v>
      </c>
      <c r="G436" s="1" t="s">
        <v>37</v>
      </c>
      <c r="I436" s="1" t="s">
        <v>38</v>
      </c>
      <c r="J436" s="3">
        <v>88.2</v>
      </c>
      <c r="K436" s="1">
        <v>0</v>
      </c>
      <c r="L436" s="1">
        <v>524</v>
      </c>
      <c r="M436" s="1">
        <v>0</v>
      </c>
      <c r="N436" s="1">
        <v>0</v>
      </c>
      <c r="O436" s="1">
        <v>74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32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563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1</v>
      </c>
      <c r="AJ436" s="1">
        <v>0</v>
      </c>
      <c r="AK436" s="6">
        <v>45328</v>
      </c>
    </row>
    <row r="437" spans="2:37" x14ac:dyDescent="0.25">
      <c r="B437" s="1" t="s">
        <v>2819</v>
      </c>
      <c r="C437" s="1" t="s">
        <v>2820</v>
      </c>
      <c r="D437" s="1" t="s">
        <v>2821</v>
      </c>
      <c r="E437" s="2">
        <v>45303.715567129628</v>
      </c>
      <c r="F437" s="1" t="s">
        <v>132</v>
      </c>
      <c r="G437" s="1" t="s">
        <v>37</v>
      </c>
      <c r="I437" s="1" t="s">
        <v>38</v>
      </c>
      <c r="J437" s="3">
        <v>2.2000000000000002</v>
      </c>
      <c r="K437" s="1">
        <v>1</v>
      </c>
      <c r="L437" s="1">
        <v>266</v>
      </c>
      <c r="M437" s="1">
        <v>0</v>
      </c>
      <c r="N437" s="1">
        <v>0</v>
      </c>
      <c r="O437" s="1">
        <v>26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1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254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1</v>
      </c>
      <c r="AJ437" s="1">
        <v>0</v>
      </c>
      <c r="AK437" s="6">
        <v>45392</v>
      </c>
    </row>
    <row r="438" spans="2:37" x14ac:dyDescent="0.25">
      <c r="B438" s="1" t="s">
        <v>574</v>
      </c>
      <c r="C438" s="1" t="s">
        <v>575</v>
      </c>
      <c r="D438" s="1" t="s">
        <v>573</v>
      </c>
      <c r="E438" s="2">
        <v>45304.346921296295</v>
      </c>
      <c r="F438" s="1" t="s">
        <v>104</v>
      </c>
      <c r="G438" s="1" t="s">
        <v>37</v>
      </c>
      <c r="I438" s="1" t="s">
        <v>38</v>
      </c>
      <c r="J438" s="3">
        <v>4.9000000000000004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1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6">
        <v>367</v>
      </c>
    </row>
    <row r="439" spans="2:37" x14ac:dyDescent="0.25">
      <c r="B439" s="1" t="s">
        <v>577</v>
      </c>
      <c r="C439" s="1" t="s">
        <v>578</v>
      </c>
      <c r="D439" s="1" t="s">
        <v>576</v>
      </c>
      <c r="E439" s="2">
        <v>45306.322962962964</v>
      </c>
      <c r="F439" s="1" t="s">
        <v>73</v>
      </c>
      <c r="G439" s="1" t="s">
        <v>37</v>
      </c>
      <c r="I439" s="1" t="s">
        <v>38</v>
      </c>
      <c r="J439" s="3">
        <v>200.9</v>
      </c>
      <c r="K439" s="1">
        <v>2559</v>
      </c>
      <c r="L439" s="1">
        <v>0</v>
      </c>
      <c r="M439" s="1">
        <v>0</v>
      </c>
      <c r="N439" s="1">
        <v>2649</v>
      </c>
      <c r="O439" s="1">
        <v>48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43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3016</v>
      </c>
      <c r="AC439" s="1">
        <v>0</v>
      </c>
      <c r="AD439" s="1">
        <v>1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6">
        <v>45451</v>
      </c>
    </row>
    <row r="440" spans="2:37" x14ac:dyDescent="0.25">
      <c r="B440" s="1" t="s">
        <v>580</v>
      </c>
      <c r="C440" s="1" t="s">
        <v>581</v>
      </c>
      <c r="D440" s="1" t="s">
        <v>579</v>
      </c>
      <c r="E440" s="2">
        <v>45306.378854166665</v>
      </c>
      <c r="F440" s="1" t="s">
        <v>582</v>
      </c>
      <c r="G440" s="1" t="s">
        <v>37</v>
      </c>
      <c r="H440" s="1" t="s">
        <v>53</v>
      </c>
      <c r="I440" s="1" t="s">
        <v>50</v>
      </c>
      <c r="J440" s="3">
        <v>16.7</v>
      </c>
      <c r="K440" s="1">
        <v>1</v>
      </c>
      <c r="L440" s="1">
        <v>151</v>
      </c>
      <c r="M440" s="1">
        <v>0</v>
      </c>
      <c r="N440" s="1">
        <v>0</v>
      </c>
      <c r="O440" s="1">
        <v>84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23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711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6">
        <v>45371</v>
      </c>
    </row>
    <row r="441" spans="2:37" x14ac:dyDescent="0.25">
      <c r="B441" s="1" t="s">
        <v>2037</v>
      </c>
      <c r="C441" s="1" t="s">
        <v>2038</v>
      </c>
      <c r="D441" s="1" t="s">
        <v>2036</v>
      </c>
      <c r="E441" s="2">
        <v>45306.336122685185</v>
      </c>
      <c r="F441" s="1" t="s">
        <v>331</v>
      </c>
      <c r="G441" s="1" t="s">
        <v>37</v>
      </c>
      <c r="I441" s="1" t="s">
        <v>50</v>
      </c>
      <c r="J441" s="3">
        <v>34.5</v>
      </c>
      <c r="K441" s="1">
        <v>28</v>
      </c>
      <c r="L441" s="1">
        <v>0</v>
      </c>
      <c r="M441" s="1">
        <v>0</v>
      </c>
      <c r="N441" s="1">
        <v>0</v>
      </c>
      <c r="O441" s="1">
        <v>30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23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6">
        <v>45547</v>
      </c>
    </row>
    <row r="442" spans="2:37" x14ac:dyDescent="0.25">
      <c r="B442" s="1" t="s">
        <v>584</v>
      </c>
      <c r="C442" s="1" t="s">
        <v>585</v>
      </c>
      <c r="D442" s="1" t="s">
        <v>583</v>
      </c>
      <c r="E442" s="2">
        <v>45304.424699074072</v>
      </c>
      <c r="F442" s="1" t="s">
        <v>112</v>
      </c>
      <c r="G442" s="1" t="s">
        <v>37</v>
      </c>
      <c r="I442" s="1" t="s">
        <v>38</v>
      </c>
      <c r="J442" s="3">
        <v>29</v>
      </c>
      <c r="K442" s="1">
        <v>0</v>
      </c>
      <c r="L442" s="1">
        <v>0</v>
      </c>
      <c r="M442" s="1">
        <v>116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1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116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6">
        <v>367</v>
      </c>
    </row>
    <row r="443" spans="2:37" x14ac:dyDescent="0.25">
      <c r="B443" s="1" t="s">
        <v>2822</v>
      </c>
      <c r="C443" s="1" t="s">
        <v>2823</v>
      </c>
      <c r="D443" s="1" t="s">
        <v>2824</v>
      </c>
      <c r="E443" s="2">
        <v>45306.626296296294</v>
      </c>
      <c r="F443" s="1" t="s">
        <v>147</v>
      </c>
      <c r="G443" s="1" t="s">
        <v>37</v>
      </c>
      <c r="I443" s="1" t="s">
        <v>50</v>
      </c>
      <c r="J443" s="3">
        <v>60.4</v>
      </c>
      <c r="K443" s="1">
        <v>0</v>
      </c>
      <c r="L443" s="1">
        <v>0</v>
      </c>
      <c r="M443" s="1">
        <v>1256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6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1167</v>
      </c>
      <c r="AC443" s="1">
        <v>0</v>
      </c>
      <c r="AD443" s="1">
        <v>1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6">
        <v>367</v>
      </c>
    </row>
    <row r="444" spans="2:37" x14ac:dyDescent="0.25">
      <c r="B444" s="1" t="s">
        <v>587</v>
      </c>
      <c r="C444" s="1" t="s">
        <v>588</v>
      </c>
      <c r="D444" s="1" t="s">
        <v>586</v>
      </c>
      <c r="E444" s="2">
        <v>45304.345752314817</v>
      </c>
      <c r="F444" s="1" t="s">
        <v>104</v>
      </c>
      <c r="G444" s="1" t="s">
        <v>37</v>
      </c>
      <c r="I444" s="1" t="s">
        <v>38</v>
      </c>
      <c r="J444" s="3">
        <v>4.7</v>
      </c>
      <c r="K444" s="1">
        <v>2</v>
      </c>
      <c r="L444" s="1">
        <v>0</v>
      </c>
      <c r="M444" s="1">
        <v>18</v>
      </c>
      <c r="N444" s="1">
        <v>0</v>
      </c>
      <c r="O444" s="1">
        <v>39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15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6">
        <v>45435</v>
      </c>
    </row>
    <row r="445" spans="2:37" x14ac:dyDescent="0.25">
      <c r="B445" s="1" t="s">
        <v>590</v>
      </c>
      <c r="C445" s="1" t="s">
        <v>591</v>
      </c>
      <c r="D445" s="1" t="s">
        <v>589</v>
      </c>
      <c r="E445" s="2">
        <v>45306.494641203702</v>
      </c>
      <c r="F445" s="1" t="s">
        <v>592</v>
      </c>
      <c r="G445" s="1" t="s">
        <v>37</v>
      </c>
      <c r="H445" s="1" t="s">
        <v>98</v>
      </c>
      <c r="I445" s="1" t="s">
        <v>38</v>
      </c>
      <c r="J445" s="3">
        <v>3295</v>
      </c>
      <c r="K445" s="1">
        <v>4</v>
      </c>
      <c r="L445" s="1">
        <v>3469</v>
      </c>
      <c r="M445" s="1">
        <v>0</v>
      </c>
      <c r="N445" s="1">
        <v>0</v>
      </c>
      <c r="O445" s="1">
        <v>836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177</v>
      </c>
      <c r="V445" s="1">
        <v>0</v>
      </c>
      <c r="W445" s="1">
        <v>0</v>
      </c>
      <c r="X445" s="1">
        <v>0</v>
      </c>
      <c r="Y445" s="1">
        <v>22</v>
      </c>
      <c r="Z445" s="1">
        <v>0</v>
      </c>
      <c r="AA445" s="1">
        <v>0</v>
      </c>
      <c r="AB445" s="1">
        <v>3184</v>
      </c>
      <c r="AC445" s="1">
        <v>0</v>
      </c>
      <c r="AD445" s="1">
        <v>3886</v>
      </c>
      <c r="AE445" s="1">
        <v>0</v>
      </c>
      <c r="AF445" s="1">
        <v>0</v>
      </c>
      <c r="AG445" s="1">
        <v>0</v>
      </c>
      <c r="AH445" s="1">
        <v>1</v>
      </c>
      <c r="AI445" s="1">
        <v>1</v>
      </c>
      <c r="AJ445" s="1">
        <v>0</v>
      </c>
      <c r="AK445" s="6">
        <v>45536</v>
      </c>
    </row>
    <row r="446" spans="2:37" x14ac:dyDescent="0.25">
      <c r="B446" s="1" t="s">
        <v>2825</v>
      </c>
      <c r="C446" s="1" t="s">
        <v>2826</v>
      </c>
      <c r="D446" s="1" t="s">
        <v>2827</v>
      </c>
      <c r="E446" s="2">
        <v>45230.595949074072</v>
      </c>
      <c r="F446" s="1" t="s">
        <v>183</v>
      </c>
      <c r="G446" s="1" t="s">
        <v>37</v>
      </c>
      <c r="I446" s="1" t="s">
        <v>50</v>
      </c>
      <c r="J446" s="3">
        <v>5.9</v>
      </c>
      <c r="K446" s="1">
        <v>1</v>
      </c>
      <c r="L446" s="1">
        <v>0</v>
      </c>
      <c r="M446" s="1">
        <v>0</v>
      </c>
      <c r="N446" s="1">
        <v>0</v>
      </c>
      <c r="O446" s="1">
        <v>20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-1</v>
      </c>
      <c r="AK446" s="6">
        <v>45339</v>
      </c>
    </row>
    <row r="447" spans="2:37" x14ac:dyDescent="0.25">
      <c r="B447" s="1" t="s">
        <v>4030</v>
      </c>
      <c r="C447" s="1" t="s">
        <v>4031</v>
      </c>
      <c r="D447" s="1" t="s">
        <v>4032</v>
      </c>
      <c r="E447" s="2">
        <v>45303.596435185187</v>
      </c>
      <c r="F447" s="1" t="s">
        <v>104</v>
      </c>
      <c r="G447" s="1" t="s">
        <v>37</v>
      </c>
      <c r="I447" s="1" t="s">
        <v>38</v>
      </c>
      <c r="J447" s="3">
        <v>1.8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7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6">
        <v>367</v>
      </c>
    </row>
    <row r="448" spans="2:37" x14ac:dyDescent="0.25">
      <c r="B448" s="1" t="s">
        <v>594</v>
      </c>
      <c r="C448" s="1" t="s">
        <v>595</v>
      </c>
      <c r="D448" s="1" t="s">
        <v>593</v>
      </c>
      <c r="E448" s="2">
        <v>45304.321782407409</v>
      </c>
      <c r="F448" s="1" t="s">
        <v>49</v>
      </c>
      <c r="G448" s="1" t="s">
        <v>42</v>
      </c>
      <c r="I448" s="1" t="s">
        <v>38</v>
      </c>
      <c r="J448" s="3">
        <v>22.8</v>
      </c>
      <c r="K448" s="1">
        <v>1</v>
      </c>
      <c r="L448" s="1">
        <v>0</v>
      </c>
      <c r="M448" s="1">
        <v>0</v>
      </c>
      <c r="N448" s="1">
        <v>0</v>
      </c>
      <c r="O448" s="1">
        <v>49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6">
        <v>45454</v>
      </c>
    </row>
    <row r="449" spans="2:37" x14ac:dyDescent="0.25">
      <c r="B449" s="1" t="s">
        <v>2828</v>
      </c>
      <c r="C449" s="1" t="s">
        <v>2829</v>
      </c>
      <c r="D449" s="1" t="s">
        <v>2830</v>
      </c>
      <c r="E449" s="2">
        <v>45303.775393518517</v>
      </c>
      <c r="F449" s="1" t="s">
        <v>41</v>
      </c>
      <c r="G449" s="1" t="s">
        <v>37</v>
      </c>
      <c r="I449" s="1" t="s">
        <v>50</v>
      </c>
      <c r="J449" s="3">
        <v>14.7</v>
      </c>
      <c r="K449" s="1">
        <v>0</v>
      </c>
      <c r="L449" s="1">
        <v>18</v>
      </c>
      <c r="M449" s="1">
        <v>0</v>
      </c>
      <c r="N449" s="1">
        <v>0</v>
      </c>
      <c r="O449" s="1">
        <v>18</v>
      </c>
      <c r="P449" s="1">
        <v>0</v>
      </c>
      <c r="Q449" s="1">
        <v>8</v>
      </c>
      <c r="R449" s="1">
        <v>0</v>
      </c>
      <c r="S449" s="1">
        <v>0</v>
      </c>
      <c r="T449" s="1">
        <v>0</v>
      </c>
      <c r="U449" s="1">
        <v>10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43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6">
        <v>45422</v>
      </c>
    </row>
    <row r="450" spans="2:37" x14ac:dyDescent="0.25">
      <c r="B450" s="1" t="s">
        <v>2040</v>
      </c>
      <c r="C450" s="1" t="s">
        <v>2041</v>
      </c>
      <c r="D450" s="1" t="s">
        <v>2039</v>
      </c>
      <c r="E450" s="2">
        <v>45302.586967592593</v>
      </c>
      <c r="F450" s="1" t="s">
        <v>104</v>
      </c>
      <c r="G450" s="1" t="s">
        <v>37</v>
      </c>
      <c r="H450" s="1" t="s">
        <v>53</v>
      </c>
      <c r="I450" s="1" t="s">
        <v>50</v>
      </c>
      <c r="J450" s="3">
        <v>114.5</v>
      </c>
      <c r="K450" s="1">
        <v>7</v>
      </c>
      <c r="L450" s="1">
        <v>0</v>
      </c>
      <c r="M450" s="1">
        <v>0</v>
      </c>
      <c r="N450" s="1">
        <v>0</v>
      </c>
      <c r="O450" s="1">
        <v>31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9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2</v>
      </c>
      <c r="AC450" s="1">
        <v>11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6">
        <v>45566</v>
      </c>
    </row>
    <row r="451" spans="2:37" x14ac:dyDescent="0.25">
      <c r="B451" s="1" t="s">
        <v>2831</v>
      </c>
      <c r="C451" s="1" t="s">
        <v>2832</v>
      </c>
      <c r="D451" s="1" t="s">
        <v>2833</v>
      </c>
      <c r="E451" s="2">
        <v>45304.48474537037</v>
      </c>
      <c r="F451" s="1" t="s">
        <v>49</v>
      </c>
      <c r="G451" s="1" t="s">
        <v>37</v>
      </c>
      <c r="I451" s="1" t="s">
        <v>50</v>
      </c>
      <c r="J451" s="3">
        <v>145.1</v>
      </c>
      <c r="K451" s="1">
        <v>0</v>
      </c>
      <c r="L451" s="1">
        <v>0</v>
      </c>
      <c r="M451" s="1">
        <v>0</v>
      </c>
      <c r="N451" s="1">
        <v>103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115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6">
        <v>367</v>
      </c>
    </row>
    <row r="452" spans="2:37" x14ac:dyDescent="0.25">
      <c r="B452" s="1" t="s">
        <v>2834</v>
      </c>
      <c r="C452" s="1" t="s">
        <v>2835</v>
      </c>
      <c r="D452" s="1" t="s">
        <v>2836</v>
      </c>
      <c r="E452" s="2">
        <v>45282.734548611108</v>
      </c>
      <c r="F452" s="1" t="s">
        <v>215</v>
      </c>
      <c r="G452" s="1" t="s">
        <v>37</v>
      </c>
      <c r="I452" s="1" t="s">
        <v>38</v>
      </c>
      <c r="J452" s="3">
        <v>6.9</v>
      </c>
      <c r="K452" s="1">
        <v>0</v>
      </c>
      <c r="L452" s="1">
        <v>0</v>
      </c>
      <c r="M452" s="1">
        <v>24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8</v>
      </c>
      <c r="AC452" s="1">
        <v>0</v>
      </c>
      <c r="AD452" s="1">
        <v>1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6">
        <v>45204</v>
      </c>
    </row>
    <row r="453" spans="2:37" x14ac:dyDescent="0.25">
      <c r="B453" s="1" t="s">
        <v>597</v>
      </c>
      <c r="C453" s="1" t="s">
        <v>598</v>
      </c>
      <c r="D453" s="1" t="s">
        <v>596</v>
      </c>
      <c r="E453" s="2">
        <v>45302.630729166667</v>
      </c>
      <c r="F453" s="1" t="s">
        <v>41</v>
      </c>
      <c r="G453" s="1" t="s">
        <v>37</v>
      </c>
      <c r="I453" s="1" t="s">
        <v>50</v>
      </c>
      <c r="J453" s="3">
        <v>20.2</v>
      </c>
      <c r="K453" s="1">
        <v>421</v>
      </c>
      <c r="L453" s="1">
        <v>0</v>
      </c>
      <c r="M453" s="1">
        <v>0</v>
      </c>
      <c r="N453" s="1">
        <v>271</v>
      </c>
      <c r="O453" s="1">
        <v>1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14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305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1</v>
      </c>
      <c r="AI453" s="1">
        <v>1</v>
      </c>
      <c r="AJ453" s="1">
        <v>0</v>
      </c>
      <c r="AK453" s="6">
        <v>45436</v>
      </c>
    </row>
    <row r="454" spans="2:37" x14ac:dyDescent="0.25">
      <c r="B454" s="1" t="s">
        <v>597</v>
      </c>
      <c r="C454" s="1" t="s">
        <v>600</v>
      </c>
      <c r="D454" s="1" t="s">
        <v>599</v>
      </c>
      <c r="E454" s="2">
        <v>45306.298125000001</v>
      </c>
      <c r="F454" s="1" t="s">
        <v>41</v>
      </c>
      <c r="G454" s="1" t="s">
        <v>37</v>
      </c>
      <c r="I454" s="1" t="s">
        <v>50</v>
      </c>
      <c r="J454" s="3">
        <v>20</v>
      </c>
      <c r="K454" s="1">
        <v>2</v>
      </c>
      <c r="L454" s="1">
        <v>266</v>
      </c>
      <c r="M454" s="1">
        <v>0</v>
      </c>
      <c r="N454" s="1">
        <v>0</v>
      </c>
      <c r="O454" s="1">
        <v>127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29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213</v>
      </c>
      <c r="AB454" s="1">
        <v>392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1</v>
      </c>
      <c r="AI454" s="1">
        <v>1</v>
      </c>
      <c r="AJ454" s="1">
        <v>0</v>
      </c>
      <c r="AK454" s="6">
        <v>45436</v>
      </c>
    </row>
    <row r="455" spans="2:37" x14ac:dyDescent="0.25">
      <c r="B455" s="1" t="s">
        <v>602</v>
      </c>
      <c r="C455" s="1" t="s">
        <v>603</v>
      </c>
      <c r="D455" s="1" t="s">
        <v>601</v>
      </c>
      <c r="E455" s="2">
        <v>45306.567361111112</v>
      </c>
      <c r="F455" s="1" t="s">
        <v>604</v>
      </c>
      <c r="G455" s="1" t="s">
        <v>37</v>
      </c>
      <c r="I455" s="1" t="s">
        <v>50</v>
      </c>
      <c r="J455" s="3">
        <v>175.7</v>
      </c>
      <c r="K455" s="1">
        <v>178</v>
      </c>
      <c r="L455" s="1">
        <v>0</v>
      </c>
      <c r="M455" s="1">
        <v>6419</v>
      </c>
      <c r="N455" s="1">
        <v>0</v>
      </c>
      <c r="O455" s="1">
        <v>12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87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141</v>
      </c>
      <c r="AB455" s="1">
        <v>3904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1</v>
      </c>
      <c r="AI455" s="1">
        <v>0</v>
      </c>
      <c r="AJ455" s="1">
        <v>0</v>
      </c>
      <c r="AK455" s="6">
        <v>45359</v>
      </c>
    </row>
    <row r="456" spans="2:37" x14ac:dyDescent="0.25">
      <c r="B456" s="1" t="s">
        <v>2837</v>
      </c>
      <c r="C456" s="1" t="s">
        <v>2838</v>
      </c>
      <c r="D456" s="1" t="s">
        <v>2839</v>
      </c>
      <c r="E456" s="2">
        <v>45306.410115740742</v>
      </c>
      <c r="F456" s="1" t="s">
        <v>66</v>
      </c>
      <c r="G456" s="1" t="s">
        <v>37</v>
      </c>
      <c r="I456" s="1" t="s">
        <v>50</v>
      </c>
      <c r="J456" s="3">
        <v>80.900000000000006</v>
      </c>
      <c r="K456" s="1">
        <v>0</v>
      </c>
      <c r="L456" s="1">
        <v>0</v>
      </c>
      <c r="M456" s="1">
        <v>350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10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400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6">
        <v>367</v>
      </c>
    </row>
    <row r="457" spans="2:37" x14ac:dyDescent="0.25">
      <c r="B457" s="1" t="s">
        <v>1790</v>
      </c>
      <c r="C457" s="1" t="s">
        <v>1791</v>
      </c>
      <c r="D457" s="1" t="s">
        <v>1789</v>
      </c>
      <c r="E457" s="2">
        <v>45306.410474537035</v>
      </c>
      <c r="F457" s="1" t="s">
        <v>36</v>
      </c>
      <c r="G457" s="1" t="s">
        <v>37</v>
      </c>
      <c r="I457" s="1" t="s">
        <v>38</v>
      </c>
      <c r="J457" s="3">
        <v>141</v>
      </c>
      <c r="K457" s="1">
        <v>2</v>
      </c>
      <c r="L457" s="1">
        <v>0</v>
      </c>
      <c r="M457" s="1">
        <v>1590</v>
      </c>
      <c r="N457" s="1">
        <v>0</v>
      </c>
      <c r="O457" s="1">
        <v>72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41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5</v>
      </c>
      <c r="AB457" s="1">
        <v>468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6">
        <v>45448</v>
      </c>
    </row>
    <row r="458" spans="2:37" x14ac:dyDescent="0.25">
      <c r="B458" s="1" t="s">
        <v>2840</v>
      </c>
      <c r="C458" s="1" t="s">
        <v>2841</v>
      </c>
      <c r="D458" s="1" t="s">
        <v>605</v>
      </c>
      <c r="E458" s="2">
        <v>45306.312604166669</v>
      </c>
      <c r="F458" s="1" t="s">
        <v>207</v>
      </c>
      <c r="G458" s="1" t="s">
        <v>37</v>
      </c>
      <c r="I458" s="1" t="s">
        <v>50</v>
      </c>
      <c r="J458" s="3">
        <v>230.9</v>
      </c>
      <c r="K458" s="1">
        <v>89</v>
      </c>
      <c r="L458" s="1">
        <v>0</v>
      </c>
      <c r="M458" s="1">
        <v>86</v>
      </c>
      <c r="N458" s="1">
        <v>0</v>
      </c>
      <c r="O458" s="1">
        <v>20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61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123</v>
      </c>
      <c r="AC458" s="1">
        <v>0</v>
      </c>
      <c r="AD458" s="1">
        <v>168</v>
      </c>
      <c r="AE458" s="1">
        <v>0</v>
      </c>
      <c r="AF458" s="1">
        <v>0</v>
      </c>
      <c r="AG458" s="1">
        <v>0</v>
      </c>
      <c r="AH458" s="1">
        <v>1</v>
      </c>
      <c r="AI458" s="1">
        <v>0</v>
      </c>
      <c r="AJ458" s="1">
        <v>0</v>
      </c>
      <c r="AK458" s="6">
        <v>45398</v>
      </c>
    </row>
    <row r="459" spans="2:37" x14ac:dyDescent="0.25">
      <c r="B459" s="1" t="s">
        <v>2842</v>
      </c>
      <c r="C459" s="1" t="s">
        <v>2843</v>
      </c>
      <c r="D459" s="1" t="s">
        <v>2042</v>
      </c>
      <c r="E459" s="2">
        <v>45306.350648148145</v>
      </c>
      <c r="F459" s="1" t="s">
        <v>147</v>
      </c>
      <c r="G459" s="1" t="s">
        <v>42</v>
      </c>
      <c r="I459" s="1" t="s">
        <v>38</v>
      </c>
      <c r="J459" s="3">
        <v>390.7</v>
      </c>
      <c r="K459" s="1">
        <v>2</v>
      </c>
      <c r="L459" s="1">
        <v>0</v>
      </c>
      <c r="M459" s="1">
        <v>7534</v>
      </c>
      <c r="N459" s="1">
        <v>0</v>
      </c>
      <c r="O459" s="1">
        <v>40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505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4</v>
      </c>
      <c r="AB459" s="1">
        <v>2398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6">
        <v>45534</v>
      </c>
    </row>
    <row r="460" spans="2:37" x14ac:dyDescent="0.25">
      <c r="B460" s="1" t="s">
        <v>2044</v>
      </c>
      <c r="C460" s="1" t="s">
        <v>2045</v>
      </c>
      <c r="D460" s="1" t="s">
        <v>2043</v>
      </c>
      <c r="E460" s="2">
        <v>45306.314328703702</v>
      </c>
      <c r="F460" s="1" t="s">
        <v>49</v>
      </c>
      <c r="G460" s="1" t="s">
        <v>37</v>
      </c>
      <c r="H460" s="1" t="s">
        <v>814</v>
      </c>
      <c r="I460" s="1" t="s">
        <v>38</v>
      </c>
      <c r="J460" s="3">
        <v>162</v>
      </c>
      <c r="K460" s="1">
        <v>0</v>
      </c>
      <c r="L460" s="1">
        <v>879</v>
      </c>
      <c r="M460" s="1">
        <v>0</v>
      </c>
      <c r="N460" s="1">
        <v>0</v>
      </c>
      <c r="O460" s="1">
        <v>445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212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281</v>
      </c>
      <c r="AB460" s="1">
        <v>817</v>
      </c>
      <c r="AC460" s="1">
        <v>649</v>
      </c>
      <c r="AD460" s="1">
        <v>1</v>
      </c>
      <c r="AE460" s="1">
        <v>0</v>
      </c>
      <c r="AF460" s="1">
        <v>0</v>
      </c>
      <c r="AG460" s="1">
        <v>0</v>
      </c>
      <c r="AH460" s="1">
        <v>0</v>
      </c>
      <c r="AI460" s="1">
        <v>1</v>
      </c>
      <c r="AJ460" s="1">
        <v>0</v>
      </c>
      <c r="AK460" s="6">
        <v>45344</v>
      </c>
    </row>
    <row r="461" spans="2:37" x14ac:dyDescent="0.25">
      <c r="B461" s="1" t="s">
        <v>2844</v>
      </c>
      <c r="C461" s="1" t="s">
        <v>2845</v>
      </c>
      <c r="D461" s="1" t="s">
        <v>2846</v>
      </c>
      <c r="E461" s="2">
        <v>45300.787083333336</v>
      </c>
      <c r="F461" s="1" t="s">
        <v>41</v>
      </c>
      <c r="G461" s="1" t="s">
        <v>37</v>
      </c>
      <c r="I461" s="1" t="s">
        <v>50</v>
      </c>
      <c r="J461" s="3">
        <v>11.1</v>
      </c>
      <c r="K461" s="1">
        <v>131</v>
      </c>
      <c r="L461" s="1">
        <v>0</v>
      </c>
      <c r="M461" s="1">
        <v>129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157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6">
        <v>367</v>
      </c>
    </row>
    <row r="462" spans="2:37" x14ac:dyDescent="0.25">
      <c r="B462" s="1" t="s">
        <v>2847</v>
      </c>
      <c r="C462" s="1" t="s">
        <v>2848</v>
      </c>
      <c r="D462" s="1" t="s">
        <v>2849</v>
      </c>
      <c r="E462" s="2">
        <v>45306.426550925928</v>
      </c>
      <c r="F462" s="1" t="s">
        <v>311</v>
      </c>
      <c r="G462" s="1" t="s">
        <v>37</v>
      </c>
      <c r="I462" s="1" t="s">
        <v>38</v>
      </c>
      <c r="J462" s="3">
        <v>11.4</v>
      </c>
      <c r="K462" s="1">
        <v>0</v>
      </c>
      <c r="L462" s="1">
        <v>189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477</v>
      </c>
      <c r="AC462" s="1">
        <v>0</v>
      </c>
      <c r="AD462" s="1">
        <v>2</v>
      </c>
      <c r="AE462" s="1">
        <v>1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6">
        <v>367</v>
      </c>
    </row>
    <row r="463" spans="2:37" x14ac:dyDescent="0.25">
      <c r="B463" s="1" t="s">
        <v>2850</v>
      </c>
      <c r="C463" s="1" t="s">
        <v>2851</v>
      </c>
      <c r="D463" s="1" t="s">
        <v>2852</v>
      </c>
      <c r="E463" s="2">
        <v>45303.394918981481</v>
      </c>
      <c r="F463" s="1" t="s">
        <v>196</v>
      </c>
      <c r="G463" s="1" t="s">
        <v>37</v>
      </c>
      <c r="I463" s="1" t="s">
        <v>50</v>
      </c>
      <c r="J463" s="3">
        <v>4.5</v>
      </c>
      <c r="K463" s="1">
        <v>1</v>
      </c>
      <c r="L463" s="1">
        <v>0</v>
      </c>
      <c r="M463" s="1">
        <v>0</v>
      </c>
      <c r="N463" s="1">
        <v>0</v>
      </c>
      <c r="O463" s="1">
        <v>16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6">
        <v>45441</v>
      </c>
    </row>
    <row r="464" spans="2:37" x14ac:dyDescent="0.25">
      <c r="B464" s="1" t="s">
        <v>607</v>
      </c>
      <c r="C464" s="1" t="s">
        <v>608</v>
      </c>
      <c r="D464" s="1" t="s">
        <v>606</v>
      </c>
      <c r="E464" s="2">
        <v>45306.339606481481</v>
      </c>
      <c r="F464" s="1" t="s">
        <v>36</v>
      </c>
      <c r="G464" s="1" t="s">
        <v>37</v>
      </c>
      <c r="I464" s="1" t="s">
        <v>50</v>
      </c>
      <c r="J464" s="3">
        <v>205.6</v>
      </c>
      <c r="K464" s="1">
        <v>3</v>
      </c>
      <c r="L464" s="1">
        <v>0</v>
      </c>
      <c r="M464" s="1">
        <v>88</v>
      </c>
      <c r="N464" s="1">
        <v>0</v>
      </c>
      <c r="O464" s="1">
        <v>270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395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52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6">
        <v>45632</v>
      </c>
    </row>
    <row r="465" spans="2:37" x14ac:dyDescent="0.25">
      <c r="B465" s="1" t="s">
        <v>2853</v>
      </c>
      <c r="C465" s="1" t="s">
        <v>2854</v>
      </c>
      <c r="D465" s="1" t="s">
        <v>2855</v>
      </c>
      <c r="E465" s="2">
        <v>45306.330613425926</v>
      </c>
      <c r="F465" s="1" t="s">
        <v>49</v>
      </c>
      <c r="G465" s="1" t="s">
        <v>37</v>
      </c>
      <c r="I465" s="1" t="s">
        <v>50</v>
      </c>
      <c r="J465" s="3">
        <v>46.8</v>
      </c>
      <c r="K465" s="1">
        <v>947</v>
      </c>
      <c r="L465" s="1">
        <v>0</v>
      </c>
      <c r="M465" s="1">
        <v>0</v>
      </c>
      <c r="N465" s="1">
        <v>0</v>
      </c>
      <c r="O465" s="1">
        <v>167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1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6">
        <v>45349</v>
      </c>
    </row>
    <row r="466" spans="2:37" x14ac:dyDescent="0.25">
      <c r="B466" s="1" t="s">
        <v>610</v>
      </c>
      <c r="C466" s="1" t="s">
        <v>611</v>
      </c>
      <c r="D466" s="1" t="s">
        <v>609</v>
      </c>
      <c r="E466" s="2">
        <v>45303.531597222223</v>
      </c>
      <c r="F466" s="1" t="s">
        <v>612</v>
      </c>
      <c r="G466" s="1" t="s">
        <v>37</v>
      </c>
      <c r="I466" s="1" t="s">
        <v>50</v>
      </c>
      <c r="J466" s="3">
        <v>59.6</v>
      </c>
      <c r="K466" s="1">
        <v>1</v>
      </c>
      <c r="L466" s="1">
        <v>0</v>
      </c>
      <c r="M466" s="1">
        <v>794</v>
      </c>
      <c r="N466" s="1">
        <v>0</v>
      </c>
      <c r="O466" s="1">
        <v>29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1050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1</v>
      </c>
      <c r="AI466" s="1">
        <v>0</v>
      </c>
      <c r="AJ466" s="1">
        <v>0</v>
      </c>
      <c r="AK466" s="6">
        <v>45584</v>
      </c>
    </row>
    <row r="467" spans="2:37" x14ac:dyDescent="0.25">
      <c r="B467" s="1" t="s">
        <v>2856</v>
      </c>
      <c r="C467" s="1" t="s">
        <v>2857</v>
      </c>
      <c r="D467" s="1" t="s">
        <v>2858</v>
      </c>
      <c r="E467" s="2">
        <v>45301.489953703705</v>
      </c>
      <c r="F467" s="1" t="s">
        <v>230</v>
      </c>
      <c r="G467" s="1" t="s">
        <v>37</v>
      </c>
      <c r="I467" s="1" t="s">
        <v>38</v>
      </c>
      <c r="J467" s="3">
        <v>51.3</v>
      </c>
      <c r="K467" s="1">
        <v>1</v>
      </c>
      <c r="L467" s="1">
        <v>0</v>
      </c>
      <c r="M467" s="1">
        <v>437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13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468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6">
        <v>45183</v>
      </c>
    </row>
    <row r="468" spans="2:37" x14ac:dyDescent="0.25">
      <c r="B468" s="1" t="s">
        <v>2859</v>
      </c>
      <c r="C468" s="1" t="s">
        <v>2860</v>
      </c>
      <c r="D468" s="1" t="s">
        <v>2861</v>
      </c>
      <c r="E468" s="2">
        <v>45299.593310185184</v>
      </c>
      <c r="F468" s="1" t="s">
        <v>49</v>
      </c>
      <c r="G468" s="1" t="s">
        <v>37</v>
      </c>
      <c r="I468" s="1" t="s">
        <v>38</v>
      </c>
      <c r="J468" s="3">
        <v>77.7</v>
      </c>
      <c r="K468" s="1">
        <v>1</v>
      </c>
      <c r="L468" s="1">
        <v>13</v>
      </c>
      <c r="M468" s="1">
        <v>0</v>
      </c>
      <c r="N468" s="1">
        <v>0</v>
      </c>
      <c r="O468" s="1">
        <v>25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3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13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1</v>
      </c>
      <c r="AJ468" s="1">
        <v>0</v>
      </c>
      <c r="AK468" s="6">
        <v>45372</v>
      </c>
    </row>
    <row r="469" spans="2:37" x14ac:dyDescent="0.25">
      <c r="B469" s="1" t="s">
        <v>2862</v>
      </c>
      <c r="C469" s="1" t="s">
        <v>2863</v>
      </c>
      <c r="D469" s="1" t="s">
        <v>2864</v>
      </c>
      <c r="E469" s="2">
        <v>45306.341793981483</v>
      </c>
      <c r="F469" s="1" t="s">
        <v>295</v>
      </c>
      <c r="G469" s="1" t="s">
        <v>37</v>
      </c>
      <c r="I469" s="1" t="s">
        <v>38</v>
      </c>
      <c r="J469" s="3">
        <v>42.5</v>
      </c>
      <c r="K469" s="1">
        <v>1</v>
      </c>
      <c r="L469" s="1">
        <v>9984</v>
      </c>
      <c r="M469" s="1">
        <v>202</v>
      </c>
      <c r="N469" s="1">
        <v>0</v>
      </c>
      <c r="O469" s="1">
        <v>6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211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538</v>
      </c>
      <c r="AB469" s="1">
        <v>10185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1</v>
      </c>
      <c r="AJ469" s="1">
        <v>0</v>
      </c>
      <c r="AK469" s="6">
        <v>45436</v>
      </c>
    </row>
    <row r="470" spans="2:37" x14ac:dyDescent="0.25">
      <c r="B470" s="1" t="s">
        <v>2865</v>
      </c>
      <c r="C470" s="1" t="s">
        <v>2866</v>
      </c>
      <c r="D470" s="1" t="s">
        <v>2867</v>
      </c>
      <c r="E470" s="2">
        <v>45306.415138888886</v>
      </c>
      <c r="F470" s="1" t="s">
        <v>41</v>
      </c>
      <c r="G470" s="1" t="s">
        <v>37</v>
      </c>
      <c r="I470" s="1" t="s">
        <v>50</v>
      </c>
      <c r="J470" s="3">
        <v>132.1</v>
      </c>
      <c r="K470" s="1">
        <v>1</v>
      </c>
      <c r="L470" s="1">
        <v>147</v>
      </c>
      <c r="M470" s="1">
        <v>0</v>
      </c>
      <c r="N470" s="1">
        <v>0</v>
      </c>
      <c r="O470" s="1">
        <v>97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43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189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6">
        <v>45483</v>
      </c>
    </row>
    <row r="471" spans="2:37" x14ac:dyDescent="0.25">
      <c r="B471" s="1" t="s">
        <v>2868</v>
      </c>
      <c r="C471" s="1" t="s">
        <v>2869</v>
      </c>
      <c r="D471" s="1" t="s">
        <v>2870</v>
      </c>
      <c r="E471" s="2">
        <v>45306.331377314818</v>
      </c>
      <c r="F471" s="1" t="s">
        <v>183</v>
      </c>
      <c r="G471" s="1" t="s">
        <v>37</v>
      </c>
      <c r="I471" s="1" t="s">
        <v>50</v>
      </c>
      <c r="J471" s="3">
        <v>330.1</v>
      </c>
      <c r="K471" s="1">
        <v>465</v>
      </c>
      <c r="L471" s="1">
        <v>0</v>
      </c>
      <c r="M471" s="1">
        <v>0</v>
      </c>
      <c r="N471" s="1">
        <v>434</v>
      </c>
      <c r="O471" s="1">
        <v>40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132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440</v>
      </c>
      <c r="AC471" s="1">
        <v>0</v>
      </c>
      <c r="AD471" s="1">
        <v>4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6">
        <v>45640</v>
      </c>
    </row>
    <row r="472" spans="2:37" x14ac:dyDescent="0.25">
      <c r="B472" s="1" t="s">
        <v>614</v>
      </c>
      <c r="C472" s="1" t="s">
        <v>615</v>
      </c>
      <c r="D472" s="1" t="s">
        <v>613</v>
      </c>
      <c r="E472" s="2">
        <v>45306.419942129629</v>
      </c>
      <c r="F472" s="1" t="s">
        <v>36</v>
      </c>
      <c r="G472" s="1" t="s">
        <v>37</v>
      </c>
      <c r="I472" s="1" t="s">
        <v>50</v>
      </c>
      <c r="J472" s="3">
        <v>26.8</v>
      </c>
      <c r="K472" s="1">
        <v>3</v>
      </c>
      <c r="L472" s="1">
        <v>81</v>
      </c>
      <c r="M472" s="1">
        <v>0</v>
      </c>
      <c r="N472" s="1">
        <v>80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32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21</v>
      </c>
      <c r="AB472" s="1">
        <v>400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1</v>
      </c>
      <c r="AJ472" s="1">
        <v>0</v>
      </c>
      <c r="AK472" s="6">
        <v>45182</v>
      </c>
    </row>
    <row r="473" spans="2:37" x14ac:dyDescent="0.25">
      <c r="B473" s="1" t="s">
        <v>614</v>
      </c>
      <c r="C473" s="1" t="s">
        <v>617</v>
      </c>
      <c r="D473" s="1" t="s">
        <v>616</v>
      </c>
      <c r="E473" s="2">
        <v>45306.415983796294</v>
      </c>
      <c r="F473" s="1" t="s">
        <v>36</v>
      </c>
      <c r="G473" s="1" t="s">
        <v>37</v>
      </c>
      <c r="I473" s="1" t="s">
        <v>50</v>
      </c>
      <c r="J473" s="3">
        <v>6.1</v>
      </c>
      <c r="K473" s="1">
        <v>0</v>
      </c>
      <c r="L473" s="1">
        <v>27</v>
      </c>
      <c r="M473" s="1">
        <v>0</v>
      </c>
      <c r="N473" s="1">
        <v>28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9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411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6">
        <v>45226</v>
      </c>
    </row>
    <row r="474" spans="2:37" x14ac:dyDescent="0.25">
      <c r="B474" s="1" t="s">
        <v>619</v>
      </c>
      <c r="C474" s="1" t="s">
        <v>620</v>
      </c>
      <c r="D474" s="1" t="s">
        <v>618</v>
      </c>
      <c r="E474" s="2">
        <v>45306.334224537037</v>
      </c>
      <c r="F474" s="1" t="s">
        <v>49</v>
      </c>
      <c r="G474" s="1" t="s">
        <v>37</v>
      </c>
      <c r="I474" s="1" t="s">
        <v>50</v>
      </c>
      <c r="J474" s="3">
        <v>77.7</v>
      </c>
      <c r="K474" s="1">
        <v>94</v>
      </c>
      <c r="L474" s="1">
        <v>0</v>
      </c>
      <c r="M474" s="1">
        <v>0</v>
      </c>
      <c r="N474" s="1">
        <v>606</v>
      </c>
      <c r="O474" s="1">
        <v>96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139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685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6">
        <v>45366</v>
      </c>
    </row>
    <row r="475" spans="2:37" x14ac:dyDescent="0.25">
      <c r="B475" s="1" t="s">
        <v>622</v>
      </c>
      <c r="C475" s="1" t="s">
        <v>623</v>
      </c>
      <c r="D475" s="1" t="s">
        <v>621</v>
      </c>
      <c r="E475" s="2">
        <v>45302.75335648148</v>
      </c>
      <c r="F475" s="1" t="s">
        <v>104</v>
      </c>
      <c r="G475" s="1" t="s">
        <v>37</v>
      </c>
      <c r="I475" s="1" t="s">
        <v>38</v>
      </c>
      <c r="J475" s="3">
        <v>14</v>
      </c>
      <c r="K475" s="1">
        <v>1</v>
      </c>
      <c r="L475" s="1">
        <v>0</v>
      </c>
      <c r="M475" s="1">
        <v>65</v>
      </c>
      <c r="N475" s="1">
        <v>0</v>
      </c>
      <c r="O475" s="1">
        <v>6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16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1</v>
      </c>
      <c r="AB475" s="1">
        <v>11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6">
        <v>45440</v>
      </c>
    </row>
    <row r="476" spans="2:37" x14ac:dyDescent="0.25">
      <c r="B476" s="1" t="s">
        <v>625</v>
      </c>
      <c r="C476" s="1" t="s">
        <v>626</v>
      </c>
      <c r="D476" s="1" t="s">
        <v>624</v>
      </c>
      <c r="E476" s="2">
        <v>45296.404803240737</v>
      </c>
      <c r="F476" s="1" t="s">
        <v>627</v>
      </c>
      <c r="G476" s="1" t="s">
        <v>37</v>
      </c>
      <c r="I476" s="1" t="s">
        <v>50</v>
      </c>
      <c r="J476" s="3">
        <v>779.2</v>
      </c>
      <c r="K476" s="1">
        <v>0</v>
      </c>
      <c r="L476" s="1">
        <v>0</v>
      </c>
      <c r="M476" s="1">
        <v>729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150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4</v>
      </c>
      <c r="AB476" s="1">
        <v>16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1</v>
      </c>
      <c r="AK476" s="6">
        <v>367</v>
      </c>
    </row>
    <row r="477" spans="2:37" x14ac:dyDescent="0.25">
      <c r="B477" s="1" t="s">
        <v>2047</v>
      </c>
      <c r="C477" s="1" t="s">
        <v>2048</v>
      </c>
      <c r="D477" s="1" t="s">
        <v>2046</v>
      </c>
      <c r="E477" s="2">
        <v>45306.603009259263</v>
      </c>
      <c r="F477" s="1" t="s">
        <v>2049</v>
      </c>
      <c r="G477" s="1" t="s">
        <v>37</v>
      </c>
      <c r="I477" s="1" t="s">
        <v>50</v>
      </c>
      <c r="J477" s="3">
        <v>93.8</v>
      </c>
      <c r="K477" s="1">
        <v>0</v>
      </c>
      <c r="L477" s="1">
        <v>1155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2094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6">
        <v>367</v>
      </c>
    </row>
    <row r="478" spans="2:37" x14ac:dyDescent="0.25">
      <c r="B478" s="1" t="s">
        <v>2871</v>
      </c>
      <c r="C478" s="1" t="s">
        <v>2872</v>
      </c>
      <c r="D478" s="1" t="s">
        <v>2873</v>
      </c>
      <c r="E478" s="2">
        <v>45306.354733796295</v>
      </c>
      <c r="F478" s="1" t="s">
        <v>215</v>
      </c>
      <c r="G478" s="1" t="s">
        <v>37</v>
      </c>
      <c r="I478" s="1" t="s">
        <v>38</v>
      </c>
      <c r="J478" s="3">
        <v>45</v>
      </c>
      <c r="K478" s="1">
        <v>0</v>
      </c>
      <c r="L478" s="1">
        <v>0</v>
      </c>
      <c r="M478" s="1">
        <v>2040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91</v>
      </c>
      <c r="AB478" s="1">
        <v>2041</v>
      </c>
      <c r="AC478" s="1">
        <v>0</v>
      </c>
      <c r="AD478" s="1">
        <v>157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1</v>
      </c>
      <c r="AK478" s="6">
        <v>367</v>
      </c>
    </row>
    <row r="479" spans="2:37" x14ac:dyDescent="0.25">
      <c r="B479" s="1" t="s">
        <v>2874</v>
      </c>
      <c r="C479" s="1" t="s">
        <v>2875</v>
      </c>
      <c r="D479" s="1" t="s">
        <v>2876</v>
      </c>
      <c r="E479" s="2">
        <v>45306.424351851849</v>
      </c>
      <c r="F479" s="1" t="s">
        <v>104</v>
      </c>
      <c r="G479" s="1" t="s">
        <v>42</v>
      </c>
      <c r="H479" s="1" t="s">
        <v>153</v>
      </c>
      <c r="I479" s="1" t="s">
        <v>38</v>
      </c>
      <c r="J479" s="3">
        <v>3.1</v>
      </c>
      <c r="K479" s="1">
        <v>2</v>
      </c>
      <c r="L479" s="1">
        <v>380</v>
      </c>
      <c r="M479" s="1">
        <v>35</v>
      </c>
      <c r="N479" s="1">
        <v>0</v>
      </c>
      <c r="O479" s="1">
        <v>29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1</v>
      </c>
      <c r="V479" s="1">
        <v>0</v>
      </c>
      <c r="W479" s="1">
        <v>0</v>
      </c>
      <c r="X479" s="1">
        <v>0</v>
      </c>
      <c r="Y479" s="1">
        <v>6</v>
      </c>
      <c r="Z479" s="1">
        <v>0</v>
      </c>
      <c r="AA479" s="1">
        <v>92</v>
      </c>
      <c r="AB479" s="1">
        <v>364</v>
      </c>
      <c r="AC479" s="1">
        <v>21</v>
      </c>
      <c r="AD479" s="1">
        <v>0</v>
      </c>
      <c r="AE479" s="1">
        <v>0</v>
      </c>
      <c r="AF479" s="1">
        <v>0</v>
      </c>
      <c r="AG479" s="1">
        <v>0</v>
      </c>
      <c r="AH479" s="1">
        <v>1</v>
      </c>
      <c r="AI479" s="1">
        <v>0</v>
      </c>
      <c r="AJ479" s="1">
        <v>0</v>
      </c>
      <c r="AK479" s="6">
        <v>45430</v>
      </c>
    </row>
    <row r="480" spans="2:37" x14ac:dyDescent="0.25">
      <c r="B480" s="1" t="s">
        <v>2877</v>
      </c>
      <c r="C480" s="1" t="s">
        <v>2878</v>
      </c>
      <c r="D480" s="1" t="s">
        <v>2879</v>
      </c>
      <c r="E480" s="2">
        <v>45306.375231481485</v>
      </c>
      <c r="F480" s="1" t="s">
        <v>41</v>
      </c>
      <c r="G480" s="1" t="s">
        <v>37</v>
      </c>
      <c r="I480" s="1" t="s">
        <v>50</v>
      </c>
      <c r="J480" s="3">
        <v>48.8</v>
      </c>
      <c r="K480" s="1">
        <v>1</v>
      </c>
      <c r="L480" s="1">
        <v>160</v>
      </c>
      <c r="M480" s="1">
        <v>0</v>
      </c>
      <c r="N480" s="1">
        <v>0</v>
      </c>
      <c r="O480" s="1">
        <v>66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41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180</v>
      </c>
      <c r="AB480" s="1">
        <v>203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6">
        <v>45415</v>
      </c>
    </row>
    <row r="481" spans="2:37" x14ac:dyDescent="0.25">
      <c r="B481" s="1" t="s">
        <v>2880</v>
      </c>
      <c r="C481" s="1" t="s">
        <v>2881</v>
      </c>
      <c r="D481" s="1" t="s">
        <v>2882</v>
      </c>
      <c r="E481" s="2">
        <v>45306.349780092591</v>
      </c>
      <c r="F481" s="1" t="s">
        <v>147</v>
      </c>
      <c r="G481" s="1" t="s">
        <v>37</v>
      </c>
      <c r="I481" s="1" t="s">
        <v>50</v>
      </c>
      <c r="J481" s="3">
        <v>258.2</v>
      </c>
      <c r="K481" s="1">
        <v>4074</v>
      </c>
      <c r="L481" s="1">
        <v>0</v>
      </c>
      <c r="M481" s="1">
        <v>4066</v>
      </c>
      <c r="N481" s="1">
        <v>0</v>
      </c>
      <c r="O481" s="1">
        <v>46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31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4208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6">
        <v>45456</v>
      </c>
    </row>
    <row r="482" spans="2:37" x14ac:dyDescent="0.25">
      <c r="B482" s="1" t="s">
        <v>2883</v>
      </c>
      <c r="C482" s="1" t="s">
        <v>2884</v>
      </c>
      <c r="D482" s="1" t="s">
        <v>2885</v>
      </c>
      <c r="E482" s="2">
        <v>45230.595949074072</v>
      </c>
      <c r="F482" s="1" t="s">
        <v>49</v>
      </c>
      <c r="G482" s="1" t="s">
        <v>37</v>
      </c>
      <c r="I482" s="1" t="s">
        <v>1882</v>
      </c>
      <c r="J482" s="3">
        <v>17.5</v>
      </c>
      <c r="K482" s="1">
        <v>1</v>
      </c>
      <c r="L482" s="1">
        <v>0</v>
      </c>
      <c r="M482" s="1">
        <v>0</v>
      </c>
      <c r="N482" s="1">
        <v>90</v>
      </c>
      <c r="O482" s="1">
        <v>48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98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-1</v>
      </c>
      <c r="AK482" s="6">
        <v>45574</v>
      </c>
    </row>
    <row r="483" spans="2:37" x14ac:dyDescent="0.25">
      <c r="B483" s="1" t="s">
        <v>2884</v>
      </c>
      <c r="C483" s="1" t="s">
        <v>2884</v>
      </c>
      <c r="D483" s="1" t="s">
        <v>2886</v>
      </c>
      <c r="E483" s="2">
        <v>45306.564606481479</v>
      </c>
      <c r="F483" s="1" t="s">
        <v>73</v>
      </c>
      <c r="G483" s="1" t="s">
        <v>37</v>
      </c>
      <c r="I483" s="1" t="s">
        <v>38</v>
      </c>
      <c r="J483" s="3">
        <v>12.5</v>
      </c>
      <c r="K483" s="1">
        <v>0</v>
      </c>
      <c r="L483" s="1">
        <v>0</v>
      </c>
      <c r="M483" s="1">
        <v>0</v>
      </c>
      <c r="N483" s="1">
        <v>60</v>
      </c>
      <c r="O483" s="1">
        <v>7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67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6">
        <v>45574</v>
      </c>
    </row>
    <row r="484" spans="2:37" x14ac:dyDescent="0.25">
      <c r="B484" s="1" t="s">
        <v>2051</v>
      </c>
      <c r="C484" s="1" t="s">
        <v>2052</v>
      </c>
      <c r="D484" s="1" t="s">
        <v>2050</v>
      </c>
      <c r="E484" s="2">
        <v>45306.472372685188</v>
      </c>
      <c r="F484" s="1" t="s">
        <v>66</v>
      </c>
      <c r="G484" s="1" t="s">
        <v>37</v>
      </c>
      <c r="I484" s="1" t="s">
        <v>38</v>
      </c>
      <c r="J484" s="3">
        <v>5.8</v>
      </c>
      <c r="K484" s="1">
        <v>5</v>
      </c>
      <c r="L484" s="1">
        <v>0</v>
      </c>
      <c r="M484" s="1">
        <v>73</v>
      </c>
      <c r="N484" s="1">
        <v>0</v>
      </c>
      <c r="O484" s="1">
        <v>7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8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16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6">
        <v>45414</v>
      </c>
    </row>
    <row r="485" spans="2:37" x14ac:dyDescent="0.25">
      <c r="B485" s="1" t="s">
        <v>2887</v>
      </c>
      <c r="C485" s="1" t="s">
        <v>2888</v>
      </c>
      <c r="D485" s="1" t="s">
        <v>2889</v>
      </c>
      <c r="E485" s="2">
        <v>45279.338090277779</v>
      </c>
      <c r="F485" s="1" t="s">
        <v>49</v>
      </c>
      <c r="G485" s="1" t="s">
        <v>37</v>
      </c>
      <c r="I485" s="1" t="s">
        <v>50</v>
      </c>
      <c r="J485" s="3">
        <v>5.0999999999999996</v>
      </c>
      <c r="K485" s="1">
        <v>1</v>
      </c>
      <c r="L485" s="1">
        <v>44</v>
      </c>
      <c r="M485" s="1">
        <v>0</v>
      </c>
      <c r="N485" s="1">
        <v>0</v>
      </c>
      <c r="O485" s="1">
        <v>4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44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6">
        <v>45316</v>
      </c>
    </row>
    <row r="486" spans="2:37" x14ac:dyDescent="0.25">
      <c r="B486" s="1" t="s">
        <v>629</v>
      </c>
      <c r="C486" s="1" t="s">
        <v>630</v>
      </c>
      <c r="D486" s="1" t="s">
        <v>628</v>
      </c>
      <c r="E486" s="2">
        <v>45304.333368055559</v>
      </c>
      <c r="F486" s="1" t="s">
        <v>128</v>
      </c>
      <c r="G486" s="1" t="s">
        <v>37</v>
      </c>
      <c r="H486" s="1" t="s">
        <v>153</v>
      </c>
      <c r="I486" s="1" t="s">
        <v>38</v>
      </c>
      <c r="J486" s="3">
        <v>18</v>
      </c>
      <c r="K486" s="1">
        <v>1</v>
      </c>
      <c r="L486" s="1">
        <v>3</v>
      </c>
      <c r="M486" s="1">
        <v>0</v>
      </c>
      <c r="N486" s="1">
        <v>0</v>
      </c>
      <c r="O486" s="1">
        <v>112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77</v>
      </c>
      <c r="AB486" s="1">
        <v>29</v>
      </c>
      <c r="AC486" s="1">
        <v>103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1</v>
      </c>
      <c r="AJ486" s="1">
        <v>0</v>
      </c>
      <c r="AK486" s="6">
        <v>45337</v>
      </c>
    </row>
    <row r="487" spans="2:37" x14ac:dyDescent="0.25">
      <c r="B487" s="1" t="s">
        <v>632</v>
      </c>
      <c r="C487" s="1" t="s">
        <v>633</v>
      </c>
      <c r="D487" s="1" t="s">
        <v>631</v>
      </c>
      <c r="E487" s="2">
        <v>45306.422222222223</v>
      </c>
      <c r="F487" s="1" t="s">
        <v>369</v>
      </c>
      <c r="G487" s="1" t="s">
        <v>42</v>
      </c>
      <c r="H487" s="1" t="s">
        <v>153</v>
      </c>
      <c r="I487" s="1" t="s">
        <v>50</v>
      </c>
      <c r="J487" s="3">
        <v>1980.6</v>
      </c>
      <c r="K487" s="1">
        <v>17</v>
      </c>
      <c r="L487" s="1">
        <v>7119</v>
      </c>
      <c r="M487" s="1">
        <v>2966</v>
      </c>
      <c r="N487" s="1">
        <v>0</v>
      </c>
      <c r="O487" s="1">
        <v>1399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331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967</v>
      </c>
      <c r="AB487" s="1">
        <v>9028</v>
      </c>
      <c r="AC487" s="1">
        <v>967</v>
      </c>
      <c r="AD487" s="1">
        <v>2</v>
      </c>
      <c r="AE487" s="1">
        <v>0</v>
      </c>
      <c r="AF487" s="1">
        <v>0</v>
      </c>
      <c r="AG487" s="1">
        <v>0</v>
      </c>
      <c r="AH487" s="1">
        <v>0</v>
      </c>
      <c r="AI487" s="1">
        <v>1</v>
      </c>
      <c r="AJ487" s="1">
        <v>0</v>
      </c>
      <c r="AK487" s="6">
        <v>45651</v>
      </c>
    </row>
    <row r="488" spans="2:37" x14ac:dyDescent="0.25">
      <c r="B488" s="1" t="s">
        <v>635</v>
      </c>
      <c r="C488" s="1" t="s">
        <v>636</v>
      </c>
      <c r="D488" s="1" t="s">
        <v>634</v>
      </c>
      <c r="E488" s="2">
        <v>45306.593402777777</v>
      </c>
      <c r="F488" s="1" t="s">
        <v>104</v>
      </c>
      <c r="G488" s="1" t="s">
        <v>37</v>
      </c>
      <c r="I488" s="1" t="s">
        <v>38</v>
      </c>
      <c r="J488" s="3">
        <v>21.3</v>
      </c>
      <c r="K488" s="1">
        <v>19</v>
      </c>
      <c r="L488" s="1">
        <v>172</v>
      </c>
      <c r="M488" s="1">
        <v>202</v>
      </c>
      <c r="N488" s="1">
        <v>0</v>
      </c>
      <c r="O488" s="1">
        <v>22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18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193</v>
      </c>
      <c r="AC488" s="1">
        <v>0</v>
      </c>
      <c r="AD488" s="1">
        <v>203</v>
      </c>
      <c r="AE488" s="1">
        <v>40</v>
      </c>
      <c r="AF488" s="1">
        <v>1</v>
      </c>
      <c r="AG488" s="1">
        <v>1</v>
      </c>
      <c r="AH488" s="1">
        <v>0</v>
      </c>
      <c r="AI488" s="1">
        <v>0</v>
      </c>
      <c r="AJ488" s="1">
        <v>0</v>
      </c>
      <c r="AK488" s="6">
        <v>45623</v>
      </c>
    </row>
    <row r="489" spans="2:37" x14ac:dyDescent="0.25">
      <c r="B489" s="1" t="s">
        <v>638</v>
      </c>
      <c r="C489" s="1" t="s">
        <v>639</v>
      </c>
      <c r="D489" s="1" t="s">
        <v>637</v>
      </c>
      <c r="E489" s="2">
        <v>45306.372974537036</v>
      </c>
      <c r="F489" s="1" t="s">
        <v>66</v>
      </c>
      <c r="G489" s="1" t="s">
        <v>37</v>
      </c>
      <c r="I489" s="1" t="s">
        <v>50</v>
      </c>
      <c r="J489" s="3">
        <v>61.6</v>
      </c>
      <c r="K489" s="1">
        <v>766</v>
      </c>
      <c r="L489" s="1">
        <v>0</v>
      </c>
      <c r="M489" s="1">
        <v>515</v>
      </c>
      <c r="N489" s="1">
        <v>0</v>
      </c>
      <c r="O489" s="1">
        <v>84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541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6">
        <v>45349</v>
      </c>
    </row>
    <row r="490" spans="2:37" x14ac:dyDescent="0.25">
      <c r="B490" s="1" t="s">
        <v>641</v>
      </c>
      <c r="C490" s="1" t="s">
        <v>642</v>
      </c>
      <c r="D490" s="1" t="s">
        <v>640</v>
      </c>
      <c r="E490" s="2">
        <v>45306.352777777778</v>
      </c>
      <c r="F490" s="1" t="s">
        <v>49</v>
      </c>
      <c r="G490" s="1" t="s">
        <v>37</v>
      </c>
      <c r="H490" s="1" t="s">
        <v>67</v>
      </c>
      <c r="I490" s="1" t="s">
        <v>50</v>
      </c>
      <c r="J490" s="3">
        <v>208.8</v>
      </c>
      <c r="K490" s="1">
        <v>4967</v>
      </c>
      <c r="L490" s="1">
        <v>0</v>
      </c>
      <c r="M490" s="1">
        <v>316</v>
      </c>
      <c r="N490" s="1">
        <v>0</v>
      </c>
      <c r="O490" s="1">
        <v>64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346</v>
      </c>
      <c r="AC490" s="1">
        <v>0</v>
      </c>
      <c r="AD490" s="1">
        <v>2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6">
        <v>45406</v>
      </c>
    </row>
    <row r="491" spans="2:37" x14ac:dyDescent="0.25">
      <c r="B491" s="1" t="s">
        <v>644</v>
      </c>
      <c r="C491" s="1" t="s">
        <v>645</v>
      </c>
      <c r="D491" s="1" t="s">
        <v>643</v>
      </c>
      <c r="E491" s="2">
        <v>45304.535925925928</v>
      </c>
      <c r="F491" s="1" t="s">
        <v>211</v>
      </c>
      <c r="G491" s="1" t="s">
        <v>37</v>
      </c>
      <c r="I491" s="1" t="s">
        <v>38</v>
      </c>
      <c r="J491" s="3">
        <v>117.9</v>
      </c>
      <c r="K491" s="1">
        <v>0</v>
      </c>
      <c r="L491" s="1">
        <v>404</v>
      </c>
      <c r="M491" s="1">
        <v>0</v>
      </c>
      <c r="N491" s="1">
        <v>417</v>
      </c>
      <c r="O491" s="1">
        <v>6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49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417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6">
        <v>45478</v>
      </c>
    </row>
    <row r="492" spans="2:37" x14ac:dyDescent="0.25">
      <c r="B492" s="1" t="s">
        <v>647</v>
      </c>
      <c r="C492" s="1" t="s">
        <v>648</v>
      </c>
      <c r="D492" s="1" t="s">
        <v>646</v>
      </c>
      <c r="E492" s="2">
        <v>45306.352187500001</v>
      </c>
      <c r="F492" s="1" t="s">
        <v>104</v>
      </c>
      <c r="G492" s="1" t="s">
        <v>37</v>
      </c>
      <c r="I492" s="1" t="s">
        <v>38</v>
      </c>
      <c r="J492" s="3">
        <v>351.5</v>
      </c>
      <c r="K492" s="1">
        <v>5694</v>
      </c>
      <c r="L492" s="1">
        <v>0</v>
      </c>
      <c r="M492" s="1">
        <v>3707</v>
      </c>
      <c r="N492" s="1">
        <v>0</v>
      </c>
      <c r="O492" s="1">
        <v>80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85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3975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0</v>
      </c>
      <c r="AJ492" s="1">
        <v>0</v>
      </c>
      <c r="AK492" s="6">
        <v>45427</v>
      </c>
    </row>
    <row r="493" spans="2:37" x14ac:dyDescent="0.25">
      <c r="B493" s="1" t="s">
        <v>2890</v>
      </c>
      <c r="C493" s="1" t="s">
        <v>2891</v>
      </c>
      <c r="D493" s="1" t="s">
        <v>2892</v>
      </c>
      <c r="E493" s="2">
        <v>45267.347650462965</v>
      </c>
      <c r="F493" s="1" t="s">
        <v>147</v>
      </c>
      <c r="G493" s="1" t="s">
        <v>37</v>
      </c>
      <c r="I493" s="1" t="s">
        <v>38</v>
      </c>
      <c r="J493" s="3">
        <v>33.700000000000003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6">
        <v>367</v>
      </c>
    </row>
    <row r="494" spans="2:37" x14ac:dyDescent="0.25">
      <c r="B494" s="1" t="s">
        <v>2054</v>
      </c>
      <c r="C494" s="1" t="s">
        <v>2055</v>
      </c>
      <c r="D494" s="1" t="s">
        <v>2053</v>
      </c>
      <c r="E494" s="2">
        <v>45293.412222222221</v>
      </c>
      <c r="F494" s="1" t="s">
        <v>41</v>
      </c>
      <c r="G494" s="1" t="s">
        <v>37</v>
      </c>
      <c r="I494" s="1" t="s">
        <v>50</v>
      </c>
      <c r="J494" s="3">
        <v>30.5</v>
      </c>
      <c r="K494" s="1">
        <v>0</v>
      </c>
      <c r="L494" s="1">
        <v>588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6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587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1</v>
      </c>
      <c r="AJ494" s="1">
        <v>0</v>
      </c>
      <c r="AK494" s="6">
        <v>367</v>
      </c>
    </row>
    <row r="495" spans="2:37" x14ac:dyDescent="0.25">
      <c r="B495" s="1" t="s">
        <v>2893</v>
      </c>
      <c r="C495" s="1" t="s">
        <v>2894</v>
      </c>
      <c r="D495" s="1" t="s">
        <v>2895</v>
      </c>
      <c r="E495" s="2">
        <v>45300.374837962961</v>
      </c>
      <c r="F495" s="1" t="s">
        <v>66</v>
      </c>
      <c r="G495" s="1" t="s">
        <v>37</v>
      </c>
      <c r="I495" s="1" t="s">
        <v>50</v>
      </c>
      <c r="J495" s="3">
        <v>2.7</v>
      </c>
      <c r="K495" s="1">
        <v>0</v>
      </c>
      <c r="L495" s="1">
        <v>91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3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81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6">
        <v>367</v>
      </c>
    </row>
    <row r="496" spans="2:37" x14ac:dyDescent="0.25">
      <c r="B496" s="1" t="s">
        <v>2896</v>
      </c>
      <c r="C496" s="1" t="s">
        <v>2897</v>
      </c>
      <c r="D496" s="1" t="s">
        <v>2898</v>
      </c>
      <c r="E496" s="2">
        <v>45299.477349537039</v>
      </c>
      <c r="F496" s="1" t="s">
        <v>41</v>
      </c>
      <c r="G496" s="1" t="s">
        <v>37</v>
      </c>
      <c r="I496" s="1" t="s">
        <v>38</v>
      </c>
      <c r="J496" s="3">
        <v>18.2</v>
      </c>
      <c r="K496" s="1">
        <v>2</v>
      </c>
      <c r="L496" s="1">
        <v>0</v>
      </c>
      <c r="M496" s="1">
        <v>0</v>
      </c>
      <c r="N496" s="1">
        <v>628</v>
      </c>
      <c r="O496" s="1">
        <v>42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605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6">
        <v>45463</v>
      </c>
    </row>
    <row r="497" spans="2:37" x14ac:dyDescent="0.25">
      <c r="B497" s="1" t="s">
        <v>2899</v>
      </c>
      <c r="C497" s="1" t="s">
        <v>2900</v>
      </c>
      <c r="D497" s="1" t="s">
        <v>2901</v>
      </c>
      <c r="E497" s="2">
        <v>45306.628217592595</v>
      </c>
      <c r="F497" s="1" t="s">
        <v>147</v>
      </c>
      <c r="G497" s="1" t="s">
        <v>37</v>
      </c>
      <c r="I497" s="1" t="s">
        <v>38</v>
      </c>
      <c r="J497" s="3">
        <v>101.5</v>
      </c>
      <c r="K497" s="1">
        <v>0</v>
      </c>
      <c r="L497" s="1">
        <v>0</v>
      </c>
      <c r="M497" s="1">
        <v>21610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27905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6">
        <v>367</v>
      </c>
    </row>
    <row r="498" spans="2:37" x14ac:dyDescent="0.25">
      <c r="B498" s="1" t="s">
        <v>2902</v>
      </c>
      <c r="C498" s="1" t="s">
        <v>2903</v>
      </c>
      <c r="D498" s="1" t="s">
        <v>2904</v>
      </c>
      <c r="E498" s="2">
        <v>45302.472881944443</v>
      </c>
      <c r="F498" s="1" t="s">
        <v>36</v>
      </c>
      <c r="G498" s="1" t="s">
        <v>37</v>
      </c>
      <c r="I498" s="1" t="s">
        <v>50</v>
      </c>
      <c r="J498" s="3">
        <v>15.8</v>
      </c>
      <c r="K498" s="1">
        <v>0</v>
      </c>
      <c r="L498" s="1">
        <v>0</v>
      </c>
      <c r="M498" s="1">
        <v>0</v>
      </c>
      <c r="N498" s="1">
        <v>10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10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2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6">
        <v>367</v>
      </c>
    </row>
    <row r="499" spans="2:37" x14ac:dyDescent="0.25">
      <c r="B499" s="1" t="s">
        <v>650</v>
      </c>
      <c r="C499" s="1" t="s">
        <v>651</v>
      </c>
      <c r="D499" s="1" t="s">
        <v>649</v>
      </c>
      <c r="E499" s="2">
        <v>45301.362581018519</v>
      </c>
      <c r="F499" s="1" t="s">
        <v>36</v>
      </c>
      <c r="G499" s="1" t="s">
        <v>37</v>
      </c>
      <c r="I499" s="1" t="s">
        <v>50</v>
      </c>
      <c r="J499" s="3">
        <v>90.6</v>
      </c>
      <c r="K499" s="1">
        <v>0</v>
      </c>
      <c r="L499" s="1">
        <v>0</v>
      </c>
      <c r="M499" s="1">
        <v>870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234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0</v>
      </c>
      <c r="AK499" s="6">
        <v>45106</v>
      </c>
    </row>
    <row r="500" spans="2:37" x14ac:dyDescent="0.25">
      <c r="B500" s="1" t="s">
        <v>2905</v>
      </c>
      <c r="C500" s="1" t="s">
        <v>2906</v>
      </c>
      <c r="D500" s="1" t="s">
        <v>2907</v>
      </c>
      <c r="E500" s="2">
        <v>45306.438368055555</v>
      </c>
      <c r="F500" s="1" t="s">
        <v>66</v>
      </c>
      <c r="G500" s="1" t="s">
        <v>37</v>
      </c>
      <c r="I500" s="1" t="s">
        <v>50</v>
      </c>
      <c r="J500" s="3">
        <v>140.6</v>
      </c>
      <c r="K500" s="1">
        <v>2</v>
      </c>
      <c r="L500" s="1">
        <v>0</v>
      </c>
      <c r="M500" s="1">
        <v>877</v>
      </c>
      <c r="N500" s="1">
        <v>0</v>
      </c>
      <c r="O500" s="1">
        <v>10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80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75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6">
        <v>45591</v>
      </c>
    </row>
    <row r="501" spans="2:37" x14ac:dyDescent="0.25">
      <c r="B501" s="1" t="s">
        <v>653</v>
      </c>
      <c r="C501" s="1" t="s">
        <v>654</v>
      </c>
      <c r="D501" s="1" t="s">
        <v>652</v>
      </c>
      <c r="E501" s="2">
        <v>45306.363263888888</v>
      </c>
      <c r="F501" s="1" t="s">
        <v>66</v>
      </c>
      <c r="G501" s="1" t="s">
        <v>37</v>
      </c>
      <c r="I501" s="1" t="s">
        <v>38</v>
      </c>
      <c r="J501" s="3">
        <v>65</v>
      </c>
      <c r="K501" s="1">
        <v>0</v>
      </c>
      <c r="L501" s="1">
        <v>193</v>
      </c>
      <c r="M501" s="1">
        <v>0</v>
      </c>
      <c r="N501" s="1">
        <v>77</v>
      </c>
      <c r="O501" s="1">
        <v>52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38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3</v>
      </c>
      <c r="AB501" s="1">
        <v>197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1</v>
      </c>
      <c r="AJ501" s="1">
        <v>0</v>
      </c>
      <c r="AK501" s="6">
        <v>45594</v>
      </c>
    </row>
    <row r="502" spans="2:37" x14ac:dyDescent="0.25">
      <c r="B502" s="1" t="s">
        <v>2057</v>
      </c>
      <c r="C502" s="1" t="s">
        <v>2058</v>
      </c>
      <c r="D502" s="1" t="s">
        <v>2056</v>
      </c>
      <c r="E502" s="2">
        <v>45306.521365740744</v>
      </c>
      <c r="F502" s="1" t="s">
        <v>183</v>
      </c>
      <c r="G502" s="1" t="s">
        <v>37</v>
      </c>
      <c r="I502" s="1" t="s">
        <v>50</v>
      </c>
      <c r="J502" s="3">
        <v>223</v>
      </c>
      <c r="K502" s="1">
        <v>404</v>
      </c>
      <c r="L502" s="1">
        <v>0</v>
      </c>
      <c r="M502" s="1">
        <v>2149</v>
      </c>
      <c r="N502" s="1">
        <v>0</v>
      </c>
      <c r="O502" s="1">
        <v>59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251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391</v>
      </c>
      <c r="AB502" s="1">
        <v>558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1</v>
      </c>
      <c r="AJ502" s="1">
        <v>0</v>
      </c>
      <c r="AK502" s="6">
        <v>45422</v>
      </c>
    </row>
    <row r="503" spans="2:37" x14ac:dyDescent="0.25">
      <c r="B503" s="1" t="s">
        <v>2057</v>
      </c>
      <c r="C503" s="1" t="s">
        <v>2058</v>
      </c>
      <c r="D503" s="1" t="s">
        <v>2059</v>
      </c>
      <c r="E503" s="2">
        <v>45306.522187499999</v>
      </c>
      <c r="F503" s="1" t="s">
        <v>215</v>
      </c>
      <c r="G503" s="1" t="s">
        <v>37</v>
      </c>
      <c r="I503" s="1" t="s">
        <v>50</v>
      </c>
      <c r="J503" s="3">
        <v>43.6</v>
      </c>
      <c r="K503" s="1">
        <v>20</v>
      </c>
      <c r="L503" s="1">
        <v>0</v>
      </c>
      <c r="M503" s="1">
        <v>883</v>
      </c>
      <c r="N503" s="1">
        <v>0</v>
      </c>
      <c r="O503" s="1">
        <v>18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62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11</v>
      </c>
      <c r="AB503" s="1">
        <v>1015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1</v>
      </c>
      <c r="AJ503" s="1">
        <v>0</v>
      </c>
      <c r="AK503" s="6">
        <v>45422</v>
      </c>
    </row>
    <row r="504" spans="2:37" x14ac:dyDescent="0.25">
      <c r="B504" s="1" t="s">
        <v>656</v>
      </c>
      <c r="C504" s="1" t="s">
        <v>657</v>
      </c>
      <c r="D504" s="1" t="s">
        <v>655</v>
      </c>
      <c r="E504" s="2">
        <v>45306.393101851849</v>
      </c>
      <c r="F504" s="1" t="s">
        <v>49</v>
      </c>
      <c r="G504" s="1" t="s">
        <v>37</v>
      </c>
      <c r="I504" s="1" t="s">
        <v>38</v>
      </c>
      <c r="J504" s="3">
        <v>621.1</v>
      </c>
      <c r="K504" s="1">
        <v>99</v>
      </c>
      <c r="L504" s="1">
        <v>0</v>
      </c>
      <c r="M504" s="1">
        <v>0</v>
      </c>
      <c r="N504" s="1">
        <v>12405</v>
      </c>
      <c r="O504" s="1">
        <v>100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230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12448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6">
        <v>45337</v>
      </c>
    </row>
    <row r="505" spans="2:37" x14ac:dyDescent="0.25">
      <c r="B505" s="1" t="s">
        <v>2908</v>
      </c>
      <c r="C505" s="1" t="s">
        <v>2909</v>
      </c>
      <c r="D505" s="1" t="s">
        <v>2910</v>
      </c>
      <c r="E505" s="2">
        <v>45306.56585648148</v>
      </c>
      <c r="F505" s="1" t="s">
        <v>147</v>
      </c>
      <c r="G505" s="1" t="s">
        <v>37</v>
      </c>
      <c r="I505" s="1" t="s">
        <v>38</v>
      </c>
      <c r="J505" s="3">
        <v>11.2</v>
      </c>
      <c r="K505" s="1">
        <v>2</v>
      </c>
      <c r="L505" s="1">
        <v>78</v>
      </c>
      <c r="M505" s="1">
        <v>71</v>
      </c>
      <c r="N505" s="1">
        <v>0</v>
      </c>
      <c r="O505" s="1">
        <v>11</v>
      </c>
      <c r="P505" s="1">
        <v>0</v>
      </c>
      <c r="Q505" s="1">
        <v>0</v>
      </c>
      <c r="R505" s="1">
        <v>0</v>
      </c>
      <c r="S505" s="1">
        <v>0</v>
      </c>
      <c r="T505" s="1">
        <v>1</v>
      </c>
      <c r="U505" s="1">
        <v>6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66</v>
      </c>
      <c r="AB505" s="1">
        <v>110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6">
        <v>45328</v>
      </c>
    </row>
    <row r="506" spans="2:37" x14ac:dyDescent="0.25">
      <c r="B506" s="1" t="s">
        <v>659</v>
      </c>
      <c r="C506" s="1" t="s">
        <v>660</v>
      </c>
      <c r="D506" s="1" t="s">
        <v>658</v>
      </c>
      <c r="E506" s="2">
        <v>45289.543217592596</v>
      </c>
      <c r="F506" s="1" t="s">
        <v>66</v>
      </c>
      <c r="G506" s="1" t="s">
        <v>37</v>
      </c>
      <c r="I506" s="1" t="s">
        <v>38</v>
      </c>
      <c r="J506" s="3">
        <v>3.3</v>
      </c>
      <c r="K506" s="1">
        <v>0</v>
      </c>
      <c r="L506" s="1">
        <v>0</v>
      </c>
      <c r="M506" s="1">
        <v>83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16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12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6">
        <v>367</v>
      </c>
    </row>
    <row r="507" spans="2:37" x14ac:dyDescent="0.25">
      <c r="B507" s="1" t="s">
        <v>662</v>
      </c>
      <c r="C507" s="1" t="s">
        <v>136</v>
      </c>
      <c r="D507" s="1" t="s">
        <v>661</v>
      </c>
      <c r="E507" s="2">
        <v>45230.595949074072</v>
      </c>
      <c r="F507" s="1" t="s">
        <v>49</v>
      </c>
      <c r="G507" s="1" t="s">
        <v>37</v>
      </c>
      <c r="I507" s="1" t="s">
        <v>50</v>
      </c>
      <c r="J507" s="3">
        <v>111</v>
      </c>
      <c r="K507" s="1">
        <v>11</v>
      </c>
      <c r="L507" s="1">
        <v>0</v>
      </c>
      <c r="M507" s="1">
        <v>906</v>
      </c>
      <c r="N507" s="1">
        <v>0</v>
      </c>
      <c r="O507" s="1">
        <v>24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26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194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-1</v>
      </c>
      <c r="AK507" s="6">
        <v>45407</v>
      </c>
    </row>
    <row r="508" spans="2:37" x14ac:dyDescent="0.25">
      <c r="B508" s="1" t="s">
        <v>2061</v>
      </c>
      <c r="C508" s="1" t="s">
        <v>2062</v>
      </c>
      <c r="D508" s="1" t="s">
        <v>2060</v>
      </c>
      <c r="E508" s="2">
        <v>45306.379953703705</v>
      </c>
      <c r="F508" s="1" t="s">
        <v>41</v>
      </c>
      <c r="G508" s="1" t="s">
        <v>37</v>
      </c>
      <c r="I508" s="1" t="s">
        <v>50</v>
      </c>
      <c r="J508" s="3">
        <v>101</v>
      </c>
      <c r="K508" s="1">
        <v>0</v>
      </c>
      <c r="L508" s="1">
        <v>576</v>
      </c>
      <c r="M508" s="1">
        <v>0</v>
      </c>
      <c r="N508" s="1">
        <v>583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13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6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6">
        <v>367</v>
      </c>
    </row>
    <row r="509" spans="2:37" x14ac:dyDescent="0.25">
      <c r="B509" s="1" t="s">
        <v>1793</v>
      </c>
      <c r="C509" s="1" t="s">
        <v>1794</v>
      </c>
      <c r="D509" s="1" t="s">
        <v>1792</v>
      </c>
      <c r="E509" s="2">
        <v>45230.595949074072</v>
      </c>
      <c r="F509" s="1" t="s">
        <v>207</v>
      </c>
      <c r="G509" s="1" t="s">
        <v>37</v>
      </c>
      <c r="I509" s="1" t="s">
        <v>38</v>
      </c>
      <c r="J509" s="3">
        <v>203.8</v>
      </c>
      <c r="K509" s="1">
        <v>0</v>
      </c>
      <c r="L509" s="1">
        <v>0</v>
      </c>
      <c r="M509" s="1">
        <v>8972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1192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0</v>
      </c>
      <c r="AJ509" s="1">
        <v>-1</v>
      </c>
      <c r="AK509" s="6">
        <v>45275</v>
      </c>
    </row>
    <row r="510" spans="2:37" x14ac:dyDescent="0.25">
      <c r="B510" s="1" t="s">
        <v>2911</v>
      </c>
      <c r="C510" s="1" t="s">
        <v>2912</v>
      </c>
      <c r="D510" s="1" t="s">
        <v>2913</v>
      </c>
      <c r="E510" s="2">
        <v>45230.595949074072</v>
      </c>
      <c r="F510" s="1" t="s">
        <v>66</v>
      </c>
      <c r="G510" s="1" t="s">
        <v>37</v>
      </c>
      <c r="I510" s="1" t="s">
        <v>38</v>
      </c>
      <c r="J510" s="3">
        <v>10.9</v>
      </c>
      <c r="K510" s="1">
        <v>22</v>
      </c>
      <c r="L510" s="1">
        <v>0</v>
      </c>
      <c r="M510" s="1">
        <v>95</v>
      </c>
      <c r="N510" s="1">
        <v>0</v>
      </c>
      <c r="O510" s="1">
        <v>1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2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78</v>
      </c>
      <c r="AB510" s="1">
        <v>74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-1</v>
      </c>
      <c r="AK510" s="6">
        <v>45518</v>
      </c>
    </row>
    <row r="511" spans="2:37" x14ac:dyDescent="0.25">
      <c r="B511" s="1" t="s">
        <v>664</v>
      </c>
      <c r="C511" s="1" t="s">
        <v>665</v>
      </c>
      <c r="D511" s="1" t="s">
        <v>663</v>
      </c>
      <c r="E511" s="2">
        <v>45306.478460648148</v>
      </c>
      <c r="F511" s="1" t="s">
        <v>73</v>
      </c>
      <c r="G511" s="1" t="s">
        <v>37</v>
      </c>
      <c r="I511" s="1" t="s">
        <v>38</v>
      </c>
      <c r="J511" s="3">
        <v>33.299999999999997</v>
      </c>
      <c r="K511" s="1">
        <v>196</v>
      </c>
      <c r="L511" s="1">
        <v>0</v>
      </c>
      <c r="M511" s="1">
        <v>0</v>
      </c>
      <c r="N511" s="1">
        <v>179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17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1</v>
      </c>
      <c r="AB511" s="1">
        <v>201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6">
        <v>367</v>
      </c>
    </row>
    <row r="512" spans="2:37" x14ac:dyDescent="0.25">
      <c r="B512" s="1" t="s">
        <v>2914</v>
      </c>
      <c r="C512" s="1" t="s">
        <v>2915</v>
      </c>
      <c r="D512" s="1" t="s">
        <v>2916</v>
      </c>
      <c r="E512" s="2">
        <v>45267.741724537038</v>
      </c>
      <c r="F512" s="1" t="s">
        <v>821</v>
      </c>
      <c r="G512" s="1" t="s">
        <v>37</v>
      </c>
      <c r="I512" s="1" t="s">
        <v>38</v>
      </c>
      <c r="J512" s="3">
        <v>1.6</v>
      </c>
      <c r="K512" s="1">
        <v>1</v>
      </c>
      <c r="L512" s="1">
        <v>0</v>
      </c>
      <c r="M512" s="1">
        <v>0</v>
      </c>
      <c r="N512" s="1">
        <v>0</v>
      </c>
      <c r="O512" s="1">
        <v>2</v>
      </c>
      <c r="P512" s="1">
        <v>0</v>
      </c>
      <c r="Q512" s="1">
        <v>0</v>
      </c>
      <c r="R512" s="1">
        <v>1</v>
      </c>
      <c r="S512" s="1">
        <v>0</v>
      </c>
      <c r="T512" s="1">
        <v>0</v>
      </c>
      <c r="U512" s="1">
        <v>4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6">
        <v>45534</v>
      </c>
    </row>
    <row r="513" spans="2:37" x14ac:dyDescent="0.25">
      <c r="B513" s="1" t="s">
        <v>2917</v>
      </c>
      <c r="C513" s="1" t="s">
        <v>2918</v>
      </c>
      <c r="D513" s="1" t="s">
        <v>2919</v>
      </c>
      <c r="E513" s="2">
        <v>45294.445405092592</v>
      </c>
      <c r="F513" s="1" t="s">
        <v>207</v>
      </c>
      <c r="G513" s="1" t="s">
        <v>37</v>
      </c>
      <c r="I513" s="1" t="s">
        <v>38</v>
      </c>
      <c r="J513" s="3">
        <v>1.9</v>
      </c>
      <c r="K513" s="1">
        <v>1</v>
      </c>
      <c r="L513" s="1">
        <v>12</v>
      </c>
      <c r="M513" s="1">
        <v>0</v>
      </c>
      <c r="N513" s="1">
        <v>0</v>
      </c>
      <c r="O513" s="1">
        <v>14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1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12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6">
        <v>45550</v>
      </c>
    </row>
    <row r="514" spans="2:37" x14ac:dyDescent="0.25">
      <c r="B514" s="1" t="s">
        <v>667</v>
      </c>
      <c r="C514" s="1" t="s">
        <v>668</v>
      </c>
      <c r="D514" s="1" t="s">
        <v>666</v>
      </c>
      <c r="E514" s="2">
        <v>45230.595949074072</v>
      </c>
      <c r="F514" s="1" t="s">
        <v>66</v>
      </c>
      <c r="G514" s="1" t="s">
        <v>37</v>
      </c>
      <c r="I514" s="1" t="s">
        <v>50</v>
      </c>
      <c r="J514" s="3">
        <v>61.3</v>
      </c>
      <c r="K514" s="1">
        <v>182</v>
      </c>
      <c r="L514" s="1">
        <v>0</v>
      </c>
      <c r="M514" s="1">
        <v>0</v>
      </c>
      <c r="N514" s="1">
        <v>1501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64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100</v>
      </c>
      <c r="AC514" s="1">
        <v>0</v>
      </c>
      <c r="AD514" s="1">
        <v>1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-1</v>
      </c>
      <c r="AK514" s="6">
        <v>367</v>
      </c>
    </row>
    <row r="515" spans="2:37" x14ac:dyDescent="0.25">
      <c r="B515" s="1" t="s">
        <v>2920</v>
      </c>
      <c r="C515" s="1" t="s">
        <v>2921</v>
      </c>
      <c r="D515" s="1" t="s">
        <v>2922</v>
      </c>
      <c r="E515" s="2">
        <v>45230.595949074072</v>
      </c>
      <c r="F515" s="1" t="s">
        <v>41</v>
      </c>
      <c r="G515" s="1" t="s">
        <v>37</v>
      </c>
      <c r="I515" s="1" t="s">
        <v>38</v>
      </c>
      <c r="J515" s="3">
        <v>24.3</v>
      </c>
      <c r="K515" s="1">
        <v>0</v>
      </c>
      <c r="L515" s="1">
        <v>0</v>
      </c>
      <c r="M515" s="1">
        <v>0</v>
      </c>
      <c r="N515" s="1">
        <v>145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148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-1</v>
      </c>
      <c r="AK515" s="6">
        <v>45209</v>
      </c>
    </row>
    <row r="516" spans="2:37" x14ac:dyDescent="0.25">
      <c r="B516" s="1" t="s">
        <v>670</v>
      </c>
      <c r="C516" s="1" t="s">
        <v>671</v>
      </c>
      <c r="D516" s="1" t="s">
        <v>669</v>
      </c>
      <c r="E516" s="2">
        <v>45306.30363425926</v>
      </c>
      <c r="F516" s="1" t="s">
        <v>73</v>
      </c>
      <c r="G516" s="1" t="s">
        <v>37</v>
      </c>
      <c r="I516" s="1" t="s">
        <v>50</v>
      </c>
      <c r="J516" s="3">
        <v>273.60000000000002</v>
      </c>
      <c r="K516" s="1">
        <v>3503</v>
      </c>
      <c r="L516" s="1">
        <v>0</v>
      </c>
      <c r="M516" s="1">
        <v>2613</v>
      </c>
      <c r="N516" s="1">
        <v>0</v>
      </c>
      <c r="O516" s="1">
        <v>16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135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2817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0</v>
      </c>
      <c r="AK516" s="6">
        <v>45528</v>
      </c>
    </row>
    <row r="517" spans="2:37" x14ac:dyDescent="0.25">
      <c r="B517" s="1" t="s">
        <v>2923</v>
      </c>
      <c r="C517" s="1" t="s">
        <v>2924</v>
      </c>
      <c r="D517" s="1" t="s">
        <v>2925</v>
      </c>
      <c r="E517" s="2">
        <v>45260.733414351853</v>
      </c>
      <c r="F517" s="1" t="s">
        <v>207</v>
      </c>
      <c r="G517" s="1" t="s">
        <v>37</v>
      </c>
      <c r="I517" s="1" t="s">
        <v>38</v>
      </c>
      <c r="J517" s="3">
        <v>2</v>
      </c>
      <c r="K517" s="1">
        <v>0</v>
      </c>
      <c r="L517" s="1">
        <v>0</v>
      </c>
      <c r="M517" s="1">
        <v>0</v>
      </c>
      <c r="N517" s="1">
        <v>0</v>
      </c>
      <c r="O517" s="1">
        <v>1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1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6">
        <v>45310</v>
      </c>
    </row>
    <row r="518" spans="2:37" x14ac:dyDescent="0.25">
      <c r="B518" s="1" t="s">
        <v>2926</v>
      </c>
      <c r="C518" s="1" t="s">
        <v>2927</v>
      </c>
      <c r="D518" s="1" t="s">
        <v>2928</v>
      </c>
      <c r="E518" s="2">
        <v>45230.595949074072</v>
      </c>
      <c r="F518" s="1" t="s">
        <v>41</v>
      </c>
      <c r="G518" s="1" t="s">
        <v>37</v>
      </c>
      <c r="I518" s="1" t="s">
        <v>50</v>
      </c>
      <c r="J518" s="3">
        <v>196.1</v>
      </c>
      <c r="K518" s="1">
        <v>0</v>
      </c>
      <c r="L518" s="1">
        <v>0</v>
      </c>
      <c r="M518" s="1">
        <v>0</v>
      </c>
      <c r="N518" s="1">
        <v>5063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2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-1</v>
      </c>
      <c r="AK518" s="6">
        <v>367</v>
      </c>
    </row>
    <row r="519" spans="2:37" x14ac:dyDescent="0.25">
      <c r="B519" s="1" t="s">
        <v>2064</v>
      </c>
      <c r="C519" s="1" t="s">
        <v>2065</v>
      </c>
      <c r="D519" s="1" t="s">
        <v>2063</v>
      </c>
      <c r="E519" s="2">
        <v>45306.490011574075</v>
      </c>
      <c r="F519" s="1" t="s">
        <v>41</v>
      </c>
      <c r="G519" s="1" t="s">
        <v>37</v>
      </c>
      <c r="I519" s="1" t="s">
        <v>38</v>
      </c>
      <c r="J519" s="3">
        <v>179.7</v>
      </c>
      <c r="K519" s="1">
        <v>1031</v>
      </c>
      <c r="L519" s="1">
        <v>0</v>
      </c>
      <c r="M519" s="1">
        <v>0</v>
      </c>
      <c r="N519" s="1">
        <v>1030</v>
      </c>
      <c r="O519" s="1">
        <v>57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88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1125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6">
        <v>45364</v>
      </c>
    </row>
    <row r="520" spans="2:37" x14ac:dyDescent="0.25">
      <c r="B520" s="1" t="s">
        <v>2929</v>
      </c>
      <c r="C520" s="1" t="s">
        <v>2930</v>
      </c>
      <c r="D520" s="1" t="s">
        <v>2931</v>
      </c>
      <c r="E520" s="2">
        <v>45304.376550925925</v>
      </c>
      <c r="F520" s="1" t="s">
        <v>211</v>
      </c>
      <c r="G520" s="1" t="s">
        <v>37</v>
      </c>
      <c r="I520" s="1" t="s">
        <v>50</v>
      </c>
      <c r="J520" s="3">
        <v>180.1</v>
      </c>
      <c r="K520" s="1">
        <v>145</v>
      </c>
      <c r="L520" s="1">
        <v>155</v>
      </c>
      <c r="M520" s="1">
        <v>0</v>
      </c>
      <c r="N520" s="1">
        <v>160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6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1207</v>
      </c>
      <c r="AC520" s="1">
        <v>0</v>
      </c>
      <c r="AD520" s="1">
        <v>5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6">
        <v>45434</v>
      </c>
    </row>
    <row r="521" spans="2:37" x14ac:dyDescent="0.25">
      <c r="B521" s="1" t="s">
        <v>2932</v>
      </c>
      <c r="C521" s="1" t="s">
        <v>2933</v>
      </c>
      <c r="D521" s="1" t="s">
        <v>2934</v>
      </c>
      <c r="E521" s="2">
        <v>45241.344965277778</v>
      </c>
      <c r="F521" s="1" t="s">
        <v>41</v>
      </c>
      <c r="G521" s="1" t="s">
        <v>37</v>
      </c>
      <c r="I521" s="1" t="s">
        <v>50</v>
      </c>
      <c r="J521" s="3">
        <v>104.2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6">
        <v>45400</v>
      </c>
    </row>
    <row r="522" spans="2:37" x14ac:dyDescent="0.25">
      <c r="B522" s="1" t="s">
        <v>2935</v>
      </c>
      <c r="C522" s="1" t="s">
        <v>2936</v>
      </c>
      <c r="D522" s="1" t="s">
        <v>2937</v>
      </c>
      <c r="E522" s="2">
        <v>45304.389317129629</v>
      </c>
      <c r="F522" s="1" t="s">
        <v>764</v>
      </c>
      <c r="G522" s="1" t="s">
        <v>37</v>
      </c>
      <c r="I522" s="1" t="s">
        <v>50</v>
      </c>
      <c r="J522" s="3">
        <v>109.5</v>
      </c>
      <c r="K522" s="1">
        <v>0</v>
      </c>
      <c r="L522" s="1">
        <v>0</v>
      </c>
      <c r="M522" s="1">
        <v>151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93</v>
      </c>
      <c r="V522" s="1">
        <v>0</v>
      </c>
      <c r="W522" s="1">
        <v>20</v>
      </c>
      <c r="X522" s="1">
        <v>0</v>
      </c>
      <c r="Y522" s="1">
        <v>0</v>
      </c>
      <c r="Z522" s="1">
        <v>0</v>
      </c>
      <c r="AA522" s="1">
        <v>0</v>
      </c>
      <c r="AB522" s="1">
        <v>12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6">
        <v>367</v>
      </c>
    </row>
    <row r="523" spans="2:37" x14ac:dyDescent="0.25">
      <c r="B523" s="1" t="s">
        <v>2938</v>
      </c>
      <c r="C523" s="1" t="s">
        <v>2939</v>
      </c>
      <c r="D523" s="1" t="s">
        <v>2940</v>
      </c>
      <c r="E523" s="2">
        <v>45306.383518518516</v>
      </c>
      <c r="F523" s="1" t="s">
        <v>112</v>
      </c>
      <c r="G523" s="1" t="s">
        <v>37</v>
      </c>
      <c r="I523" s="1" t="s">
        <v>50</v>
      </c>
      <c r="J523" s="3">
        <v>349.3</v>
      </c>
      <c r="K523" s="1">
        <v>0</v>
      </c>
      <c r="L523" s="1">
        <v>1275</v>
      </c>
      <c r="M523" s="1">
        <v>0</v>
      </c>
      <c r="N523" s="1">
        <v>1279</v>
      </c>
      <c r="O523" s="1">
        <v>1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11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1811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6">
        <v>45384</v>
      </c>
    </row>
    <row r="524" spans="2:37" x14ac:dyDescent="0.25">
      <c r="B524" s="1" t="s">
        <v>673</v>
      </c>
      <c r="C524" s="1" t="s">
        <v>674</v>
      </c>
      <c r="D524" s="1" t="s">
        <v>672</v>
      </c>
      <c r="E524" s="2">
        <v>45306.404293981483</v>
      </c>
      <c r="F524" s="1" t="s">
        <v>675</v>
      </c>
      <c r="G524" s="1" t="s">
        <v>42</v>
      </c>
      <c r="H524" s="1" t="s">
        <v>153</v>
      </c>
      <c r="I524" s="1" t="s">
        <v>38</v>
      </c>
      <c r="J524" s="3">
        <v>6.3</v>
      </c>
      <c r="K524" s="1">
        <v>0</v>
      </c>
      <c r="L524" s="1">
        <v>137</v>
      </c>
      <c r="M524" s="1">
        <v>0</v>
      </c>
      <c r="N524" s="1">
        <v>0</v>
      </c>
      <c r="O524" s="1">
        <v>118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15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22</v>
      </c>
      <c r="AB524" s="1">
        <v>215</v>
      </c>
      <c r="AC524" s="1">
        <v>27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1</v>
      </c>
      <c r="AJ524" s="1">
        <v>0</v>
      </c>
      <c r="AK524" s="6">
        <v>45359</v>
      </c>
    </row>
    <row r="525" spans="2:37" x14ac:dyDescent="0.25">
      <c r="B525" s="1" t="s">
        <v>677</v>
      </c>
      <c r="C525" s="1" t="s">
        <v>678</v>
      </c>
      <c r="D525" s="1" t="s">
        <v>676</v>
      </c>
      <c r="E525" s="2">
        <v>45306.329513888886</v>
      </c>
      <c r="F525" s="1" t="s">
        <v>211</v>
      </c>
      <c r="G525" s="1" t="s">
        <v>42</v>
      </c>
      <c r="H525" s="1" t="s">
        <v>98</v>
      </c>
      <c r="I525" s="1" t="s">
        <v>38</v>
      </c>
      <c r="J525" s="3">
        <v>522.29999999999995</v>
      </c>
      <c r="K525" s="1">
        <v>3</v>
      </c>
      <c r="L525" s="1">
        <v>1481</v>
      </c>
      <c r="M525" s="1">
        <v>0</v>
      </c>
      <c r="N525" s="1">
        <v>0</v>
      </c>
      <c r="O525" s="1">
        <v>461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291</v>
      </c>
      <c r="V525" s="1">
        <v>0</v>
      </c>
      <c r="W525" s="1">
        <v>0</v>
      </c>
      <c r="X525" s="1">
        <v>0</v>
      </c>
      <c r="Y525" s="1">
        <v>1</v>
      </c>
      <c r="Z525" s="1">
        <v>0</v>
      </c>
      <c r="AA525" s="1">
        <v>526</v>
      </c>
      <c r="AB525" s="1">
        <v>1773</v>
      </c>
      <c r="AC525" s="1">
        <v>954</v>
      </c>
      <c r="AD525" s="1">
        <v>0</v>
      </c>
      <c r="AE525" s="1">
        <v>0</v>
      </c>
      <c r="AF525" s="1">
        <v>0</v>
      </c>
      <c r="AG525" s="1">
        <v>0</v>
      </c>
      <c r="AH525" s="1">
        <v>1</v>
      </c>
      <c r="AI525" s="1">
        <v>1</v>
      </c>
      <c r="AJ525" s="1">
        <v>0</v>
      </c>
      <c r="AK525" s="6">
        <v>45345</v>
      </c>
    </row>
    <row r="526" spans="2:37" x14ac:dyDescent="0.25">
      <c r="B526" s="1" t="s">
        <v>680</v>
      </c>
      <c r="C526" s="1" t="s">
        <v>681</v>
      </c>
      <c r="D526" s="1" t="s">
        <v>679</v>
      </c>
      <c r="E526" s="2">
        <v>45304.312858796293</v>
      </c>
      <c r="F526" s="1" t="s">
        <v>73</v>
      </c>
      <c r="G526" s="1" t="s">
        <v>37</v>
      </c>
      <c r="I526" s="1" t="s">
        <v>50</v>
      </c>
      <c r="J526" s="3">
        <v>222.4</v>
      </c>
      <c r="K526" s="1">
        <v>5108</v>
      </c>
      <c r="L526" s="1">
        <v>0</v>
      </c>
      <c r="M526" s="1">
        <v>2193</v>
      </c>
      <c r="N526" s="1">
        <v>0</v>
      </c>
      <c r="O526" s="1">
        <v>9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109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2330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6">
        <v>45617</v>
      </c>
    </row>
    <row r="527" spans="2:37" x14ac:dyDescent="0.25">
      <c r="B527" s="1" t="s">
        <v>2941</v>
      </c>
      <c r="C527" s="1" t="s">
        <v>2942</v>
      </c>
      <c r="D527" s="1" t="s">
        <v>2943</v>
      </c>
      <c r="E527" s="2">
        <v>45289.619872685187</v>
      </c>
      <c r="F527" s="1" t="s">
        <v>66</v>
      </c>
      <c r="G527" s="1" t="s">
        <v>42</v>
      </c>
      <c r="I527" s="1" t="s">
        <v>50</v>
      </c>
      <c r="J527" s="3">
        <v>2</v>
      </c>
      <c r="K527" s="1">
        <v>1</v>
      </c>
      <c r="L527" s="1">
        <v>0</v>
      </c>
      <c r="M527" s="1">
        <v>22</v>
      </c>
      <c r="N527" s="1">
        <v>0</v>
      </c>
      <c r="O527" s="1">
        <v>2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6">
        <v>45394</v>
      </c>
    </row>
    <row r="528" spans="2:37" x14ac:dyDescent="0.25">
      <c r="B528" s="1" t="s">
        <v>683</v>
      </c>
      <c r="C528" s="1" t="s">
        <v>684</v>
      </c>
      <c r="D528" s="1" t="s">
        <v>682</v>
      </c>
      <c r="E528" s="2">
        <v>45306.352592592593</v>
      </c>
      <c r="F528" s="1" t="s">
        <v>41</v>
      </c>
      <c r="G528" s="1" t="s">
        <v>37</v>
      </c>
      <c r="I528" s="1" t="s">
        <v>38</v>
      </c>
      <c r="J528" s="3">
        <v>53.9</v>
      </c>
      <c r="K528" s="1">
        <v>1</v>
      </c>
      <c r="L528" s="1">
        <v>130</v>
      </c>
      <c r="M528" s="1">
        <v>0</v>
      </c>
      <c r="N528" s="1">
        <v>135</v>
      </c>
      <c r="O528" s="1">
        <v>110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190</v>
      </c>
      <c r="AB528" s="1">
        <v>141</v>
      </c>
      <c r="AC528" s="1">
        <v>0</v>
      </c>
      <c r="AD528" s="1">
        <v>1</v>
      </c>
      <c r="AE528" s="1">
        <v>0</v>
      </c>
      <c r="AF528" s="1">
        <v>0</v>
      </c>
      <c r="AG528" s="1">
        <v>0</v>
      </c>
      <c r="AH528" s="1">
        <v>0</v>
      </c>
      <c r="AI528" s="1">
        <v>1</v>
      </c>
      <c r="AJ528" s="1">
        <v>0</v>
      </c>
      <c r="AK528" s="6">
        <v>45752</v>
      </c>
    </row>
    <row r="529" spans="2:37" x14ac:dyDescent="0.25">
      <c r="B529" s="1" t="s">
        <v>2944</v>
      </c>
      <c r="C529" s="1" t="s">
        <v>2945</v>
      </c>
      <c r="D529" s="1" t="s">
        <v>2946</v>
      </c>
      <c r="E529" s="2">
        <v>45306.383738425924</v>
      </c>
      <c r="F529" s="1" t="s">
        <v>41</v>
      </c>
      <c r="G529" s="1" t="s">
        <v>37</v>
      </c>
      <c r="I529" s="1" t="s">
        <v>50</v>
      </c>
      <c r="J529" s="3">
        <v>77.3</v>
      </c>
      <c r="K529" s="1">
        <v>1</v>
      </c>
      <c r="L529" s="1">
        <v>0</v>
      </c>
      <c r="M529" s="1">
        <v>0</v>
      </c>
      <c r="N529" s="1">
        <v>0</v>
      </c>
      <c r="O529" s="1">
        <v>11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83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6">
        <v>45616</v>
      </c>
    </row>
    <row r="530" spans="2:37" x14ac:dyDescent="0.25">
      <c r="B530" s="1" t="s">
        <v>2067</v>
      </c>
      <c r="C530" s="1" t="s">
        <v>2068</v>
      </c>
      <c r="D530" s="1" t="s">
        <v>2066</v>
      </c>
      <c r="E530" s="2">
        <v>45230.595949074072</v>
      </c>
      <c r="F530" s="1" t="s">
        <v>2069</v>
      </c>
      <c r="G530" s="1" t="s">
        <v>37</v>
      </c>
      <c r="I530" s="1" t="s">
        <v>50</v>
      </c>
      <c r="J530" s="3">
        <v>1.7</v>
      </c>
      <c r="K530" s="1">
        <v>1</v>
      </c>
      <c r="L530" s="1">
        <v>0</v>
      </c>
      <c r="M530" s="1">
        <v>0</v>
      </c>
      <c r="N530" s="1">
        <v>0</v>
      </c>
      <c r="O530" s="1">
        <v>3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-1</v>
      </c>
      <c r="AK530" s="6">
        <v>45421</v>
      </c>
    </row>
    <row r="531" spans="2:37" x14ac:dyDescent="0.25">
      <c r="B531" s="1" t="s">
        <v>686</v>
      </c>
      <c r="C531" s="1" t="s">
        <v>687</v>
      </c>
      <c r="D531" s="1" t="s">
        <v>685</v>
      </c>
      <c r="E531" s="2">
        <v>45305.807013888887</v>
      </c>
      <c r="F531" s="1" t="s">
        <v>104</v>
      </c>
      <c r="G531" s="1" t="s">
        <v>37</v>
      </c>
      <c r="I531" s="1" t="s">
        <v>50</v>
      </c>
      <c r="J531" s="3">
        <v>68.099999999999994</v>
      </c>
      <c r="K531" s="1">
        <v>0</v>
      </c>
      <c r="L531" s="1">
        <v>0</v>
      </c>
      <c r="M531" s="1">
        <v>2575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5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518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6">
        <v>367</v>
      </c>
    </row>
    <row r="532" spans="2:37" x14ac:dyDescent="0.25">
      <c r="B532" s="1" t="s">
        <v>689</v>
      </c>
      <c r="C532" s="1" t="s">
        <v>690</v>
      </c>
      <c r="D532" s="1" t="s">
        <v>688</v>
      </c>
      <c r="E532" s="2">
        <v>45306.37940972222</v>
      </c>
      <c r="F532" s="1" t="s">
        <v>41</v>
      </c>
      <c r="G532" s="1" t="s">
        <v>37</v>
      </c>
      <c r="I532" s="1" t="s">
        <v>50</v>
      </c>
      <c r="J532" s="3">
        <v>109.5</v>
      </c>
      <c r="K532" s="1">
        <v>1</v>
      </c>
      <c r="L532" s="1">
        <v>0</v>
      </c>
      <c r="M532" s="1">
        <v>0</v>
      </c>
      <c r="N532" s="1">
        <v>1585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11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51</v>
      </c>
      <c r="AB532" s="1">
        <v>1695</v>
      </c>
      <c r="AC532" s="1">
        <v>0</v>
      </c>
      <c r="AD532" s="1">
        <v>1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6">
        <v>367</v>
      </c>
    </row>
    <row r="533" spans="2:37" x14ac:dyDescent="0.25">
      <c r="B533" s="1" t="s">
        <v>2071</v>
      </c>
      <c r="C533" s="1" t="s">
        <v>2072</v>
      </c>
      <c r="D533" s="1" t="s">
        <v>2070</v>
      </c>
      <c r="E533" s="2">
        <v>45299.635312500002</v>
      </c>
      <c r="F533" s="1" t="s">
        <v>66</v>
      </c>
      <c r="G533" s="1" t="s">
        <v>37</v>
      </c>
      <c r="I533" s="1" t="s">
        <v>50</v>
      </c>
      <c r="J533" s="3">
        <v>154.4</v>
      </c>
      <c r="K533" s="1">
        <v>0</v>
      </c>
      <c r="L533" s="1">
        <v>0</v>
      </c>
      <c r="M533" s="1">
        <v>0</v>
      </c>
      <c r="N533" s="1">
        <v>3196</v>
      </c>
      <c r="O533" s="1">
        <v>46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45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3308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6">
        <v>45491</v>
      </c>
    </row>
    <row r="534" spans="2:37" x14ac:dyDescent="0.25">
      <c r="B534" s="1" t="s">
        <v>692</v>
      </c>
      <c r="C534" s="1" t="s">
        <v>693</v>
      </c>
      <c r="D534" s="1" t="s">
        <v>691</v>
      </c>
      <c r="E534" s="2">
        <v>45230.595949074072</v>
      </c>
      <c r="F534" s="1" t="s">
        <v>104</v>
      </c>
      <c r="G534" s="1" t="s">
        <v>37</v>
      </c>
      <c r="I534" s="1" t="s">
        <v>50</v>
      </c>
      <c r="J534" s="3">
        <v>1.7</v>
      </c>
      <c r="K534" s="1">
        <v>1</v>
      </c>
      <c r="L534" s="1">
        <v>0</v>
      </c>
      <c r="M534" s="1">
        <v>0</v>
      </c>
      <c r="N534" s="1">
        <v>0</v>
      </c>
      <c r="O534" s="1">
        <v>7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-1</v>
      </c>
      <c r="AK534" s="6">
        <v>45175</v>
      </c>
    </row>
    <row r="535" spans="2:37" x14ac:dyDescent="0.25">
      <c r="B535" s="1" t="s">
        <v>2074</v>
      </c>
      <c r="C535" s="1" t="s">
        <v>2075</v>
      </c>
      <c r="D535" s="1" t="s">
        <v>2073</v>
      </c>
      <c r="E535" s="2">
        <v>45300.377604166664</v>
      </c>
      <c r="F535" s="1" t="s">
        <v>207</v>
      </c>
      <c r="G535" s="1" t="s">
        <v>37</v>
      </c>
      <c r="H535" s="1" t="s">
        <v>203</v>
      </c>
      <c r="I535" s="1" t="s">
        <v>50</v>
      </c>
      <c r="J535" s="3">
        <v>152.69999999999999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144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6">
        <v>45367</v>
      </c>
    </row>
    <row r="536" spans="2:37" x14ac:dyDescent="0.25">
      <c r="B536" s="1" t="s">
        <v>695</v>
      </c>
      <c r="C536" s="1" t="s">
        <v>696</v>
      </c>
      <c r="D536" s="1" t="s">
        <v>694</v>
      </c>
      <c r="E536" s="2">
        <v>45305.777650462966</v>
      </c>
      <c r="F536" s="1" t="s">
        <v>295</v>
      </c>
      <c r="G536" s="1" t="s">
        <v>37</v>
      </c>
      <c r="I536" s="1" t="s">
        <v>50</v>
      </c>
      <c r="J536" s="3">
        <v>39.6</v>
      </c>
      <c r="K536" s="1">
        <v>0</v>
      </c>
      <c r="L536" s="1">
        <v>0</v>
      </c>
      <c r="M536" s="1">
        <v>39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5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6">
        <v>367</v>
      </c>
    </row>
    <row r="537" spans="2:37" x14ac:dyDescent="0.25">
      <c r="B537" s="1" t="s">
        <v>698</v>
      </c>
      <c r="C537" s="1" t="s">
        <v>699</v>
      </c>
      <c r="D537" s="1" t="s">
        <v>697</v>
      </c>
      <c r="E537" s="2">
        <v>45298.898055555554</v>
      </c>
      <c r="F537" s="1" t="s">
        <v>295</v>
      </c>
      <c r="G537" s="1" t="s">
        <v>37</v>
      </c>
      <c r="I537" s="1" t="s">
        <v>38</v>
      </c>
      <c r="J537" s="3">
        <v>11.8</v>
      </c>
      <c r="K537" s="1">
        <v>1</v>
      </c>
      <c r="L537" s="1">
        <v>0</v>
      </c>
      <c r="M537" s="1">
        <v>0</v>
      </c>
      <c r="N537" s="1">
        <v>0</v>
      </c>
      <c r="O537" s="1">
        <v>12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9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6">
        <v>45359</v>
      </c>
    </row>
    <row r="538" spans="2:37" x14ac:dyDescent="0.25">
      <c r="B538" s="1" t="s">
        <v>701</v>
      </c>
      <c r="C538" s="1" t="s">
        <v>702</v>
      </c>
      <c r="D538" s="1" t="s">
        <v>700</v>
      </c>
      <c r="E538" s="2">
        <v>45306.581701388888</v>
      </c>
      <c r="F538" s="1" t="s">
        <v>2947</v>
      </c>
      <c r="G538" s="1" t="s">
        <v>37</v>
      </c>
      <c r="I538" s="1" t="s">
        <v>38</v>
      </c>
      <c r="J538" s="3">
        <v>169.7</v>
      </c>
      <c r="K538" s="1">
        <v>0</v>
      </c>
      <c r="L538" s="1">
        <v>3409</v>
      </c>
      <c r="M538" s="1">
        <v>0</v>
      </c>
      <c r="N538" s="1">
        <v>0</v>
      </c>
      <c r="O538" s="1">
        <v>356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3414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1</v>
      </c>
      <c r="AI538" s="1">
        <v>0</v>
      </c>
      <c r="AJ538" s="1">
        <v>0</v>
      </c>
      <c r="AK538" s="6">
        <v>45423</v>
      </c>
    </row>
    <row r="539" spans="2:37" x14ac:dyDescent="0.25">
      <c r="B539" s="1" t="s">
        <v>2077</v>
      </c>
      <c r="C539" s="1" t="s">
        <v>2078</v>
      </c>
      <c r="D539" s="1" t="s">
        <v>2076</v>
      </c>
      <c r="E539" s="2">
        <v>45306.372534722221</v>
      </c>
      <c r="F539" s="1" t="s">
        <v>41</v>
      </c>
      <c r="G539" s="1" t="s">
        <v>37</v>
      </c>
      <c r="I539" s="1" t="s">
        <v>50</v>
      </c>
      <c r="J539" s="3">
        <v>335.3</v>
      </c>
      <c r="K539" s="1">
        <v>0</v>
      </c>
      <c r="L539" s="1">
        <v>2629</v>
      </c>
      <c r="M539" s="1">
        <v>0</v>
      </c>
      <c r="N539" s="1">
        <v>0</v>
      </c>
      <c r="O539" s="1">
        <v>322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19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235</v>
      </c>
      <c r="AB539" s="1">
        <v>3015</v>
      </c>
      <c r="AC539" s="1">
        <v>0</v>
      </c>
      <c r="AD539" s="1">
        <v>154</v>
      </c>
      <c r="AE539" s="1">
        <v>0</v>
      </c>
      <c r="AF539" s="1">
        <v>0</v>
      </c>
      <c r="AG539" s="1">
        <v>0</v>
      </c>
      <c r="AH539" s="1">
        <v>0</v>
      </c>
      <c r="AI539" s="1">
        <v>1</v>
      </c>
      <c r="AJ539" s="1">
        <v>0</v>
      </c>
      <c r="AK539" s="6">
        <v>45623</v>
      </c>
    </row>
    <row r="540" spans="2:37" x14ac:dyDescent="0.25">
      <c r="B540" s="1" t="s">
        <v>2948</v>
      </c>
      <c r="C540" s="1" t="s">
        <v>2949</v>
      </c>
      <c r="D540" s="1" t="s">
        <v>2950</v>
      </c>
      <c r="E540" s="2">
        <v>45295.50236111111</v>
      </c>
      <c r="F540" s="1" t="s">
        <v>2951</v>
      </c>
      <c r="G540" s="1" t="s">
        <v>37</v>
      </c>
      <c r="I540" s="1" t="s">
        <v>38</v>
      </c>
      <c r="J540" s="3">
        <v>1.5</v>
      </c>
      <c r="K540" s="1">
        <v>0</v>
      </c>
      <c r="L540" s="1">
        <v>0</v>
      </c>
      <c r="M540" s="1">
        <v>0</v>
      </c>
      <c r="N540" s="1">
        <v>0</v>
      </c>
      <c r="O540" s="1">
        <v>1</v>
      </c>
      <c r="P540" s="1">
        <v>0</v>
      </c>
      <c r="Q540" s="1">
        <v>1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6">
        <v>45471</v>
      </c>
    </row>
    <row r="541" spans="2:37" x14ac:dyDescent="0.25">
      <c r="B541" s="1" t="s">
        <v>2952</v>
      </c>
      <c r="C541" s="1" t="s">
        <v>2953</v>
      </c>
      <c r="D541" s="1" t="s">
        <v>2954</v>
      </c>
      <c r="E541" s="2">
        <v>45299.405219907407</v>
      </c>
      <c r="F541" s="1" t="s">
        <v>2955</v>
      </c>
      <c r="G541" s="1" t="s">
        <v>42</v>
      </c>
      <c r="I541" s="1" t="s">
        <v>2956</v>
      </c>
      <c r="J541" s="3">
        <v>3.5</v>
      </c>
      <c r="K541" s="1">
        <v>1</v>
      </c>
      <c r="L541" s="1">
        <v>22</v>
      </c>
      <c r="M541" s="1">
        <v>0</v>
      </c>
      <c r="N541" s="1">
        <v>0</v>
      </c>
      <c r="O541" s="1">
        <v>6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9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22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6">
        <v>45268</v>
      </c>
    </row>
    <row r="542" spans="2:37" x14ac:dyDescent="0.25">
      <c r="B542" s="1" t="s">
        <v>2957</v>
      </c>
      <c r="C542" s="1" t="s">
        <v>2953</v>
      </c>
      <c r="D542" s="1" t="s">
        <v>2958</v>
      </c>
      <c r="E542" s="2">
        <v>45296.68472222222</v>
      </c>
      <c r="F542" s="1" t="s">
        <v>2959</v>
      </c>
      <c r="G542" s="1" t="s">
        <v>42</v>
      </c>
      <c r="I542" s="1" t="s">
        <v>2956</v>
      </c>
      <c r="J542" s="3">
        <v>15</v>
      </c>
      <c r="K542" s="1">
        <v>1</v>
      </c>
      <c r="L542" s="1">
        <v>0</v>
      </c>
      <c r="M542" s="1">
        <v>0</v>
      </c>
      <c r="N542" s="1">
        <v>0</v>
      </c>
      <c r="O542" s="1">
        <v>107</v>
      </c>
      <c r="P542" s="1">
        <v>0</v>
      </c>
      <c r="Q542" s="1">
        <v>2</v>
      </c>
      <c r="R542" s="1">
        <v>0</v>
      </c>
      <c r="S542" s="1">
        <v>0</v>
      </c>
      <c r="T542" s="1">
        <v>0</v>
      </c>
      <c r="U542" s="1">
        <v>2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2</v>
      </c>
      <c r="AB542" s="1">
        <v>12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1</v>
      </c>
      <c r="AJ542" s="1">
        <v>0</v>
      </c>
      <c r="AK542" s="6">
        <v>45631</v>
      </c>
    </row>
    <row r="543" spans="2:37" x14ac:dyDescent="0.25">
      <c r="B543" s="1" t="s">
        <v>2960</v>
      </c>
      <c r="C543" s="1" t="s">
        <v>2961</v>
      </c>
      <c r="D543" s="1" t="s">
        <v>2962</v>
      </c>
      <c r="E543" s="2">
        <v>45306.404097222221</v>
      </c>
      <c r="F543" s="1" t="s">
        <v>675</v>
      </c>
      <c r="G543" s="1" t="s">
        <v>42</v>
      </c>
      <c r="I543" s="1" t="s">
        <v>50</v>
      </c>
      <c r="J543" s="3">
        <v>206.9</v>
      </c>
      <c r="K543" s="1">
        <v>3</v>
      </c>
      <c r="L543" s="1">
        <v>196</v>
      </c>
      <c r="M543" s="1">
        <v>0</v>
      </c>
      <c r="N543" s="1">
        <v>0</v>
      </c>
      <c r="O543" s="1">
        <v>409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372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77</v>
      </c>
      <c r="AB543" s="1">
        <v>153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1</v>
      </c>
      <c r="AI543" s="1">
        <v>1</v>
      </c>
      <c r="AJ543" s="1">
        <v>0</v>
      </c>
      <c r="AK543" s="6">
        <v>45471</v>
      </c>
    </row>
    <row r="544" spans="2:37" x14ac:dyDescent="0.25">
      <c r="B544" s="1" t="s">
        <v>704</v>
      </c>
      <c r="C544" s="1" t="s">
        <v>705</v>
      </c>
      <c r="D544" s="1" t="s">
        <v>703</v>
      </c>
      <c r="E544" s="2">
        <v>45306.376203703701</v>
      </c>
      <c r="F544" s="1" t="s">
        <v>104</v>
      </c>
      <c r="G544" s="1" t="s">
        <v>37</v>
      </c>
      <c r="H544" s="1" t="s">
        <v>53</v>
      </c>
      <c r="I544" s="1" t="s">
        <v>38</v>
      </c>
      <c r="J544" s="3">
        <v>95.2</v>
      </c>
      <c r="K544" s="1">
        <v>1</v>
      </c>
      <c r="L544" s="1">
        <v>1279</v>
      </c>
      <c r="M544" s="1">
        <v>547</v>
      </c>
      <c r="N544" s="1">
        <v>0</v>
      </c>
      <c r="O544" s="1">
        <v>289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80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1454</v>
      </c>
      <c r="AC544" s="1">
        <v>379</v>
      </c>
      <c r="AD544" s="1">
        <v>3</v>
      </c>
      <c r="AE544" s="1">
        <v>0</v>
      </c>
      <c r="AF544" s="1">
        <v>0</v>
      </c>
      <c r="AG544" s="1">
        <v>0</v>
      </c>
      <c r="AH544" s="1">
        <v>1</v>
      </c>
      <c r="AI544" s="1">
        <v>0</v>
      </c>
      <c r="AJ544" s="1">
        <v>0</v>
      </c>
      <c r="AK544" s="6">
        <v>45441</v>
      </c>
    </row>
    <row r="545" spans="2:37" x14ac:dyDescent="0.25">
      <c r="B545" s="1" t="s">
        <v>707</v>
      </c>
      <c r="C545" s="1" t="s">
        <v>1796</v>
      </c>
      <c r="D545" s="1" t="s">
        <v>1795</v>
      </c>
      <c r="E545" s="2">
        <v>45306.364224537036</v>
      </c>
      <c r="F545" s="1" t="s">
        <v>215</v>
      </c>
      <c r="G545" s="1" t="s">
        <v>37</v>
      </c>
      <c r="I545" s="1" t="s">
        <v>50</v>
      </c>
      <c r="J545" s="3">
        <v>76.099999999999994</v>
      </c>
      <c r="K545" s="1">
        <v>2724</v>
      </c>
      <c r="L545" s="1">
        <v>0</v>
      </c>
      <c r="M545" s="1">
        <v>0</v>
      </c>
      <c r="N545" s="1">
        <v>2149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1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2393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6">
        <v>45217</v>
      </c>
    </row>
    <row r="546" spans="2:37" x14ac:dyDescent="0.25">
      <c r="B546" s="1" t="s">
        <v>707</v>
      </c>
      <c r="C546" s="1" t="s">
        <v>708</v>
      </c>
      <c r="D546" s="1" t="s">
        <v>706</v>
      </c>
      <c r="E546" s="2">
        <v>45306.370648148149</v>
      </c>
      <c r="F546" s="1" t="s">
        <v>104</v>
      </c>
      <c r="G546" s="1" t="s">
        <v>37</v>
      </c>
      <c r="I546" s="1" t="s">
        <v>50</v>
      </c>
      <c r="J546" s="3">
        <v>290.2</v>
      </c>
      <c r="K546" s="1">
        <v>7877</v>
      </c>
      <c r="L546" s="1">
        <v>0</v>
      </c>
      <c r="M546" s="1">
        <v>6111</v>
      </c>
      <c r="N546" s="1">
        <v>0</v>
      </c>
      <c r="O546" s="1">
        <v>1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6888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6">
        <v>45052</v>
      </c>
    </row>
    <row r="547" spans="2:37" x14ac:dyDescent="0.25">
      <c r="B547" s="1" t="s">
        <v>2963</v>
      </c>
      <c r="C547" s="1" t="s">
        <v>2964</v>
      </c>
      <c r="D547" s="1" t="s">
        <v>2965</v>
      </c>
      <c r="E547" s="2">
        <v>45306.412974537037</v>
      </c>
      <c r="F547" s="1" t="s">
        <v>147</v>
      </c>
      <c r="G547" s="1" t="s">
        <v>37</v>
      </c>
      <c r="I547" s="1" t="s">
        <v>50</v>
      </c>
      <c r="J547" s="3">
        <v>52.4</v>
      </c>
      <c r="K547" s="1">
        <v>213</v>
      </c>
      <c r="L547" s="1">
        <v>0</v>
      </c>
      <c r="M547" s="1">
        <v>212</v>
      </c>
      <c r="N547" s="1">
        <v>0</v>
      </c>
      <c r="O547" s="1">
        <v>2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7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235</v>
      </c>
      <c r="AC547" s="1">
        <v>0</v>
      </c>
      <c r="AD547" s="1">
        <v>113</v>
      </c>
      <c r="AE547" s="1">
        <v>0</v>
      </c>
      <c r="AF547" s="1">
        <v>0</v>
      </c>
      <c r="AG547" s="1">
        <v>0</v>
      </c>
      <c r="AH547" s="1">
        <v>0</v>
      </c>
      <c r="AI547" s="1">
        <v>0</v>
      </c>
      <c r="AJ547" s="1">
        <v>0</v>
      </c>
      <c r="AK547" s="6">
        <v>45421</v>
      </c>
    </row>
    <row r="548" spans="2:37" x14ac:dyDescent="0.25">
      <c r="B548" s="1" t="s">
        <v>2966</v>
      </c>
      <c r="C548" s="1" t="s">
        <v>2967</v>
      </c>
      <c r="D548" s="1" t="s">
        <v>2968</v>
      </c>
      <c r="E548" s="2">
        <v>45300.592372685183</v>
      </c>
      <c r="F548" s="1" t="s">
        <v>49</v>
      </c>
      <c r="G548" s="1" t="s">
        <v>37</v>
      </c>
      <c r="I548" s="1" t="s">
        <v>50</v>
      </c>
      <c r="J548" s="3">
        <v>32.4</v>
      </c>
      <c r="K548" s="1">
        <v>1</v>
      </c>
      <c r="L548" s="1">
        <v>0</v>
      </c>
      <c r="M548" s="1">
        <v>0</v>
      </c>
      <c r="N548" s="1">
        <v>0</v>
      </c>
      <c r="O548" s="1">
        <v>52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0</v>
      </c>
      <c r="AJ548" s="1">
        <v>0</v>
      </c>
      <c r="AK548" s="6">
        <v>45575</v>
      </c>
    </row>
    <row r="549" spans="2:37" x14ac:dyDescent="0.25">
      <c r="B549" s="1" t="s">
        <v>710</v>
      </c>
      <c r="C549" s="1" t="s">
        <v>711</v>
      </c>
      <c r="D549" s="1" t="s">
        <v>709</v>
      </c>
      <c r="E549" s="2">
        <v>45296.37394675926</v>
      </c>
      <c r="F549" s="1" t="s">
        <v>104</v>
      </c>
      <c r="G549" s="1" t="s">
        <v>37</v>
      </c>
      <c r="I549" s="1" t="s">
        <v>121</v>
      </c>
      <c r="J549" s="3">
        <v>12.2</v>
      </c>
      <c r="K549" s="1">
        <v>1</v>
      </c>
      <c r="L549" s="1">
        <v>0</v>
      </c>
      <c r="M549" s="1">
        <v>0</v>
      </c>
      <c r="N549" s="1">
        <v>0</v>
      </c>
      <c r="O549" s="1">
        <v>2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6">
        <v>45436</v>
      </c>
    </row>
    <row r="550" spans="2:37" x14ac:dyDescent="0.25">
      <c r="B550" s="1" t="s">
        <v>713</v>
      </c>
      <c r="C550" s="1" t="s">
        <v>714</v>
      </c>
      <c r="D550" s="1" t="s">
        <v>712</v>
      </c>
      <c r="E550" s="2">
        <v>45306.47996527778</v>
      </c>
      <c r="F550" s="1" t="s">
        <v>41</v>
      </c>
      <c r="G550" s="1" t="s">
        <v>37</v>
      </c>
      <c r="I550" s="1" t="s">
        <v>38</v>
      </c>
      <c r="J550" s="3">
        <v>488.3</v>
      </c>
      <c r="K550" s="1">
        <v>4739</v>
      </c>
      <c r="L550" s="1">
        <v>0</v>
      </c>
      <c r="M550" s="1">
        <v>4405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590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0</v>
      </c>
      <c r="AJ550" s="1">
        <v>1</v>
      </c>
      <c r="AK550" s="6">
        <v>367</v>
      </c>
    </row>
    <row r="551" spans="2:37" x14ac:dyDescent="0.25">
      <c r="B551" s="1" t="s">
        <v>716</v>
      </c>
      <c r="C551" s="1" t="s">
        <v>717</v>
      </c>
      <c r="D551" s="1" t="s">
        <v>715</v>
      </c>
      <c r="E551" s="2">
        <v>45230.595949074072</v>
      </c>
      <c r="F551" s="1" t="s">
        <v>73</v>
      </c>
      <c r="I551" s="1" t="s">
        <v>38</v>
      </c>
      <c r="J551" s="3">
        <v>1.8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0</v>
      </c>
      <c r="AJ551" s="1">
        <v>-1</v>
      </c>
      <c r="AK551" s="6">
        <v>44834</v>
      </c>
    </row>
    <row r="552" spans="2:37" x14ac:dyDescent="0.25">
      <c r="B552" s="1" t="s">
        <v>1798</v>
      </c>
      <c r="C552" s="1" t="s">
        <v>1799</v>
      </c>
      <c r="D552" s="1" t="s">
        <v>1797</v>
      </c>
      <c r="E552" s="2">
        <v>45300.413368055553</v>
      </c>
      <c r="F552" s="1" t="s">
        <v>86</v>
      </c>
      <c r="G552" s="1" t="s">
        <v>37</v>
      </c>
      <c r="I552" s="1" t="s">
        <v>38</v>
      </c>
      <c r="J552" s="3">
        <v>127.1</v>
      </c>
      <c r="K552" s="1">
        <v>0</v>
      </c>
      <c r="L552" s="1">
        <v>0</v>
      </c>
      <c r="M552" s="1">
        <v>1898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1822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6">
        <v>367</v>
      </c>
    </row>
    <row r="553" spans="2:37" x14ac:dyDescent="0.25">
      <c r="B553" s="1" t="s">
        <v>1798</v>
      </c>
      <c r="C553" s="1" t="s">
        <v>1799</v>
      </c>
      <c r="D553" s="1" t="s">
        <v>2969</v>
      </c>
      <c r="E553" s="2">
        <v>45300.431122685186</v>
      </c>
      <c r="F553" s="1" t="s">
        <v>86</v>
      </c>
      <c r="G553" s="1" t="s">
        <v>37</v>
      </c>
      <c r="I553" s="1" t="s">
        <v>38</v>
      </c>
      <c r="J553" s="3">
        <v>24.6</v>
      </c>
      <c r="K553" s="1">
        <v>0</v>
      </c>
      <c r="L553" s="1">
        <v>0</v>
      </c>
      <c r="M553" s="1">
        <v>1770</v>
      </c>
      <c r="N553" s="1">
        <v>1882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3089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6">
        <v>367</v>
      </c>
    </row>
    <row r="554" spans="2:37" x14ac:dyDescent="0.25">
      <c r="B554" s="1" t="s">
        <v>719</v>
      </c>
      <c r="C554" s="1" t="s">
        <v>720</v>
      </c>
      <c r="D554" s="1" t="s">
        <v>718</v>
      </c>
      <c r="E554" s="2">
        <v>45306.328912037039</v>
      </c>
      <c r="F554" s="1" t="s">
        <v>215</v>
      </c>
      <c r="G554" s="1" t="s">
        <v>37</v>
      </c>
      <c r="H554" s="1" t="s">
        <v>53</v>
      </c>
      <c r="I554" s="1" t="s">
        <v>38</v>
      </c>
      <c r="J554" s="3">
        <v>43.3</v>
      </c>
      <c r="K554" s="1">
        <v>7</v>
      </c>
      <c r="L554" s="1">
        <v>0</v>
      </c>
      <c r="M554" s="1">
        <v>0</v>
      </c>
      <c r="N554" s="1">
        <v>0</v>
      </c>
      <c r="O554" s="1">
        <v>94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58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157</v>
      </c>
      <c r="AB554" s="1">
        <v>4</v>
      </c>
      <c r="AC554" s="1">
        <v>89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1</v>
      </c>
      <c r="AJ554" s="1">
        <v>0</v>
      </c>
      <c r="AK554" s="6">
        <v>45539</v>
      </c>
    </row>
    <row r="555" spans="2:37" x14ac:dyDescent="0.25">
      <c r="B555" s="1" t="s">
        <v>2970</v>
      </c>
      <c r="C555" s="1" t="s">
        <v>2971</v>
      </c>
      <c r="D555" s="1" t="s">
        <v>2972</v>
      </c>
      <c r="E555" s="2">
        <v>45306.393576388888</v>
      </c>
      <c r="F555" s="1" t="s">
        <v>73</v>
      </c>
      <c r="G555" s="1" t="s">
        <v>37</v>
      </c>
      <c r="I555" s="1" t="s">
        <v>50</v>
      </c>
      <c r="J555" s="3">
        <v>23</v>
      </c>
      <c r="K555" s="1">
        <v>0</v>
      </c>
      <c r="L555" s="1">
        <v>459</v>
      </c>
      <c r="M555" s="1">
        <v>0</v>
      </c>
      <c r="N555" s="1">
        <v>0</v>
      </c>
      <c r="O555" s="1">
        <v>22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640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6">
        <v>45639</v>
      </c>
    </row>
    <row r="556" spans="2:37" x14ac:dyDescent="0.25">
      <c r="B556" s="1" t="s">
        <v>2973</v>
      </c>
      <c r="C556" s="1" t="s">
        <v>2974</v>
      </c>
      <c r="D556" s="1" t="s">
        <v>2975</v>
      </c>
      <c r="E556" s="2">
        <v>45306.500578703701</v>
      </c>
      <c r="F556" s="1" t="s">
        <v>2976</v>
      </c>
      <c r="G556" s="1" t="s">
        <v>37</v>
      </c>
      <c r="I556" s="1" t="s">
        <v>50</v>
      </c>
      <c r="J556" s="3">
        <v>14</v>
      </c>
      <c r="K556" s="1">
        <v>0</v>
      </c>
      <c r="L556" s="1">
        <v>47</v>
      </c>
      <c r="M556" s="1">
        <v>44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47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6">
        <v>44887</v>
      </c>
    </row>
    <row r="557" spans="2:37" x14ac:dyDescent="0.25">
      <c r="B557" s="1" t="s">
        <v>2977</v>
      </c>
      <c r="C557" s="1" t="s">
        <v>2978</v>
      </c>
      <c r="D557" s="1" t="s">
        <v>2979</v>
      </c>
      <c r="E557" s="2">
        <v>45306.43949074074</v>
      </c>
      <c r="F557" s="1" t="s">
        <v>183</v>
      </c>
      <c r="G557" s="1" t="s">
        <v>37</v>
      </c>
      <c r="I557" s="1" t="s">
        <v>38</v>
      </c>
      <c r="J557" s="3">
        <v>56.4</v>
      </c>
      <c r="K557" s="1">
        <v>108</v>
      </c>
      <c r="L557" s="1">
        <v>0</v>
      </c>
      <c r="M557" s="1">
        <v>0</v>
      </c>
      <c r="N557" s="1">
        <v>64</v>
      </c>
      <c r="O557" s="1">
        <v>10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10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62</v>
      </c>
      <c r="AC557" s="1">
        <v>0</v>
      </c>
      <c r="AD557" s="1">
        <v>147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6">
        <v>45518</v>
      </c>
    </row>
    <row r="558" spans="2:37" x14ac:dyDescent="0.25">
      <c r="B558" s="1" t="s">
        <v>2980</v>
      </c>
      <c r="C558" s="1" t="s">
        <v>2981</v>
      </c>
      <c r="D558" s="1" t="s">
        <v>2982</v>
      </c>
      <c r="E558" s="2">
        <v>45230.595949074072</v>
      </c>
      <c r="F558" s="1" t="s">
        <v>280</v>
      </c>
      <c r="G558" s="1" t="s">
        <v>37</v>
      </c>
      <c r="H558" s="1" t="s">
        <v>53</v>
      </c>
      <c r="I558" s="1" t="s">
        <v>38</v>
      </c>
      <c r="J558" s="3">
        <v>763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96</v>
      </c>
      <c r="AE558" s="1">
        <v>0</v>
      </c>
      <c r="AF558" s="1">
        <v>0</v>
      </c>
      <c r="AG558" s="1">
        <v>0</v>
      </c>
      <c r="AH558" s="1">
        <v>0</v>
      </c>
      <c r="AI558" s="1">
        <v>1</v>
      </c>
      <c r="AJ558" s="1">
        <v>-1</v>
      </c>
      <c r="AK558" s="6">
        <v>44967</v>
      </c>
    </row>
    <row r="559" spans="2:37" x14ac:dyDescent="0.25">
      <c r="B559" s="1" t="s">
        <v>722</v>
      </c>
      <c r="C559" s="1" t="s">
        <v>723</v>
      </c>
      <c r="D559" s="1" t="s">
        <v>721</v>
      </c>
      <c r="E559" s="2">
        <v>45306.33315972222</v>
      </c>
      <c r="F559" s="1" t="s">
        <v>469</v>
      </c>
      <c r="G559" s="1" t="s">
        <v>37</v>
      </c>
      <c r="I559" s="1" t="s">
        <v>38</v>
      </c>
      <c r="J559" s="3">
        <v>248.8</v>
      </c>
      <c r="K559" s="1">
        <v>6785</v>
      </c>
      <c r="L559" s="1">
        <v>0</v>
      </c>
      <c r="M559" s="1">
        <v>1414</v>
      </c>
      <c r="N559" s="1">
        <v>0</v>
      </c>
      <c r="O559" s="1">
        <v>260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436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1483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0</v>
      </c>
      <c r="AJ559" s="1">
        <v>0</v>
      </c>
      <c r="AK559" s="6">
        <v>45328</v>
      </c>
    </row>
    <row r="560" spans="2:37" x14ac:dyDescent="0.25">
      <c r="B560" s="1" t="s">
        <v>725</v>
      </c>
      <c r="C560" s="1" t="s">
        <v>726</v>
      </c>
      <c r="D560" s="1" t="s">
        <v>724</v>
      </c>
      <c r="E560" s="2">
        <v>45305.101377314815</v>
      </c>
      <c r="F560" s="1" t="s">
        <v>727</v>
      </c>
      <c r="G560" s="1" t="s">
        <v>37</v>
      </c>
      <c r="I560" s="1" t="s">
        <v>38</v>
      </c>
      <c r="J560" s="3">
        <v>134.6</v>
      </c>
      <c r="K560" s="1">
        <v>0</v>
      </c>
      <c r="L560" s="1">
        <v>3572</v>
      </c>
      <c r="M560" s="1">
        <v>2715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22</v>
      </c>
      <c r="V560" s="1">
        <v>0</v>
      </c>
      <c r="W560" s="1">
        <v>0</v>
      </c>
      <c r="X560" s="1">
        <v>0</v>
      </c>
      <c r="Y560" s="1">
        <v>0</v>
      </c>
      <c r="Z560" s="1">
        <v>2</v>
      </c>
      <c r="AA560" s="1">
        <v>0</v>
      </c>
      <c r="AB560" s="1">
        <v>3744</v>
      </c>
      <c r="AC560" s="1">
        <v>0</v>
      </c>
      <c r="AD560" s="1">
        <v>55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0</v>
      </c>
      <c r="AK560" s="6">
        <v>367</v>
      </c>
    </row>
    <row r="561" spans="2:37" x14ac:dyDescent="0.25">
      <c r="B561" s="1" t="s">
        <v>2983</v>
      </c>
      <c r="C561" s="1" t="s">
        <v>2984</v>
      </c>
      <c r="D561" s="1" t="s">
        <v>2985</v>
      </c>
      <c r="E561" s="2">
        <v>45301.431921296295</v>
      </c>
      <c r="F561" s="1" t="s">
        <v>49</v>
      </c>
      <c r="G561" s="1" t="s">
        <v>37</v>
      </c>
      <c r="I561" s="1" t="s">
        <v>50</v>
      </c>
      <c r="J561" s="3">
        <v>45.9</v>
      </c>
      <c r="K561" s="1">
        <v>1</v>
      </c>
      <c r="L561" s="1">
        <v>0</v>
      </c>
      <c r="M561" s="1">
        <v>141</v>
      </c>
      <c r="N561" s="1">
        <v>0</v>
      </c>
      <c r="O561" s="1">
        <v>2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51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30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0</v>
      </c>
      <c r="AJ561" s="1">
        <v>1</v>
      </c>
      <c r="AK561" s="6">
        <v>45394</v>
      </c>
    </row>
    <row r="562" spans="2:37" x14ac:dyDescent="0.25">
      <c r="B562" s="1" t="s">
        <v>729</v>
      </c>
      <c r="C562" s="1" t="s">
        <v>730</v>
      </c>
      <c r="D562" s="1" t="s">
        <v>728</v>
      </c>
      <c r="E562" s="2">
        <v>45306.588078703702</v>
      </c>
      <c r="F562" s="1" t="s">
        <v>104</v>
      </c>
      <c r="G562" s="1" t="s">
        <v>37</v>
      </c>
      <c r="I562" s="1" t="s">
        <v>38</v>
      </c>
      <c r="J562" s="3">
        <v>357.5</v>
      </c>
      <c r="K562" s="1">
        <v>0</v>
      </c>
      <c r="L562" s="1">
        <v>0</v>
      </c>
      <c r="M562" s="1">
        <v>5133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237</v>
      </c>
      <c r="AC562" s="1">
        <v>0</v>
      </c>
      <c r="AD562" s="1">
        <v>218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1</v>
      </c>
      <c r="AK562" s="6">
        <v>44404</v>
      </c>
    </row>
    <row r="563" spans="2:37" x14ac:dyDescent="0.25">
      <c r="B563" s="1" t="s">
        <v>732</v>
      </c>
      <c r="C563" s="1" t="s">
        <v>733</v>
      </c>
      <c r="D563" s="1" t="s">
        <v>731</v>
      </c>
      <c r="E563" s="2">
        <v>45306.359791666669</v>
      </c>
      <c r="F563" s="1" t="s">
        <v>230</v>
      </c>
      <c r="G563" s="1" t="s">
        <v>37</v>
      </c>
      <c r="I563" s="1" t="s">
        <v>38</v>
      </c>
      <c r="J563" s="3">
        <v>1228.9000000000001</v>
      </c>
      <c r="K563" s="1">
        <v>1</v>
      </c>
      <c r="L563" s="1">
        <v>6124</v>
      </c>
      <c r="M563" s="1">
        <v>0</v>
      </c>
      <c r="N563" s="1">
        <v>0</v>
      </c>
      <c r="O563" s="1">
        <v>3191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364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346</v>
      </c>
      <c r="AB563" s="1">
        <v>6153</v>
      </c>
      <c r="AC563" s="1">
        <v>0</v>
      </c>
      <c r="AD563" s="1">
        <v>16</v>
      </c>
      <c r="AE563" s="1">
        <v>0</v>
      </c>
      <c r="AF563" s="1">
        <v>0</v>
      </c>
      <c r="AG563" s="1">
        <v>0</v>
      </c>
      <c r="AH563" s="1">
        <v>1</v>
      </c>
      <c r="AI563" s="1">
        <v>0</v>
      </c>
      <c r="AJ563" s="1">
        <v>0</v>
      </c>
      <c r="AK563" s="6">
        <v>45392</v>
      </c>
    </row>
    <row r="564" spans="2:37" x14ac:dyDescent="0.25">
      <c r="B564" s="1" t="s">
        <v>2986</v>
      </c>
      <c r="C564" s="1" t="s">
        <v>2987</v>
      </c>
      <c r="D564" s="1" t="s">
        <v>2988</v>
      </c>
      <c r="E564" s="2">
        <v>45306.588680555556</v>
      </c>
      <c r="F564" s="1" t="s">
        <v>2989</v>
      </c>
      <c r="G564" s="1" t="s">
        <v>42</v>
      </c>
      <c r="H564" s="1" t="s">
        <v>53</v>
      </c>
      <c r="I564" s="1" t="s">
        <v>38</v>
      </c>
      <c r="J564" s="3">
        <v>47.5</v>
      </c>
      <c r="K564" s="1">
        <v>0</v>
      </c>
      <c r="L564" s="1">
        <v>1312</v>
      </c>
      <c r="M564" s="1">
        <v>0</v>
      </c>
      <c r="N564" s="1">
        <v>0</v>
      </c>
      <c r="O564" s="1">
        <v>1231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147</v>
      </c>
      <c r="V564" s="1">
        <v>0</v>
      </c>
      <c r="W564" s="1">
        <v>0</v>
      </c>
      <c r="X564" s="1">
        <v>0</v>
      </c>
      <c r="Y564" s="1">
        <v>15</v>
      </c>
      <c r="Z564" s="1">
        <v>0</v>
      </c>
      <c r="AA564" s="1">
        <v>255</v>
      </c>
      <c r="AB564" s="1">
        <v>960</v>
      </c>
      <c r="AC564" s="1">
        <v>708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1</v>
      </c>
      <c r="AJ564" s="1">
        <v>0</v>
      </c>
      <c r="AK564" s="6">
        <v>45443</v>
      </c>
    </row>
    <row r="565" spans="2:37" x14ac:dyDescent="0.25">
      <c r="B565" s="1" t="s">
        <v>2990</v>
      </c>
      <c r="C565" s="1" t="s">
        <v>2991</v>
      </c>
      <c r="D565" s="1" t="s">
        <v>2992</v>
      </c>
      <c r="E565" s="2">
        <v>45230.595949074072</v>
      </c>
      <c r="F565" s="1" t="s">
        <v>41</v>
      </c>
      <c r="G565" s="1" t="s">
        <v>37</v>
      </c>
      <c r="I565" s="1" t="s">
        <v>50</v>
      </c>
      <c r="J565" s="3">
        <v>203.6</v>
      </c>
      <c r="K565" s="1">
        <v>0</v>
      </c>
      <c r="L565" s="1">
        <v>0</v>
      </c>
      <c r="M565" s="1">
        <v>0</v>
      </c>
      <c r="N565" s="1">
        <v>10034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10030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-1</v>
      </c>
      <c r="AK565" s="6">
        <v>367</v>
      </c>
    </row>
    <row r="566" spans="2:37" x14ac:dyDescent="0.25">
      <c r="B566" s="1" t="s">
        <v>2993</v>
      </c>
      <c r="C566" s="1" t="s">
        <v>2994</v>
      </c>
      <c r="D566" s="1" t="s">
        <v>2995</v>
      </c>
      <c r="E566" s="2">
        <v>45293.426574074074</v>
      </c>
      <c r="F566" s="1" t="s">
        <v>295</v>
      </c>
      <c r="G566" s="1" t="s">
        <v>37</v>
      </c>
      <c r="I566" s="1" t="s">
        <v>38</v>
      </c>
      <c r="J566" s="3">
        <v>3.2</v>
      </c>
      <c r="K566" s="1">
        <v>0</v>
      </c>
      <c r="L566" s="1">
        <v>0</v>
      </c>
      <c r="M566" s="1">
        <v>190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31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6">
        <v>367</v>
      </c>
    </row>
    <row r="567" spans="2:37" x14ac:dyDescent="0.25">
      <c r="B567" s="1" t="s">
        <v>2080</v>
      </c>
      <c r="C567" s="1" t="s">
        <v>2081</v>
      </c>
      <c r="D567" s="1" t="s">
        <v>2079</v>
      </c>
      <c r="E567" s="2">
        <v>45306.362199074072</v>
      </c>
      <c r="F567" s="1" t="s">
        <v>49</v>
      </c>
      <c r="G567" s="1" t="s">
        <v>37</v>
      </c>
      <c r="I567" s="1" t="s">
        <v>365</v>
      </c>
      <c r="J567" s="3">
        <v>239.8</v>
      </c>
      <c r="K567" s="1">
        <v>0</v>
      </c>
      <c r="L567" s="1">
        <v>642</v>
      </c>
      <c r="M567" s="1">
        <v>0</v>
      </c>
      <c r="N567" s="1">
        <v>0</v>
      </c>
      <c r="O567" s="1">
        <v>237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58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677</v>
      </c>
      <c r="AC567" s="1">
        <v>0</v>
      </c>
      <c r="AD567" s="1">
        <v>17</v>
      </c>
      <c r="AE567" s="1">
        <v>0</v>
      </c>
      <c r="AF567" s="1">
        <v>0</v>
      </c>
      <c r="AG567" s="1">
        <v>0</v>
      </c>
      <c r="AH567" s="1">
        <v>0</v>
      </c>
      <c r="AI567" s="1">
        <v>0</v>
      </c>
      <c r="AJ567" s="1">
        <v>0</v>
      </c>
      <c r="AK567" s="6">
        <v>45601</v>
      </c>
    </row>
    <row r="568" spans="2:37" x14ac:dyDescent="0.25">
      <c r="B568" s="1" t="s">
        <v>735</v>
      </c>
      <c r="C568" s="1" t="s">
        <v>736</v>
      </c>
      <c r="D568" s="1" t="s">
        <v>734</v>
      </c>
      <c r="E568" s="2">
        <v>45306.320219907408</v>
      </c>
      <c r="F568" s="1" t="s">
        <v>147</v>
      </c>
      <c r="G568" s="1" t="s">
        <v>37</v>
      </c>
      <c r="I568" s="1" t="s">
        <v>50</v>
      </c>
      <c r="J568" s="3">
        <v>40.4</v>
      </c>
      <c r="K568" s="1">
        <v>432</v>
      </c>
      <c r="L568" s="1">
        <v>0</v>
      </c>
      <c r="M568" s="1">
        <v>0</v>
      </c>
      <c r="N568" s="1">
        <v>158</v>
      </c>
      <c r="O568" s="1">
        <v>47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175</v>
      </c>
      <c r="AC568" s="1">
        <v>0</v>
      </c>
      <c r="AD568" s="1">
        <v>1</v>
      </c>
      <c r="AE568" s="1">
        <v>0</v>
      </c>
      <c r="AF568" s="1">
        <v>0</v>
      </c>
      <c r="AG568" s="1">
        <v>0</v>
      </c>
      <c r="AH568" s="1">
        <v>0</v>
      </c>
      <c r="AI568" s="1">
        <v>0</v>
      </c>
      <c r="AJ568" s="1">
        <v>0</v>
      </c>
      <c r="AK568" s="6">
        <v>45500</v>
      </c>
    </row>
    <row r="569" spans="2:37" x14ac:dyDescent="0.25">
      <c r="B569" s="1" t="s">
        <v>738</v>
      </c>
      <c r="C569" s="1" t="s">
        <v>739</v>
      </c>
      <c r="D569" s="1" t="s">
        <v>737</v>
      </c>
      <c r="E569" s="2">
        <v>45303.711412037039</v>
      </c>
      <c r="F569" s="1" t="s">
        <v>66</v>
      </c>
      <c r="G569" s="1" t="s">
        <v>37</v>
      </c>
      <c r="I569" s="1" t="s">
        <v>38</v>
      </c>
      <c r="J569" s="3">
        <v>48.3</v>
      </c>
      <c r="K569" s="1">
        <v>7</v>
      </c>
      <c r="L569" s="1">
        <v>33</v>
      </c>
      <c r="M569" s="1">
        <v>0</v>
      </c>
      <c r="N569" s="1">
        <v>0</v>
      </c>
      <c r="O569" s="1">
        <v>33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80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5</v>
      </c>
      <c r="AB569" s="1">
        <v>48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6">
        <v>45507</v>
      </c>
    </row>
    <row r="570" spans="2:37" x14ac:dyDescent="0.25">
      <c r="B570" s="1" t="s">
        <v>1801</v>
      </c>
      <c r="C570" s="1" t="s">
        <v>1802</v>
      </c>
      <c r="D570" s="1" t="s">
        <v>1800</v>
      </c>
      <c r="E570" s="2">
        <v>45230.595949074072</v>
      </c>
      <c r="F570" s="1" t="s">
        <v>49</v>
      </c>
      <c r="G570" s="1" t="s">
        <v>37</v>
      </c>
      <c r="I570" s="1" t="s">
        <v>50</v>
      </c>
      <c r="J570" s="3">
        <v>13.5</v>
      </c>
      <c r="K570" s="1">
        <v>1</v>
      </c>
      <c r="L570" s="1">
        <v>0</v>
      </c>
      <c r="M570" s="1">
        <v>0</v>
      </c>
      <c r="N570" s="1">
        <v>0</v>
      </c>
      <c r="O570" s="1">
        <v>5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1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-1</v>
      </c>
      <c r="AK570" s="6">
        <v>45472</v>
      </c>
    </row>
    <row r="571" spans="2:37" x14ac:dyDescent="0.25">
      <c r="B571" s="1" t="s">
        <v>741</v>
      </c>
      <c r="C571" s="1" t="s">
        <v>742</v>
      </c>
      <c r="D571" s="1" t="s">
        <v>740</v>
      </c>
      <c r="E571" s="2">
        <v>45306.382025462961</v>
      </c>
      <c r="F571" s="1" t="s">
        <v>147</v>
      </c>
      <c r="G571" s="1" t="s">
        <v>37</v>
      </c>
      <c r="H571" s="1" t="s">
        <v>153</v>
      </c>
      <c r="I571" s="1" t="s">
        <v>38</v>
      </c>
      <c r="J571" s="3">
        <v>112.4</v>
      </c>
      <c r="K571" s="1">
        <v>1653</v>
      </c>
      <c r="L571" s="1">
        <v>0</v>
      </c>
      <c r="M571" s="1">
        <v>213</v>
      </c>
      <c r="N571" s="1">
        <v>0</v>
      </c>
      <c r="O571" s="1">
        <v>194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134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161</v>
      </c>
      <c r="AB571" s="1">
        <v>807</v>
      </c>
      <c r="AC571" s="1">
        <v>224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6">
        <v>45574</v>
      </c>
    </row>
    <row r="572" spans="2:37" x14ac:dyDescent="0.25">
      <c r="B572" s="1" t="s">
        <v>744</v>
      </c>
      <c r="C572" s="1" t="s">
        <v>745</v>
      </c>
      <c r="D572" s="1" t="s">
        <v>743</v>
      </c>
      <c r="E572" s="2">
        <v>45305.759444444448</v>
      </c>
      <c r="F572" s="1" t="s">
        <v>104</v>
      </c>
      <c r="G572" s="1" t="s">
        <v>37</v>
      </c>
      <c r="I572" s="1" t="s">
        <v>38</v>
      </c>
      <c r="J572" s="3">
        <v>25.7</v>
      </c>
      <c r="K572" s="1">
        <v>1</v>
      </c>
      <c r="L572" s="1">
        <v>0</v>
      </c>
      <c r="M572" s="1">
        <v>1012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48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513</v>
      </c>
      <c r="AC572" s="1">
        <v>0</v>
      </c>
      <c r="AD572" s="1">
        <v>2</v>
      </c>
      <c r="AE572" s="1">
        <v>0</v>
      </c>
      <c r="AF572" s="1">
        <v>0</v>
      </c>
      <c r="AG572" s="1">
        <v>1</v>
      </c>
      <c r="AH572" s="1">
        <v>0</v>
      </c>
      <c r="AI572" s="1">
        <v>0</v>
      </c>
      <c r="AJ572" s="1">
        <v>0</v>
      </c>
      <c r="AK572" s="6">
        <v>45394</v>
      </c>
    </row>
    <row r="573" spans="2:37" x14ac:dyDescent="0.25">
      <c r="B573" s="1" t="s">
        <v>747</v>
      </c>
      <c r="C573" s="1" t="s">
        <v>748</v>
      </c>
      <c r="D573" s="1" t="s">
        <v>746</v>
      </c>
      <c r="E573" s="2">
        <v>45302.7341087963</v>
      </c>
      <c r="F573" s="1" t="s">
        <v>36</v>
      </c>
      <c r="G573" s="1" t="s">
        <v>37</v>
      </c>
      <c r="I573" s="1" t="s">
        <v>38</v>
      </c>
      <c r="J573" s="3">
        <v>329.8</v>
      </c>
      <c r="K573" s="1">
        <v>0</v>
      </c>
      <c r="L573" s="1">
        <v>0</v>
      </c>
      <c r="M573" s="1">
        <v>3318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238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1054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6">
        <v>367</v>
      </c>
    </row>
    <row r="574" spans="2:37" x14ac:dyDescent="0.25">
      <c r="B574" s="1" t="s">
        <v>2996</v>
      </c>
      <c r="C574" s="1" t="s">
        <v>2997</v>
      </c>
      <c r="D574" s="1" t="s">
        <v>2998</v>
      </c>
      <c r="E574" s="2">
        <v>45305.430821759262</v>
      </c>
      <c r="F574" s="1" t="s">
        <v>49</v>
      </c>
      <c r="G574" s="1" t="s">
        <v>37</v>
      </c>
      <c r="I574" s="1" t="s">
        <v>38</v>
      </c>
      <c r="J574" s="3">
        <v>47.5</v>
      </c>
      <c r="K574" s="1">
        <v>0</v>
      </c>
      <c r="L574" s="1">
        <v>0</v>
      </c>
      <c r="M574" s="1">
        <v>211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125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6">
        <v>367</v>
      </c>
    </row>
    <row r="575" spans="2:37" x14ac:dyDescent="0.25">
      <c r="B575" s="1" t="s">
        <v>2083</v>
      </c>
      <c r="C575" s="1" t="s">
        <v>2084</v>
      </c>
      <c r="D575" s="1" t="s">
        <v>2082</v>
      </c>
      <c r="E575" s="2">
        <v>45305.552418981482</v>
      </c>
      <c r="F575" s="1" t="s">
        <v>132</v>
      </c>
      <c r="G575" s="1" t="s">
        <v>37</v>
      </c>
      <c r="I575" s="1" t="s">
        <v>38</v>
      </c>
      <c r="J575" s="3">
        <v>241.7</v>
      </c>
      <c r="K575" s="1">
        <v>0</v>
      </c>
      <c r="L575" s="1">
        <v>0</v>
      </c>
      <c r="M575" s="1">
        <v>2724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8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1075</v>
      </c>
      <c r="AC575" s="1">
        <v>0</v>
      </c>
      <c r="AD575" s="1">
        <v>25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6">
        <v>44609</v>
      </c>
    </row>
    <row r="576" spans="2:37" x14ac:dyDescent="0.25">
      <c r="B576" s="1" t="s">
        <v>750</v>
      </c>
      <c r="C576" s="1" t="s">
        <v>751</v>
      </c>
      <c r="D576" s="1" t="s">
        <v>749</v>
      </c>
      <c r="E576" s="2">
        <v>45301.704814814817</v>
      </c>
      <c r="F576" s="1" t="s">
        <v>36</v>
      </c>
      <c r="G576" s="1" t="s">
        <v>37</v>
      </c>
      <c r="I576" s="1" t="s">
        <v>38</v>
      </c>
      <c r="J576" s="3">
        <v>11.4</v>
      </c>
      <c r="K576" s="1">
        <v>2</v>
      </c>
      <c r="L576" s="1">
        <v>0</v>
      </c>
      <c r="M576" s="1">
        <v>0</v>
      </c>
      <c r="N576" s="1">
        <v>0</v>
      </c>
      <c r="O576" s="1">
        <v>35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6">
        <v>45532</v>
      </c>
    </row>
    <row r="577" spans="2:37" x14ac:dyDescent="0.25">
      <c r="B577" s="1" t="s">
        <v>753</v>
      </c>
      <c r="C577" s="1" t="s">
        <v>754</v>
      </c>
      <c r="D577" s="1" t="s">
        <v>752</v>
      </c>
      <c r="E577" s="2">
        <v>45300.297997685186</v>
      </c>
      <c r="F577" s="1" t="s">
        <v>104</v>
      </c>
      <c r="G577" s="1" t="s">
        <v>37</v>
      </c>
      <c r="H577" s="1" t="s">
        <v>53</v>
      </c>
      <c r="I577" s="1" t="s">
        <v>50</v>
      </c>
      <c r="J577" s="3">
        <v>11.3</v>
      </c>
      <c r="K577" s="1">
        <v>1</v>
      </c>
      <c r="L577" s="1">
        <v>0</v>
      </c>
      <c r="M577" s="1">
        <v>0</v>
      </c>
      <c r="N577" s="1">
        <v>0</v>
      </c>
      <c r="O577" s="1">
        <v>25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1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6">
        <v>45491</v>
      </c>
    </row>
    <row r="578" spans="2:37" x14ac:dyDescent="0.25">
      <c r="B578" s="1" t="s">
        <v>4033</v>
      </c>
      <c r="C578" s="1" t="s">
        <v>4034</v>
      </c>
      <c r="D578" s="1" t="s">
        <v>4035</v>
      </c>
      <c r="E578" s="2">
        <v>45302.400613425925</v>
      </c>
      <c r="F578" s="1" t="s">
        <v>311</v>
      </c>
      <c r="G578" s="1" t="s">
        <v>37</v>
      </c>
      <c r="I578" s="1" t="s">
        <v>38</v>
      </c>
      <c r="J578" s="3">
        <v>1.7</v>
      </c>
      <c r="K578" s="1">
        <v>0</v>
      </c>
      <c r="L578" s="1">
        <v>2</v>
      </c>
      <c r="M578" s="1">
        <v>4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3</v>
      </c>
      <c r="AC578" s="1">
        <v>0</v>
      </c>
      <c r="AD578" s="1">
        <v>0</v>
      </c>
      <c r="AE578" s="1">
        <v>0</v>
      </c>
      <c r="AF578" s="1">
        <v>0</v>
      </c>
      <c r="AG578" s="1">
        <v>0</v>
      </c>
      <c r="AH578" s="1">
        <v>0</v>
      </c>
      <c r="AI578" s="1">
        <v>0</v>
      </c>
      <c r="AJ578" s="1">
        <v>0</v>
      </c>
      <c r="AK578" s="6">
        <v>45330</v>
      </c>
    </row>
    <row r="579" spans="2:37" x14ac:dyDescent="0.25">
      <c r="B579" s="1" t="s">
        <v>2999</v>
      </c>
      <c r="C579" s="1" t="s">
        <v>3000</v>
      </c>
      <c r="D579" s="1" t="s">
        <v>3001</v>
      </c>
      <c r="E579" s="2">
        <v>45300.502974537034</v>
      </c>
      <c r="F579" s="1" t="s">
        <v>207</v>
      </c>
      <c r="G579" s="1" t="s">
        <v>37</v>
      </c>
      <c r="I579" s="1" t="s">
        <v>38</v>
      </c>
      <c r="J579" s="3">
        <v>1.9</v>
      </c>
      <c r="K579" s="1">
        <v>1</v>
      </c>
      <c r="L579" s="1">
        <v>0</v>
      </c>
      <c r="M579" s="1">
        <v>0</v>
      </c>
      <c r="N579" s="1">
        <v>0</v>
      </c>
      <c r="O579" s="1">
        <v>8</v>
      </c>
      <c r="P579" s="1">
        <v>34</v>
      </c>
      <c r="Q579" s="1">
        <v>0</v>
      </c>
      <c r="R579" s="1">
        <v>0</v>
      </c>
      <c r="S579" s="1">
        <v>0</v>
      </c>
      <c r="T579" s="1">
        <v>0</v>
      </c>
      <c r="U579" s="1">
        <v>3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6">
        <v>45406</v>
      </c>
    </row>
    <row r="580" spans="2:37" x14ac:dyDescent="0.25">
      <c r="B580" s="1" t="s">
        <v>3002</v>
      </c>
      <c r="C580" s="1" t="s">
        <v>3003</v>
      </c>
      <c r="D580" s="1" t="s">
        <v>3004</v>
      </c>
      <c r="E580" s="2">
        <v>45302.457789351851</v>
      </c>
      <c r="F580" s="1" t="s">
        <v>211</v>
      </c>
      <c r="G580" s="1" t="s">
        <v>37</v>
      </c>
      <c r="I580" s="1" t="s">
        <v>38</v>
      </c>
      <c r="J580" s="3">
        <v>62.7</v>
      </c>
      <c r="K580" s="1">
        <v>1</v>
      </c>
      <c r="L580" s="1">
        <v>1042</v>
      </c>
      <c r="M580" s="1">
        <v>1058</v>
      </c>
      <c r="N580" s="1">
        <v>0</v>
      </c>
      <c r="O580" s="1">
        <v>5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9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1043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6">
        <v>45654</v>
      </c>
    </row>
    <row r="581" spans="2:37" x14ac:dyDescent="0.25">
      <c r="B581" s="1" t="s">
        <v>756</v>
      </c>
      <c r="C581" s="1" t="s">
        <v>757</v>
      </c>
      <c r="D581" s="1" t="s">
        <v>755</v>
      </c>
      <c r="E581" s="2">
        <v>45306.336041666669</v>
      </c>
      <c r="F581" s="1" t="s">
        <v>230</v>
      </c>
      <c r="G581" s="1" t="s">
        <v>37</v>
      </c>
      <c r="I581" s="1" t="s">
        <v>50</v>
      </c>
      <c r="J581" s="3">
        <v>80.2</v>
      </c>
      <c r="K581" s="1">
        <v>177</v>
      </c>
      <c r="L581" s="1">
        <v>0</v>
      </c>
      <c r="M581" s="1">
        <v>0</v>
      </c>
      <c r="N581" s="1">
        <v>2879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2938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6">
        <v>367</v>
      </c>
    </row>
    <row r="582" spans="2:37" x14ac:dyDescent="0.25">
      <c r="B582" s="1" t="s">
        <v>759</v>
      </c>
      <c r="C582" s="1" t="s">
        <v>760</v>
      </c>
      <c r="D582" s="1" t="s">
        <v>758</v>
      </c>
      <c r="E582" s="2">
        <v>45306.297893518517</v>
      </c>
      <c r="F582" s="1" t="s">
        <v>211</v>
      </c>
      <c r="G582" s="1" t="s">
        <v>37</v>
      </c>
      <c r="I582" s="1" t="s">
        <v>38</v>
      </c>
      <c r="J582" s="3">
        <v>60.8</v>
      </c>
      <c r="K582" s="1">
        <v>3</v>
      </c>
      <c r="L582" s="1">
        <v>154</v>
      </c>
      <c r="M582" s="1">
        <v>0</v>
      </c>
      <c r="N582" s="1">
        <v>162</v>
      </c>
      <c r="O582" s="1">
        <v>2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159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160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0</v>
      </c>
      <c r="AK582" s="6">
        <v>45602</v>
      </c>
    </row>
    <row r="583" spans="2:37" x14ac:dyDescent="0.25">
      <c r="B583" s="1" t="s">
        <v>3005</v>
      </c>
      <c r="C583" s="1" t="s">
        <v>3005</v>
      </c>
      <c r="D583" s="1" t="s">
        <v>3006</v>
      </c>
      <c r="E583" s="2">
        <v>45230.595949074072</v>
      </c>
      <c r="F583" s="1" t="s">
        <v>1154</v>
      </c>
      <c r="G583" s="1" t="s">
        <v>37</v>
      </c>
      <c r="I583" s="1" t="s">
        <v>38</v>
      </c>
      <c r="J583" s="3">
        <v>1.8</v>
      </c>
      <c r="K583" s="1">
        <v>0</v>
      </c>
      <c r="L583" s="1">
        <v>5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5</v>
      </c>
      <c r="AC583" s="1">
        <v>0</v>
      </c>
      <c r="AD583" s="1">
        <v>2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-1</v>
      </c>
      <c r="AK583" s="6">
        <v>367</v>
      </c>
    </row>
    <row r="584" spans="2:37" x14ac:dyDescent="0.25">
      <c r="B584" s="1" t="s">
        <v>3007</v>
      </c>
      <c r="C584" s="1" t="s">
        <v>3008</v>
      </c>
      <c r="D584" s="1" t="s">
        <v>3009</v>
      </c>
      <c r="E584" s="2">
        <v>45306.317442129628</v>
      </c>
      <c r="F584" s="1" t="s">
        <v>311</v>
      </c>
      <c r="G584" s="1" t="s">
        <v>37</v>
      </c>
      <c r="I584" s="1" t="s">
        <v>38</v>
      </c>
      <c r="J584" s="3">
        <v>22.7</v>
      </c>
      <c r="K584" s="1">
        <v>0</v>
      </c>
      <c r="L584" s="1">
        <v>211</v>
      </c>
      <c r="M584" s="1">
        <v>131</v>
      </c>
      <c r="N584" s="1">
        <v>0</v>
      </c>
      <c r="O584" s="1">
        <v>55</v>
      </c>
      <c r="P584" s="1">
        <v>192</v>
      </c>
      <c r="Q584" s="1">
        <v>0</v>
      </c>
      <c r="R584" s="1">
        <v>0</v>
      </c>
      <c r="S584" s="1">
        <v>211</v>
      </c>
      <c r="T584" s="1">
        <v>0</v>
      </c>
      <c r="U584" s="1">
        <v>255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166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6">
        <v>45443</v>
      </c>
    </row>
    <row r="585" spans="2:37" x14ac:dyDescent="0.25">
      <c r="B585" s="1" t="s">
        <v>3010</v>
      </c>
      <c r="C585" s="1" t="s">
        <v>3011</v>
      </c>
      <c r="D585" s="1" t="s">
        <v>3012</v>
      </c>
      <c r="E585" s="2">
        <v>45301.460902777777</v>
      </c>
      <c r="F585" s="1" t="s">
        <v>207</v>
      </c>
      <c r="G585" s="1" t="s">
        <v>37</v>
      </c>
      <c r="I585" s="1" t="s">
        <v>50</v>
      </c>
      <c r="J585" s="3">
        <v>4.0999999999999996</v>
      </c>
      <c r="K585" s="1">
        <v>1</v>
      </c>
      <c r="L585" s="1">
        <v>0</v>
      </c>
      <c r="M585" s="1">
        <v>0</v>
      </c>
      <c r="N585" s="1">
        <v>0</v>
      </c>
      <c r="O585" s="1">
        <v>1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1">
        <v>0</v>
      </c>
      <c r="AI585" s="1">
        <v>0</v>
      </c>
      <c r="AJ585" s="1">
        <v>0</v>
      </c>
      <c r="AK585" s="6">
        <v>45358</v>
      </c>
    </row>
    <row r="586" spans="2:37" x14ac:dyDescent="0.25">
      <c r="B586" s="1" t="s">
        <v>2086</v>
      </c>
      <c r="C586" s="1" t="s">
        <v>2087</v>
      </c>
      <c r="D586" s="1" t="s">
        <v>2085</v>
      </c>
      <c r="E586" s="2">
        <v>45306.318692129629</v>
      </c>
      <c r="F586" s="1" t="s">
        <v>147</v>
      </c>
      <c r="G586" s="1" t="s">
        <v>37</v>
      </c>
      <c r="I586" s="1" t="s">
        <v>50</v>
      </c>
      <c r="J586" s="3">
        <v>283.60000000000002</v>
      </c>
      <c r="K586" s="1">
        <v>0</v>
      </c>
      <c r="L586" s="1">
        <v>1435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28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2788</v>
      </c>
      <c r="AC586" s="1">
        <v>0</v>
      </c>
      <c r="AD586" s="1">
        <v>316</v>
      </c>
      <c r="AE586" s="1">
        <v>0</v>
      </c>
      <c r="AF586" s="1">
        <v>0</v>
      </c>
      <c r="AG586" s="1">
        <v>0</v>
      </c>
      <c r="AH586" s="1">
        <v>0</v>
      </c>
      <c r="AI586" s="1">
        <v>0</v>
      </c>
      <c r="AJ586" s="1">
        <v>0</v>
      </c>
      <c r="AK586" s="6">
        <v>367</v>
      </c>
    </row>
    <row r="587" spans="2:37" x14ac:dyDescent="0.25">
      <c r="B587" s="1" t="s">
        <v>3013</v>
      </c>
      <c r="C587" s="1" t="s">
        <v>3014</v>
      </c>
      <c r="D587" s="1" t="s">
        <v>3015</v>
      </c>
      <c r="E587" s="2">
        <v>45230.595949074072</v>
      </c>
      <c r="F587" s="1" t="s">
        <v>41</v>
      </c>
      <c r="G587" s="1" t="s">
        <v>42</v>
      </c>
      <c r="I587" s="1" t="s">
        <v>2956</v>
      </c>
      <c r="J587" s="3">
        <v>5</v>
      </c>
      <c r="K587" s="1">
        <v>1</v>
      </c>
      <c r="L587" s="1">
        <v>0</v>
      </c>
      <c r="M587" s="1">
        <v>0</v>
      </c>
      <c r="N587" s="1">
        <v>0</v>
      </c>
      <c r="O587" s="1">
        <v>16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3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0</v>
      </c>
      <c r="AJ587" s="1">
        <v>-1</v>
      </c>
      <c r="AK587" s="6">
        <v>45690</v>
      </c>
    </row>
    <row r="588" spans="2:37" x14ac:dyDescent="0.25">
      <c r="B588" s="1" t="s">
        <v>762</v>
      </c>
      <c r="C588" s="1" t="s">
        <v>763</v>
      </c>
      <c r="D588" s="1" t="s">
        <v>761</v>
      </c>
      <c r="E588" s="2">
        <v>45303.656851851854</v>
      </c>
      <c r="F588" s="1" t="s">
        <v>764</v>
      </c>
      <c r="G588" s="1" t="s">
        <v>37</v>
      </c>
      <c r="I588" s="1" t="s">
        <v>38</v>
      </c>
      <c r="J588" s="3">
        <v>7.6</v>
      </c>
      <c r="K588" s="1">
        <v>20</v>
      </c>
      <c r="L588" s="1">
        <v>1</v>
      </c>
      <c r="M588" s="1">
        <v>0</v>
      </c>
      <c r="N588" s="1">
        <v>24</v>
      </c>
      <c r="O588" s="1">
        <v>18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5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0</v>
      </c>
      <c r="AJ588" s="1">
        <v>0</v>
      </c>
      <c r="AK588" s="6">
        <v>45447</v>
      </c>
    </row>
    <row r="589" spans="2:37" x14ac:dyDescent="0.25">
      <c r="B589" s="1" t="s">
        <v>3016</v>
      </c>
      <c r="C589" s="1" t="s">
        <v>3017</v>
      </c>
      <c r="D589" s="1" t="s">
        <v>3018</v>
      </c>
      <c r="E589" s="2">
        <v>45306.446770833332</v>
      </c>
      <c r="F589" s="1" t="s">
        <v>66</v>
      </c>
      <c r="G589" s="1" t="s">
        <v>37</v>
      </c>
      <c r="I589" s="1" t="s">
        <v>38</v>
      </c>
      <c r="J589" s="3">
        <v>33.4</v>
      </c>
      <c r="K589" s="1">
        <v>1</v>
      </c>
      <c r="L589" s="1">
        <v>0</v>
      </c>
      <c r="M589" s="1">
        <v>1161</v>
      </c>
      <c r="N589" s="1">
        <v>0</v>
      </c>
      <c r="O589" s="1">
        <v>54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377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0</v>
      </c>
      <c r="AJ589" s="1">
        <v>0</v>
      </c>
      <c r="AK589" s="6">
        <v>45476</v>
      </c>
    </row>
    <row r="590" spans="2:37" x14ac:dyDescent="0.25">
      <c r="B590" s="1" t="s">
        <v>3016</v>
      </c>
      <c r="C590" s="1" t="s">
        <v>3017</v>
      </c>
      <c r="D590" s="1" t="s">
        <v>3019</v>
      </c>
      <c r="E590" s="2">
        <v>45273.581712962965</v>
      </c>
      <c r="F590" s="1" t="s">
        <v>66</v>
      </c>
      <c r="G590" s="1" t="s">
        <v>37</v>
      </c>
      <c r="I590" s="1" t="s">
        <v>38</v>
      </c>
      <c r="J590" s="3">
        <v>5.2</v>
      </c>
      <c r="K590" s="1">
        <v>0</v>
      </c>
      <c r="L590" s="1">
        <v>0</v>
      </c>
      <c r="M590" s="1">
        <v>171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52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6">
        <v>367</v>
      </c>
    </row>
    <row r="591" spans="2:37" x14ac:dyDescent="0.25">
      <c r="B591" s="1" t="s">
        <v>766</v>
      </c>
      <c r="C591" s="1" t="s">
        <v>767</v>
      </c>
      <c r="D591" s="1" t="s">
        <v>765</v>
      </c>
      <c r="E591" s="2">
        <v>45230.595949074072</v>
      </c>
      <c r="F591" s="1" t="s">
        <v>104</v>
      </c>
      <c r="G591" s="1" t="s">
        <v>42</v>
      </c>
      <c r="I591" s="1" t="s">
        <v>38</v>
      </c>
      <c r="J591" s="3">
        <v>155.4</v>
      </c>
      <c r="K591" s="1">
        <v>1</v>
      </c>
      <c r="L591" s="1">
        <v>0</v>
      </c>
      <c r="M591" s="1">
        <v>866</v>
      </c>
      <c r="N591" s="1">
        <v>0</v>
      </c>
      <c r="O591" s="1">
        <v>10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2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82</v>
      </c>
      <c r="AB591" s="1">
        <v>906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1</v>
      </c>
      <c r="AJ591" s="1">
        <v>-1</v>
      </c>
      <c r="AK591" s="6">
        <v>45304</v>
      </c>
    </row>
    <row r="592" spans="2:37" x14ac:dyDescent="0.25">
      <c r="B592" s="1" t="s">
        <v>3020</v>
      </c>
      <c r="C592" s="1" t="s">
        <v>3021</v>
      </c>
      <c r="D592" s="1" t="s">
        <v>3022</v>
      </c>
      <c r="E592" s="2">
        <v>45230.576226851852</v>
      </c>
      <c r="F592" s="1" t="s">
        <v>66</v>
      </c>
      <c r="G592" s="1" t="s">
        <v>37</v>
      </c>
      <c r="I592" s="1" t="s">
        <v>38</v>
      </c>
      <c r="J592" s="3">
        <v>1.8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-1</v>
      </c>
      <c r="AK592" s="6">
        <v>2</v>
      </c>
    </row>
    <row r="593" spans="2:37" x14ac:dyDescent="0.25">
      <c r="B593" s="1" t="s">
        <v>769</v>
      </c>
      <c r="C593" s="1" t="s">
        <v>770</v>
      </c>
      <c r="D593" s="1" t="s">
        <v>768</v>
      </c>
      <c r="E593" s="2">
        <v>45306.317523148151</v>
      </c>
      <c r="F593" s="1" t="s">
        <v>771</v>
      </c>
      <c r="G593" s="1" t="s">
        <v>37</v>
      </c>
      <c r="I593" s="1" t="s">
        <v>38</v>
      </c>
      <c r="J593" s="3">
        <v>308.39999999999998</v>
      </c>
      <c r="K593" s="1">
        <v>5141</v>
      </c>
      <c r="L593" s="1">
        <v>0</v>
      </c>
      <c r="M593" s="1">
        <v>0</v>
      </c>
      <c r="N593" s="1">
        <v>3704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130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763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6">
        <v>367</v>
      </c>
    </row>
    <row r="594" spans="2:37" x14ac:dyDescent="0.25">
      <c r="B594" s="1" t="s">
        <v>4036</v>
      </c>
      <c r="C594" s="1" t="s">
        <v>4037</v>
      </c>
      <c r="D594" s="1" t="s">
        <v>4038</v>
      </c>
      <c r="E594" s="2">
        <v>45306.49591435185</v>
      </c>
      <c r="F594" s="1" t="s">
        <v>104</v>
      </c>
      <c r="G594" s="1" t="s">
        <v>37</v>
      </c>
      <c r="I594" s="1" t="s">
        <v>38</v>
      </c>
      <c r="J594" s="3">
        <v>33.700000000000003</v>
      </c>
      <c r="K594" s="1">
        <v>2</v>
      </c>
      <c r="L594" s="1">
        <v>0</v>
      </c>
      <c r="M594" s="1">
        <v>0</v>
      </c>
      <c r="N594" s="1">
        <v>0</v>
      </c>
      <c r="O594" s="1">
        <v>2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3</v>
      </c>
      <c r="AE594" s="1">
        <v>0</v>
      </c>
      <c r="AF594" s="1">
        <v>0</v>
      </c>
      <c r="AG594" s="1">
        <v>0</v>
      </c>
      <c r="AH594" s="1">
        <v>0</v>
      </c>
      <c r="AI594" s="1">
        <v>1</v>
      </c>
      <c r="AJ594" s="1">
        <v>0</v>
      </c>
      <c r="AK594" s="6">
        <v>45491</v>
      </c>
    </row>
    <row r="595" spans="2:37" x14ac:dyDescent="0.25">
      <c r="B595" s="1" t="s">
        <v>773</v>
      </c>
      <c r="C595" s="1" t="s">
        <v>774</v>
      </c>
      <c r="D595" s="1" t="s">
        <v>772</v>
      </c>
      <c r="E595" s="2">
        <v>45306.483912037038</v>
      </c>
      <c r="F595" s="1" t="s">
        <v>36</v>
      </c>
      <c r="G595" s="1" t="s">
        <v>37</v>
      </c>
      <c r="I595" s="1" t="s">
        <v>38</v>
      </c>
      <c r="J595" s="3">
        <v>257.5</v>
      </c>
      <c r="K595" s="1">
        <v>237</v>
      </c>
      <c r="L595" s="1">
        <v>0</v>
      </c>
      <c r="M595" s="1">
        <v>0</v>
      </c>
      <c r="N595" s="1">
        <v>36</v>
      </c>
      <c r="O595" s="1">
        <v>75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104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71</v>
      </c>
      <c r="AB595" s="1">
        <v>108</v>
      </c>
      <c r="AC595" s="1">
        <v>0</v>
      </c>
      <c r="AD595" s="1">
        <v>3</v>
      </c>
      <c r="AE595" s="1">
        <v>0</v>
      </c>
      <c r="AF595" s="1">
        <v>0</v>
      </c>
      <c r="AG595" s="1">
        <v>0</v>
      </c>
      <c r="AH595" s="1">
        <v>0</v>
      </c>
      <c r="AI595" s="1">
        <v>1</v>
      </c>
      <c r="AJ595" s="1">
        <v>0</v>
      </c>
      <c r="AK595" s="6">
        <v>45303</v>
      </c>
    </row>
    <row r="596" spans="2:37" x14ac:dyDescent="0.25">
      <c r="B596" s="1" t="s">
        <v>776</v>
      </c>
      <c r="C596" s="1" t="s">
        <v>777</v>
      </c>
      <c r="D596" s="1" t="s">
        <v>775</v>
      </c>
      <c r="E596" s="2">
        <v>45243.626909722225</v>
      </c>
      <c r="F596" s="1" t="s">
        <v>778</v>
      </c>
      <c r="G596" s="1" t="s">
        <v>37</v>
      </c>
      <c r="I596" s="1" t="s">
        <v>50</v>
      </c>
      <c r="J596" s="3">
        <v>44.4</v>
      </c>
      <c r="K596" s="1">
        <v>1</v>
      </c>
      <c r="L596" s="1">
        <v>697</v>
      </c>
      <c r="M596" s="1">
        <v>700</v>
      </c>
      <c r="N596" s="1">
        <v>0</v>
      </c>
      <c r="O596" s="1">
        <v>6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43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700</v>
      </c>
      <c r="AC596" s="1">
        <v>0</v>
      </c>
      <c r="AD596" s="1">
        <v>0</v>
      </c>
      <c r="AE596" s="1">
        <v>0</v>
      </c>
      <c r="AF596" s="1">
        <v>0</v>
      </c>
      <c r="AG596" s="1">
        <v>0</v>
      </c>
      <c r="AH596" s="1">
        <v>0</v>
      </c>
      <c r="AI596" s="1">
        <v>0</v>
      </c>
      <c r="AJ596" s="1">
        <v>0</v>
      </c>
      <c r="AK596" s="6">
        <v>45231</v>
      </c>
    </row>
    <row r="597" spans="2:37" x14ac:dyDescent="0.25">
      <c r="B597" s="1" t="s">
        <v>3023</v>
      </c>
      <c r="C597" s="1" t="s">
        <v>3024</v>
      </c>
      <c r="D597" s="1" t="s">
        <v>3025</v>
      </c>
      <c r="E597" s="2">
        <v>45276.534479166665</v>
      </c>
      <c r="F597" s="1" t="s">
        <v>49</v>
      </c>
      <c r="G597" s="1" t="s">
        <v>37</v>
      </c>
      <c r="I597" s="1" t="s">
        <v>38</v>
      </c>
      <c r="J597" s="3">
        <v>85.6</v>
      </c>
      <c r="K597" s="1">
        <v>0</v>
      </c>
      <c r="L597" s="1">
        <v>0</v>
      </c>
      <c r="M597" s="1">
        <v>0</v>
      </c>
      <c r="N597" s="1">
        <v>646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227</v>
      </c>
      <c r="AC597" s="1">
        <v>0</v>
      </c>
      <c r="AD597" s="1">
        <v>0</v>
      </c>
      <c r="AE597" s="1">
        <v>0</v>
      </c>
      <c r="AF597" s="1">
        <v>0</v>
      </c>
      <c r="AG597" s="1">
        <v>0</v>
      </c>
      <c r="AH597" s="1">
        <v>0</v>
      </c>
      <c r="AI597" s="1">
        <v>0</v>
      </c>
      <c r="AJ597" s="1">
        <v>0</v>
      </c>
      <c r="AK597" s="6">
        <v>44449</v>
      </c>
    </row>
    <row r="598" spans="2:37" x14ac:dyDescent="0.25">
      <c r="B598" s="1" t="s">
        <v>780</v>
      </c>
      <c r="C598" s="1" t="s">
        <v>781</v>
      </c>
      <c r="D598" s="1" t="s">
        <v>779</v>
      </c>
      <c r="E598" s="2">
        <v>45306.448113425926</v>
      </c>
      <c r="F598" s="1" t="s">
        <v>36</v>
      </c>
      <c r="G598" s="1" t="s">
        <v>37</v>
      </c>
      <c r="I598" s="1" t="s">
        <v>38</v>
      </c>
      <c r="J598" s="3">
        <v>15.7</v>
      </c>
      <c r="K598" s="1">
        <v>0</v>
      </c>
      <c r="L598" s="1">
        <v>355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10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60</v>
      </c>
      <c r="AB598" s="1">
        <v>355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0</v>
      </c>
      <c r="AJ598" s="1">
        <v>0</v>
      </c>
      <c r="AK598" s="6">
        <v>367</v>
      </c>
    </row>
    <row r="599" spans="2:37" x14ac:dyDescent="0.25">
      <c r="B599" s="1" t="s">
        <v>3026</v>
      </c>
      <c r="C599" s="1" t="s">
        <v>3027</v>
      </c>
      <c r="D599" s="1" t="s">
        <v>3028</v>
      </c>
      <c r="E599" s="2">
        <v>45303.655474537038</v>
      </c>
      <c r="F599" s="1" t="s">
        <v>104</v>
      </c>
      <c r="G599" s="1" t="s">
        <v>37</v>
      </c>
      <c r="I599" s="1" t="s">
        <v>50</v>
      </c>
      <c r="J599" s="3">
        <v>2.6</v>
      </c>
      <c r="K599" s="1">
        <v>1</v>
      </c>
      <c r="L599" s="1">
        <v>0</v>
      </c>
      <c r="M599" s="1">
        <v>0</v>
      </c>
      <c r="N599" s="1">
        <v>0</v>
      </c>
      <c r="O599" s="1">
        <v>5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6">
        <v>45385</v>
      </c>
    </row>
    <row r="600" spans="2:37" x14ac:dyDescent="0.25">
      <c r="B600" s="1" t="s">
        <v>3029</v>
      </c>
      <c r="C600" s="1" t="s">
        <v>3030</v>
      </c>
      <c r="D600" s="1" t="s">
        <v>3031</v>
      </c>
      <c r="E600" s="2">
        <v>45299.680335648147</v>
      </c>
      <c r="F600" s="1" t="s">
        <v>66</v>
      </c>
      <c r="G600" s="1" t="s">
        <v>37</v>
      </c>
      <c r="I600" s="1" t="s">
        <v>38</v>
      </c>
      <c r="J600" s="3">
        <v>3.6</v>
      </c>
      <c r="K600" s="1">
        <v>1</v>
      </c>
      <c r="L600" s="1">
        <v>0</v>
      </c>
      <c r="M600" s="1">
        <v>0</v>
      </c>
      <c r="N600" s="1">
        <v>133</v>
      </c>
      <c r="O600" s="1">
        <v>6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4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6">
        <v>45349</v>
      </c>
    </row>
    <row r="601" spans="2:37" x14ac:dyDescent="0.25">
      <c r="B601" s="1" t="s">
        <v>3032</v>
      </c>
      <c r="C601" s="1" t="s">
        <v>3033</v>
      </c>
      <c r="D601" s="1" t="s">
        <v>3034</v>
      </c>
      <c r="E601" s="2">
        <v>45306.589780092596</v>
      </c>
      <c r="F601" s="1" t="s">
        <v>36</v>
      </c>
      <c r="G601" s="1" t="s">
        <v>37</v>
      </c>
      <c r="I601" s="1" t="s">
        <v>50</v>
      </c>
      <c r="J601" s="3">
        <v>24.1</v>
      </c>
      <c r="K601" s="1">
        <v>0</v>
      </c>
      <c r="L601" s="1">
        <v>0</v>
      </c>
      <c r="M601" s="1">
        <v>0</v>
      </c>
      <c r="N601" s="1">
        <v>453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4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453</v>
      </c>
      <c r="AC601" s="1">
        <v>0</v>
      </c>
      <c r="AD601" s="1">
        <v>0</v>
      </c>
      <c r="AE601" s="1">
        <v>0</v>
      </c>
      <c r="AF601" s="1">
        <v>0</v>
      </c>
      <c r="AG601" s="1">
        <v>0</v>
      </c>
      <c r="AH601" s="1">
        <v>0</v>
      </c>
      <c r="AI601" s="1">
        <v>0</v>
      </c>
      <c r="AJ601" s="1">
        <v>0</v>
      </c>
      <c r="AK601" s="6">
        <v>45314</v>
      </c>
    </row>
    <row r="602" spans="2:37" x14ac:dyDescent="0.25">
      <c r="B602" s="1" t="s">
        <v>783</v>
      </c>
      <c r="C602" s="1" t="s">
        <v>784</v>
      </c>
      <c r="D602" s="1" t="s">
        <v>782</v>
      </c>
      <c r="E602" s="2">
        <v>45306.329837962963</v>
      </c>
      <c r="F602" s="1" t="s">
        <v>46</v>
      </c>
      <c r="G602" s="1" t="s">
        <v>37</v>
      </c>
      <c r="I602" s="1" t="s">
        <v>50</v>
      </c>
      <c r="J602" s="3">
        <v>57.1</v>
      </c>
      <c r="K602" s="1">
        <v>0</v>
      </c>
      <c r="L602" s="1">
        <v>316</v>
      </c>
      <c r="M602" s="1">
        <v>120</v>
      </c>
      <c r="N602" s="1">
        <v>0</v>
      </c>
      <c r="O602" s="1">
        <v>22</v>
      </c>
      <c r="P602" s="1">
        <v>0</v>
      </c>
      <c r="Q602" s="1">
        <v>0</v>
      </c>
      <c r="R602" s="1">
        <v>320</v>
      </c>
      <c r="S602" s="1">
        <v>0</v>
      </c>
      <c r="T602" s="1">
        <v>0</v>
      </c>
      <c r="U602" s="1">
        <v>145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208</v>
      </c>
      <c r="AB602" s="1">
        <v>330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1</v>
      </c>
      <c r="AJ602" s="1">
        <v>0</v>
      </c>
      <c r="AK602" s="6">
        <v>45569</v>
      </c>
    </row>
    <row r="603" spans="2:37" x14ac:dyDescent="0.25">
      <c r="B603" s="1" t="s">
        <v>3035</v>
      </c>
      <c r="C603" s="1" t="s">
        <v>3036</v>
      </c>
      <c r="D603" s="1" t="s">
        <v>3037</v>
      </c>
      <c r="E603" s="2">
        <v>45256.930532407408</v>
      </c>
      <c r="F603" s="1" t="s">
        <v>49</v>
      </c>
      <c r="G603" s="1" t="s">
        <v>37</v>
      </c>
      <c r="I603" s="1" t="s">
        <v>50</v>
      </c>
      <c r="J603" s="3">
        <v>33.799999999999997</v>
      </c>
      <c r="K603" s="1">
        <v>0</v>
      </c>
      <c r="L603" s="1">
        <v>0</v>
      </c>
      <c r="M603" s="1">
        <v>0</v>
      </c>
      <c r="N603" s="1">
        <v>0</v>
      </c>
      <c r="O603" s="1">
        <v>1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0</v>
      </c>
      <c r="AK603" s="6">
        <v>45181</v>
      </c>
    </row>
    <row r="604" spans="2:37" x14ac:dyDescent="0.25">
      <c r="B604" s="1" t="s">
        <v>3035</v>
      </c>
      <c r="C604" s="1" t="s">
        <v>3038</v>
      </c>
      <c r="D604" s="1" t="s">
        <v>3039</v>
      </c>
      <c r="E604" s="2">
        <v>45306.474791666667</v>
      </c>
      <c r="F604" s="1" t="s">
        <v>86</v>
      </c>
      <c r="G604" s="1" t="s">
        <v>37</v>
      </c>
      <c r="I604" s="1" t="s">
        <v>50</v>
      </c>
      <c r="J604" s="3">
        <v>65.599999999999994</v>
      </c>
      <c r="K604" s="1">
        <v>1</v>
      </c>
      <c r="L604" s="1">
        <v>0</v>
      </c>
      <c r="M604" s="1">
        <v>0</v>
      </c>
      <c r="N604" s="1">
        <v>1618</v>
      </c>
      <c r="O604" s="1">
        <v>3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2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396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0</v>
      </c>
      <c r="AK604" s="6">
        <v>45492</v>
      </c>
    </row>
    <row r="605" spans="2:37" x14ac:dyDescent="0.25">
      <c r="B605" s="1" t="s">
        <v>3040</v>
      </c>
      <c r="C605" s="1" t="s">
        <v>3041</v>
      </c>
      <c r="D605" s="1" t="s">
        <v>3042</v>
      </c>
      <c r="E605" s="2">
        <v>45306.006423611114</v>
      </c>
      <c r="F605" s="1" t="s">
        <v>132</v>
      </c>
      <c r="G605" s="1" t="s">
        <v>37</v>
      </c>
      <c r="I605" s="1" t="s">
        <v>38</v>
      </c>
      <c r="J605" s="3">
        <v>36.4</v>
      </c>
      <c r="K605" s="1">
        <v>0</v>
      </c>
      <c r="L605" s="1">
        <v>0</v>
      </c>
      <c r="M605" s="1">
        <v>2937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2002</v>
      </c>
      <c r="AC605" s="1">
        <v>0</v>
      </c>
      <c r="AD605" s="1">
        <v>32</v>
      </c>
      <c r="AE605" s="1">
        <v>0</v>
      </c>
      <c r="AF605" s="1">
        <v>0</v>
      </c>
      <c r="AG605" s="1">
        <v>0</v>
      </c>
      <c r="AH605" s="1">
        <v>0</v>
      </c>
      <c r="AI605" s="1">
        <v>0</v>
      </c>
      <c r="AJ605" s="1">
        <v>1</v>
      </c>
      <c r="AK605" s="6">
        <v>367</v>
      </c>
    </row>
    <row r="606" spans="2:37" x14ac:dyDescent="0.25">
      <c r="B606" s="1" t="s">
        <v>3043</v>
      </c>
      <c r="C606" s="1" t="s">
        <v>3044</v>
      </c>
      <c r="D606" s="1" t="s">
        <v>3045</v>
      </c>
      <c r="E606" s="2">
        <v>45306.002326388887</v>
      </c>
      <c r="F606" s="1" t="s">
        <v>215</v>
      </c>
      <c r="G606" s="1" t="s">
        <v>37</v>
      </c>
      <c r="I606" s="1" t="s">
        <v>38</v>
      </c>
      <c r="J606" s="3">
        <v>3.8</v>
      </c>
      <c r="K606" s="1">
        <v>0</v>
      </c>
      <c r="L606" s="1">
        <v>0</v>
      </c>
      <c r="M606" s="1">
        <v>957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493</v>
      </c>
      <c r="AC606" s="1">
        <v>0</v>
      </c>
      <c r="AD606" s="1">
        <v>0</v>
      </c>
      <c r="AE606" s="1">
        <v>0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  <c r="AK606" s="6">
        <v>367</v>
      </c>
    </row>
    <row r="607" spans="2:37" x14ac:dyDescent="0.25">
      <c r="B607" s="1" t="s">
        <v>3046</v>
      </c>
      <c r="C607" s="1" t="s">
        <v>3047</v>
      </c>
      <c r="D607" s="1" t="s">
        <v>3048</v>
      </c>
      <c r="E607" s="2">
        <v>45299.586458333331</v>
      </c>
      <c r="F607" s="1" t="s">
        <v>36</v>
      </c>
      <c r="G607" s="1" t="s">
        <v>37</v>
      </c>
      <c r="I607" s="1" t="s">
        <v>38</v>
      </c>
      <c r="J607" s="3">
        <v>4</v>
      </c>
      <c r="K607" s="1">
        <v>1</v>
      </c>
      <c r="L607" s="1">
        <v>0</v>
      </c>
      <c r="M607" s="1">
        <v>0</v>
      </c>
      <c r="N607" s="1">
        <v>0</v>
      </c>
      <c r="O607" s="1">
        <v>6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2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6">
        <v>45356</v>
      </c>
    </row>
    <row r="608" spans="2:37" x14ac:dyDescent="0.25">
      <c r="B608" s="1" t="s">
        <v>3049</v>
      </c>
      <c r="C608" s="1" t="s">
        <v>3050</v>
      </c>
      <c r="D608" s="1" t="s">
        <v>3051</v>
      </c>
      <c r="E608" s="2">
        <v>45295.671249999999</v>
      </c>
      <c r="F608" s="1" t="s">
        <v>134</v>
      </c>
      <c r="G608" s="1" t="s">
        <v>37</v>
      </c>
      <c r="I608" s="1" t="s">
        <v>38</v>
      </c>
      <c r="J608" s="3">
        <v>6.5</v>
      </c>
      <c r="K608" s="1">
        <v>0</v>
      </c>
      <c r="L608" s="1">
        <v>0</v>
      </c>
      <c r="M608" s="1">
        <v>9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6</v>
      </c>
      <c r="AC608" s="1">
        <v>0</v>
      </c>
      <c r="AD608" s="1">
        <v>0</v>
      </c>
      <c r="AE608" s="1">
        <v>0</v>
      </c>
      <c r="AF608" s="1">
        <v>0</v>
      </c>
      <c r="AG608" s="1">
        <v>1</v>
      </c>
      <c r="AH608" s="1">
        <v>0</v>
      </c>
      <c r="AI608" s="1">
        <v>0</v>
      </c>
      <c r="AJ608" s="1">
        <v>0</v>
      </c>
      <c r="AK608" s="6">
        <v>367</v>
      </c>
    </row>
    <row r="609" spans="2:37" x14ac:dyDescent="0.25">
      <c r="B609" s="1" t="s">
        <v>3049</v>
      </c>
      <c r="C609" s="1" t="s">
        <v>4039</v>
      </c>
      <c r="D609" s="1" t="s">
        <v>4040</v>
      </c>
      <c r="E609" s="2">
        <v>45306.558495370373</v>
      </c>
      <c r="F609" s="1" t="s">
        <v>104</v>
      </c>
      <c r="G609" s="1" t="s">
        <v>37</v>
      </c>
      <c r="I609" s="1" t="s">
        <v>38</v>
      </c>
      <c r="J609" s="3">
        <v>1.7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6">
        <v>367</v>
      </c>
    </row>
    <row r="610" spans="2:37" x14ac:dyDescent="0.25">
      <c r="B610" s="1" t="s">
        <v>786</v>
      </c>
      <c r="C610" s="1" t="s">
        <v>787</v>
      </c>
      <c r="D610" s="1" t="s">
        <v>785</v>
      </c>
      <c r="E610" s="2">
        <v>45306.367847222224</v>
      </c>
      <c r="F610" s="1" t="s">
        <v>41</v>
      </c>
      <c r="G610" s="1" t="s">
        <v>37</v>
      </c>
      <c r="I610" s="1" t="s">
        <v>50</v>
      </c>
      <c r="J610" s="3">
        <v>93.6</v>
      </c>
      <c r="K610" s="1">
        <v>478</v>
      </c>
      <c r="L610" s="1">
        <v>0</v>
      </c>
      <c r="M610" s="1">
        <v>0</v>
      </c>
      <c r="N610" s="1">
        <v>413</v>
      </c>
      <c r="O610" s="1">
        <v>76</v>
      </c>
      <c r="P610" s="1">
        <v>4</v>
      </c>
      <c r="Q610" s="1">
        <v>0</v>
      </c>
      <c r="R610" s="1">
        <v>0</v>
      </c>
      <c r="S610" s="1">
        <v>0</v>
      </c>
      <c r="T610" s="1">
        <v>0</v>
      </c>
      <c r="U610" s="1">
        <v>10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3</v>
      </c>
      <c r="AB610" s="1">
        <v>655</v>
      </c>
      <c r="AC610" s="1">
        <v>0</v>
      </c>
      <c r="AD610" s="1">
        <v>1</v>
      </c>
      <c r="AE610" s="1">
        <v>0</v>
      </c>
      <c r="AF610" s="1">
        <v>0</v>
      </c>
      <c r="AG610" s="1">
        <v>0</v>
      </c>
      <c r="AH610" s="1">
        <v>0</v>
      </c>
      <c r="AI610" s="1">
        <v>1</v>
      </c>
      <c r="AJ610" s="1">
        <v>0</v>
      </c>
      <c r="AK610" s="6">
        <v>45433</v>
      </c>
    </row>
    <row r="611" spans="2:37" x14ac:dyDescent="0.25">
      <c r="B611" s="1" t="s">
        <v>3052</v>
      </c>
      <c r="C611" s="1" t="s">
        <v>3053</v>
      </c>
      <c r="D611" s="1" t="s">
        <v>3054</v>
      </c>
      <c r="E611" s="2">
        <v>45304.809664351851</v>
      </c>
      <c r="F611" s="1" t="s">
        <v>104</v>
      </c>
      <c r="G611" s="1" t="s">
        <v>37</v>
      </c>
      <c r="I611" s="1" t="s">
        <v>50</v>
      </c>
      <c r="J611" s="3">
        <v>22.2</v>
      </c>
      <c r="K611" s="1">
        <v>0</v>
      </c>
      <c r="L611" s="1">
        <v>0</v>
      </c>
      <c r="M611" s="1">
        <v>0</v>
      </c>
      <c r="N611" s="1">
        <v>59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17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3</v>
      </c>
      <c r="AC611" s="1">
        <v>0</v>
      </c>
      <c r="AD611" s="1">
        <v>0</v>
      </c>
      <c r="AE611" s="1">
        <v>0</v>
      </c>
      <c r="AF611" s="1">
        <v>0</v>
      </c>
      <c r="AG611" s="1">
        <v>0</v>
      </c>
      <c r="AH611" s="1">
        <v>0</v>
      </c>
      <c r="AI611" s="1">
        <v>0</v>
      </c>
      <c r="AJ611" s="1">
        <v>0</v>
      </c>
      <c r="AK611" s="6">
        <v>45430</v>
      </c>
    </row>
    <row r="612" spans="2:37" x14ac:dyDescent="0.25">
      <c r="B612" s="1" t="s">
        <v>789</v>
      </c>
      <c r="C612" s="1" t="s">
        <v>192</v>
      </c>
      <c r="D612" s="1" t="s">
        <v>788</v>
      </c>
      <c r="E612" s="2">
        <v>45306.49324074074</v>
      </c>
      <c r="F612" s="1" t="s">
        <v>49</v>
      </c>
      <c r="G612" s="1" t="s">
        <v>37</v>
      </c>
      <c r="I612" s="1" t="s">
        <v>50</v>
      </c>
      <c r="J612" s="3">
        <v>122.2</v>
      </c>
      <c r="K612" s="1">
        <v>154</v>
      </c>
      <c r="L612" s="1">
        <v>0</v>
      </c>
      <c r="M612" s="1">
        <v>0</v>
      </c>
      <c r="N612" s="1">
        <v>153</v>
      </c>
      <c r="O612" s="1">
        <v>33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144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772</v>
      </c>
      <c r="AC612" s="1">
        <v>0</v>
      </c>
      <c r="AD612" s="1">
        <v>1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6">
        <v>45630</v>
      </c>
    </row>
    <row r="613" spans="2:37" x14ac:dyDescent="0.25">
      <c r="B613" s="1" t="s">
        <v>791</v>
      </c>
      <c r="C613" s="1" t="s">
        <v>792</v>
      </c>
      <c r="D613" s="1" t="s">
        <v>790</v>
      </c>
      <c r="E613" s="2">
        <v>45306.35260416667</v>
      </c>
      <c r="F613" s="1" t="s">
        <v>36</v>
      </c>
      <c r="G613" s="1" t="s">
        <v>37</v>
      </c>
      <c r="I613" s="1" t="s">
        <v>50</v>
      </c>
      <c r="J613" s="3">
        <v>81.099999999999994</v>
      </c>
      <c r="K613" s="1">
        <v>5</v>
      </c>
      <c r="L613" s="1">
        <v>0</v>
      </c>
      <c r="M613" s="1">
        <v>0</v>
      </c>
      <c r="N613" s="1">
        <v>0</v>
      </c>
      <c r="O613" s="1">
        <v>334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121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6</v>
      </c>
      <c r="AB613" s="1">
        <v>0</v>
      </c>
      <c r="AC613" s="1">
        <v>0</v>
      </c>
      <c r="AD613" s="1">
        <v>36</v>
      </c>
      <c r="AE613" s="1">
        <v>0</v>
      </c>
      <c r="AF613" s="1">
        <v>0</v>
      </c>
      <c r="AG613" s="1">
        <v>0</v>
      </c>
      <c r="AH613" s="1">
        <v>1</v>
      </c>
      <c r="AI613" s="1">
        <v>1</v>
      </c>
      <c r="AJ613" s="1">
        <v>0</v>
      </c>
      <c r="AK613" s="6">
        <v>45366</v>
      </c>
    </row>
    <row r="614" spans="2:37" x14ac:dyDescent="0.25">
      <c r="B614" s="1" t="s">
        <v>3055</v>
      </c>
      <c r="C614" s="1" t="s">
        <v>3056</v>
      </c>
      <c r="D614" s="1" t="s">
        <v>3057</v>
      </c>
      <c r="E614" s="2">
        <v>45302.459050925929</v>
      </c>
      <c r="F614" s="1" t="s">
        <v>66</v>
      </c>
      <c r="G614" s="1" t="s">
        <v>37</v>
      </c>
      <c r="I614" s="1" t="s">
        <v>38</v>
      </c>
      <c r="J614" s="3">
        <v>5.4</v>
      </c>
      <c r="K614" s="1">
        <v>1</v>
      </c>
      <c r="L614" s="1">
        <v>258</v>
      </c>
      <c r="M614" s="1">
        <v>260</v>
      </c>
      <c r="N614" s="1">
        <v>0</v>
      </c>
      <c r="O614" s="1">
        <v>1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276</v>
      </c>
      <c r="AC614" s="1">
        <v>0</v>
      </c>
      <c r="AD614" s="1">
        <v>0</v>
      </c>
      <c r="AE614" s="1">
        <v>0</v>
      </c>
      <c r="AF614" s="1">
        <v>0</v>
      </c>
      <c r="AG614" s="1">
        <v>1</v>
      </c>
      <c r="AH614" s="1">
        <v>0</v>
      </c>
      <c r="AI614" s="1">
        <v>0</v>
      </c>
      <c r="AJ614" s="1">
        <v>0</v>
      </c>
      <c r="AK614" s="6">
        <v>45556</v>
      </c>
    </row>
    <row r="615" spans="2:37" x14ac:dyDescent="0.25">
      <c r="B615" s="1" t="s">
        <v>3058</v>
      </c>
      <c r="C615" s="1" t="s">
        <v>3059</v>
      </c>
      <c r="D615" s="1" t="s">
        <v>3060</v>
      </c>
      <c r="E615" s="2">
        <v>45259.433391203704</v>
      </c>
      <c r="F615" s="1" t="s">
        <v>36</v>
      </c>
      <c r="G615" s="1" t="s">
        <v>37</v>
      </c>
      <c r="I615" s="1" t="s">
        <v>50</v>
      </c>
      <c r="J615" s="3">
        <v>36.4</v>
      </c>
      <c r="K615" s="1">
        <v>0</v>
      </c>
      <c r="L615" s="1">
        <v>0</v>
      </c>
      <c r="M615" s="1">
        <v>0</v>
      </c>
      <c r="N615" s="1">
        <v>957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963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  <c r="AK615" s="6">
        <v>367</v>
      </c>
    </row>
    <row r="616" spans="2:37" x14ac:dyDescent="0.25">
      <c r="B616" s="1" t="s">
        <v>794</v>
      </c>
      <c r="C616" s="1" t="s">
        <v>795</v>
      </c>
      <c r="D616" s="1" t="s">
        <v>793</v>
      </c>
      <c r="E616" s="2">
        <v>45306.310925925929</v>
      </c>
      <c r="F616" s="1" t="s">
        <v>73</v>
      </c>
      <c r="G616" s="1" t="s">
        <v>37</v>
      </c>
      <c r="H616" s="1" t="s">
        <v>67</v>
      </c>
      <c r="I616" s="1" t="s">
        <v>50</v>
      </c>
      <c r="J616" s="3">
        <v>564</v>
      </c>
      <c r="K616" s="1">
        <v>5043</v>
      </c>
      <c r="L616" s="1">
        <v>0</v>
      </c>
      <c r="M616" s="1">
        <v>0</v>
      </c>
      <c r="N616" s="1">
        <v>4658</v>
      </c>
      <c r="O616" s="1">
        <v>382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167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673</v>
      </c>
      <c r="AB616" s="1">
        <v>5052</v>
      </c>
      <c r="AC616" s="1">
        <v>64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0</v>
      </c>
      <c r="AJ616" s="1">
        <v>0</v>
      </c>
      <c r="AK616" s="6">
        <v>45658</v>
      </c>
    </row>
    <row r="617" spans="2:37" x14ac:dyDescent="0.25">
      <c r="B617" s="1" t="s">
        <v>3061</v>
      </c>
      <c r="C617" s="1" t="s">
        <v>3062</v>
      </c>
      <c r="D617" s="1" t="s">
        <v>3063</v>
      </c>
      <c r="E617" s="2">
        <v>45304.420428240737</v>
      </c>
      <c r="F617" s="1" t="s">
        <v>41</v>
      </c>
      <c r="G617" s="1" t="s">
        <v>37</v>
      </c>
      <c r="I617" s="1" t="s">
        <v>38</v>
      </c>
      <c r="J617" s="3">
        <v>9.1999999999999993</v>
      </c>
      <c r="K617" s="1">
        <v>0</v>
      </c>
      <c r="L617" s="1">
        <v>4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4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0</v>
      </c>
      <c r="AJ617" s="1">
        <v>0</v>
      </c>
      <c r="AK617" s="6">
        <v>367</v>
      </c>
    </row>
    <row r="618" spans="2:37" x14ac:dyDescent="0.25">
      <c r="B618" s="1" t="s">
        <v>3064</v>
      </c>
      <c r="C618" s="1" t="s">
        <v>3065</v>
      </c>
      <c r="D618" s="1" t="s">
        <v>3066</v>
      </c>
      <c r="E618" s="2">
        <v>45302.34097222222</v>
      </c>
      <c r="F618" s="1" t="s">
        <v>41</v>
      </c>
      <c r="G618" s="1" t="s">
        <v>37</v>
      </c>
      <c r="I618" s="1" t="s">
        <v>38</v>
      </c>
      <c r="J618" s="3">
        <v>7.7</v>
      </c>
      <c r="K618" s="1">
        <v>1</v>
      </c>
      <c r="L618" s="1">
        <v>0</v>
      </c>
      <c r="M618" s="1">
        <v>0</v>
      </c>
      <c r="N618" s="1">
        <v>0</v>
      </c>
      <c r="O618" s="1">
        <v>3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1</v>
      </c>
      <c r="AJ618" s="1">
        <v>0</v>
      </c>
      <c r="AK618" s="6">
        <v>45465</v>
      </c>
    </row>
    <row r="619" spans="2:37" x14ac:dyDescent="0.25">
      <c r="B619" s="1" t="s">
        <v>3067</v>
      </c>
      <c r="C619" s="1" t="s">
        <v>3068</v>
      </c>
      <c r="D619" s="1" t="s">
        <v>3069</v>
      </c>
      <c r="E619" s="2">
        <v>45230.595949074072</v>
      </c>
      <c r="F619" s="1" t="s">
        <v>147</v>
      </c>
      <c r="G619" s="1" t="s">
        <v>37</v>
      </c>
      <c r="I619" s="1" t="s">
        <v>38</v>
      </c>
      <c r="J619" s="3">
        <v>1.8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0</v>
      </c>
      <c r="AJ619" s="1">
        <v>-1</v>
      </c>
      <c r="AK619" s="6">
        <v>367</v>
      </c>
    </row>
    <row r="620" spans="2:37" x14ac:dyDescent="0.25">
      <c r="B620" s="1" t="s">
        <v>797</v>
      </c>
      <c r="C620" s="1" t="s">
        <v>798</v>
      </c>
      <c r="D620" s="1" t="s">
        <v>796</v>
      </c>
      <c r="E620" s="2">
        <v>45304.368541666663</v>
      </c>
      <c r="F620" s="1" t="s">
        <v>41</v>
      </c>
      <c r="G620" s="1" t="s">
        <v>42</v>
      </c>
      <c r="I620" s="1" t="s">
        <v>121</v>
      </c>
      <c r="J620" s="3">
        <v>24.6</v>
      </c>
      <c r="K620" s="1">
        <v>1</v>
      </c>
      <c r="L620" s="1">
        <v>0</v>
      </c>
      <c r="M620" s="1">
        <v>0</v>
      </c>
      <c r="N620" s="1">
        <v>0</v>
      </c>
      <c r="O620" s="1">
        <v>16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2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1</v>
      </c>
      <c r="AE620" s="1">
        <v>0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6">
        <v>45454</v>
      </c>
    </row>
    <row r="621" spans="2:37" x14ac:dyDescent="0.25">
      <c r="B621" s="1" t="s">
        <v>2089</v>
      </c>
      <c r="C621" s="1" t="s">
        <v>2090</v>
      </c>
      <c r="D621" s="1" t="s">
        <v>2088</v>
      </c>
      <c r="E621" s="2">
        <v>45280.581909722219</v>
      </c>
      <c r="F621" s="1" t="s">
        <v>66</v>
      </c>
      <c r="G621" s="1" t="s">
        <v>37</v>
      </c>
      <c r="I621" s="1" t="s">
        <v>38</v>
      </c>
      <c r="J621" s="3">
        <v>34.700000000000003</v>
      </c>
      <c r="K621" s="1">
        <v>0</v>
      </c>
      <c r="L621" s="1">
        <v>0</v>
      </c>
      <c r="M621" s="1">
        <v>0</v>
      </c>
      <c r="N621" s="1">
        <v>258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111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0</v>
      </c>
      <c r="AJ621" s="1">
        <v>0</v>
      </c>
      <c r="AK621" s="6">
        <v>367</v>
      </c>
    </row>
    <row r="622" spans="2:37" x14ac:dyDescent="0.25">
      <c r="B622" s="1" t="s">
        <v>3070</v>
      </c>
      <c r="C622" s="1" t="s">
        <v>3071</v>
      </c>
      <c r="D622" s="1" t="s">
        <v>3072</v>
      </c>
      <c r="E622" s="2">
        <v>45304.481550925928</v>
      </c>
      <c r="F622" s="1" t="s">
        <v>147</v>
      </c>
      <c r="G622" s="1" t="s">
        <v>37</v>
      </c>
      <c r="I622" s="1" t="s">
        <v>38</v>
      </c>
      <c r="J622" s="3">
        <v>106.9</v>
      </c>
      <c r="K622" s="1">
        <v>0</v>
      </c>
      <c r="L622" s="1">
        <v>0</v>
      </c>
      <c r="M622" s="1">
        <v>5167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3015</v>
      </c>
      <c r="AC622" s="1">
        <v>0</v>
      </c>
      <c r="AD622" s="1">
        <v>1</v>
      </c>
      <c r="AE622" s="1">
        <v>0</v>
      </c>
      <c r="AF622" s="1">
        <v>0</v>
      </c>
      <c r="AG622" s="1">
        <v>0</v>
      </c>
      <c r="AH622" s="1">
        <v>0</v>
      </c>
      <c r="AI622" s="1">
        <v>0</v>
      </c>
      <c r="AJ622" s="1">
        <v>1</v>
      </c>
      <c r="AK622" s="6">
        <v>367</v>
      </c>
    </row>
    <row r="623" spans="2:37" x14ac:dyDescent="0.25">
      <c r="B623" s="1" t="s">
        <v>3073</v>
      </c>
      <c r="C623" s="1" t="s">
        <v>3071</v>
      </c>
      <c r="D623" s="1" t="s">
        <v>3074</v>
      </c>
      <c r="E623" s="2">
        <v>45300.414768518516</v>
      </c>
      <c r="F623" s="1" t="s">
        <v>469</v>
      </c>
      <c r="G623" s="1" t="s">
        <v>37</v>
      </c>
      <c r="I623" s="1" t="s">
        <v>38</v>
      </c>
      <c r="J623" s="3">
        <v>61.5</v>
      </c>
      <c r="K623" s="1">
        <v>0</v>
      </c>
      <c r="L623" s="1">
        <v>0</v>
      </c>
      <c r="M623" s="1">
        <v>3001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1595</v>
      </c>
      <c r="AC623" s="1">
        <v>0</v>
      </c>
      <c r="AD623" s="1">
        <v>1</v>
      </c>
      <c r="AE623" s="1">
        <v>0</v>
      </c>
      <c r="AF623" s="1">
        <v>0</v>
      </c>
      <c r="AG623" s="1">
        <v>0</v>
      </c>
      <c r="AH623" s="1">
        <v>0</v>
      </c>
      <c r="AI623" s="1">
        <v>0</v>
      </c>
      <c r="AJ623" s="1">
        <v>1</v>
      </c>
      <c r="AK623" s="6">
        <v>367</v>
      </c>
    </row>
    <row r="624" spans="2:37" x14ac:dyDescent="0.25">
      <c r="B624" s="1" t="s">
        <v>800</v>
      </c>
      <c r="C624" s="1" t="s">
        <v>801</v>
      </c>
      <c r="D624" s="1" t="s">
        <v>799</v>
      </c>
      <c r="E624" s="2">
        <v>45293.729456018518</v>
      </c>
      <c r="F624" s="1" t="s">
        <v>36</v>
      </c>
      <c r="G624" s="1" t="s">
        <v>37</v>
      </c>
      <c r="I624" s="1" t="s">
        <v>50</v>
      </c>
      <c r="J624" s="3">
        <v>71.3</v>
      </c>
      <c r="K624" s="1">
        <v>0</v>
      </c>
      <c r="L624" s="1">
        <v>0</v>
      </c>
      <c r="M624" s="1">
        <v>0</v>
      </c>
      <c r="N624" s="1">
        <v>438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50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0</v>
      </c>
      <c r="AJ624" s="1">
        <v>1</v>
      </c>
      <c r="AK624" s="6">
        <v>367</v>
      </c>
    </row>
    <row r="625" spans="2:37" x14ac:dyDescent="0.25">
      <c r="B625" s="1" t="s">
        <v>3075</v>
      </c>
      <c r="C625" s="1" t="s">
        <v>3076</v>
      </c>
      <c r="D625" s="1" t="s">
        <v>3077</v>
      </c>
      <c r="E625" s="2">
        <v>45306.414606481485</v>
      </c>
      <c r="F625" s="1" t="s">
        <v>821</v>
      </c>
      <c r="G625" s="1" t="s">
        <v>37</v>
      </c>
      <c r="I625" s="1" t="s">
        <v>38</v>
      </c>
      <c r="J625" s="3">
        <v>44.5</v>
      </c>
      <c r="K625" s="1">
        <v>0</v>
      </c>
      <c r="L625" s="1">
        <v>0</v>
      </c>
      <c r="M625" s="1">
        <v>4080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1698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6">
        <v>367</v>
      </c>
    </row>
    <row r="626" spans="2:37" x14ac:dyDescent="0.25">
      <c r="B626" s="1" t="s">
        <v>803</v>
      </c>
      <c r="C626" s="1" t="s">
        <v>804</v>
      </c>
      <c r="D626" s="1" t="s">
        <v>802</v>
      </c>
      <c r="E626" s="2">
        <v>45306.369872685187</v>
      </c>
      <c r="F626" s="1" t="s">
        <v>230</v>
      </c>
      <c r="G626" s="1" t="s">
        <v>37</v>
      </c>
      <c r="H626" s="1" t="s">
        <v>53</v>
      </c>
      <c r="I626" s="1" t="s">
        <v>38</v>
      </c>
      <c r="J626" s="3">
        <v>36.5</v>
      </c>
      <c r="K626" s="1">
        <v>0</v>
      </c>
      <c r="L626" s="1">
        <v>152</v>
      </c>
      <c r="M626" s="1">
        <v>0</v>
      </c>
      <c r="N626" s="1">
        <v>0</v>
      </c>
      <c r="O626" s="1">
        <v>69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195</v>
      </c>
      <c r="AC626" s="1">
        <v>95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  <c r="AJ626" s="1">
        <v>0</v>
      </c>
      <c r="AK626" s="6">
        <v>45527</v>
      </c>
    </row>
    <row r="627" spans="2:37" x14ac:dyDescent="0.25">
      <c r="B627" s="1" t="s">
        <v>2092</v>
      </c>
      <c r="C627" s="1" t="s">
        <v>2093</v>
      </c>
      <c r="D627" s="1" t="s">
        <v>2091</v>
      </c>
      <c r="E627" s="2">
        <v>45306.319490740738</v>
      </c>
      <c r="F627" s="1" t="s">
        <v>41</v>
      </c>
      <c r="G627" s="1" t="s">
        <v>37</v>
      </c>
      <c r="I627" s="1" t="s">
        <v>38</v>
      </c>
      <c r="J627" s="3">
        <v>78.7</v>
      </c>
      <c r="K627" s="1">
        <v>0</v>
      </c>
      <c r="L627" s="1">
        <v>252</v>
      </c>
      <c r="M627" s="1">
        <v>0</v>
      </c>
      <c r="N627" s="1">
        <v>0</v>
      </c>
      <c r="O627" s="1">
        <v>80</v>
      </c>
      <c r="P627" s="1">
        <v>7</v>
      </c>
      <c r="Q627" s="1">
        <v>0</v>
      </c>
      <c r="R627" s="1">
        <v>0</v>
      </c>
      <c r="S627" s="1">
        <v>0</v>
      </c>
      <c r="T627" s="1">
        <v>0</v>
      </c>
      <c r="U627" s="1">
        <v>236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573</v>
      </c>
      <c r="AC627" s="1">
        <v>0</v>
      </c>
      <c r="AD627" s="1">
        <v>1</v>
      </c>
      <c r="AE627" s="1">
        <v>0</v>
      </c>
      <c r="AF627" s="1">
        <v>0</v>
      </c>
      <c r="AG627" s="1">
        <v>0</v>
      </c>
      <c r="AH627" s="1">
        <v>0</v>
      </c>
      <c r="AI627" s="1">
        <v>0</v>
      </c>
      <c r="AJ627" s="1">
        <v>0</v>
      </c>
      <c r="AK627" s="6">
        <v>45345</v>
      </c>
    </row>
    <row r="628" spans="2:37" x14ac:dyDescent="0.25">
      <c r="B628" s="1" t="s">
        <v>806</v>
      </c>
      <c r="C628" s="1" t="s">
        <v>3078</v>
      </c>
      <c r="D628" s="1" t="s">
        <v>3079</v>
      </c>
      <c r="E628" s="2">
        <v>45230.595949074072</v>
      </c>
      <c r="F628" s="1" t="s">
        <v>66</v>
      </c>
      <c r="G628" s="1" t="s">
        <v>37</v>
      </c>
      <c r="H628" s="1" t="s">
        <v>67</v>
      </c>
      <c r="I628" s="1" t="s">
        <v>38</v>
      </c>
      <c r="J628" s="3">
        <v>67.400000000000006</v>
      </c>
      <c r="K628" s="1">
        <v>0</v>
      </c>
      <c r="L628" s="1">
        <v>1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1</v>
      </c>
      <c r="AE628" s="1">
        <v>0</v>
      </c>
      <c r="AF628" s="1">
        <v>0</v>
      </c>
      <c r="AG628" s="1">
        <v>0</v>
      </c>
      <c r="AH628" s="1">
        <v>0</v>
      </c>
      <c r="AI628" s="1">
        <v>1</v>
      </c>
      <c r="AJ628" s="1">
        <v>-1</v>
      </c>
      <c r="AK628" s="6">
        <v>44933</v>
      </c>
    </row>
    <row r="629" spans="2:37" x14ac:dyDescent="0.25">
      <c r="B629" s="1" t="s">
        <v>806</v>
      </c>
      <c r="C629" s="1" t="s">
        <v>807</v>
      </c>
      <c r="D629" s="1" t="s">
        <v>805</v>
      </c>
      <c r="E629" s="2">
        <v>45306.382280092592</v>
      </c>
      <c r="F629" s="1" t="s">
        <v>41</v>
      </c>
      <c r="G629" s="1" t="s">
        <v>37</v>
      </c>
      <c r="I629" s="1" t="s">
        <v>38</v>
      </c>
      <c r="J629" s="3">
        <v>31.2</v>
      </c>
      <c r="K629" s="1">
        <v>1</v>
      </c>
      <c r="L629" s="1">
        <v>95</v>
      </c>
      <c r="M629" s="1">
        <v>0</v>
      </c>
      <c r="N629" s="1">
        <v>0</v>
      </c>
      <c r="O629" s="1">
        <v>2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71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1">
        <v>0</v>
      </c>
      <c r="AI629" s="1">
        <v>1</v>
      </c>
      <c r="AJ629" s="1">
        <v>0</v>
      </c>
      <c r="AK629" s="6">
        <v>45422</v>
      </c>
    </row>
    <row r="630" spans="2:37" x14ac:dyDescent="0.25">
      <c r="B630" s="1" t="s">
        <v>3080</v>
      </c>
      <c r="C630" s="1" t="s">
        <v>3080</v>
      </c>
      <c r="D630" s="1" t="s">
        <v>3081</v>
      </c>
      <c r="E630" s="2">
        <v>45299.439826388887</v>
      </c>
      <c r="F630" s="1" t="s">
        <v>207</v>
      </c>
      <c r="G630" s="1" t="s">
        <v>37</v>
      </c>
      <c r="I630" s="1" t="s">
        <v>121</v>
      </c>
      <c r="J630" s="3">
        <v>1.4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6">
        <v>367</v>
      </c>
    </row>
    <row r="631" spans="2:37" x14ac:dyDescent="0.25">
      <c r="B631" s="1" t="s">
        <v>3082</v>
      </c>
      <c r="C631" s="1" t="s">
        <v>3083</v>
      </c>
      <c r="D631" s="1" t="s">
        <v>3084</v>
      </c>
      <c r="E631" s="2">
        <v>45287.804293981484</v>
      </c>
      <c r="F631" s="1" t="s">
        <v>3085</v>
      </c>
      <c r="G631" s="1" t="s">
        <v>37</v>
      </c>
      <c r="I631" s="1" t="s">
        <v>38</v>
      </c>
      <c r="J631" s="3">
        <v>1.5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1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0</v>
      </c>
      <c r="AF631" s="1">
        <v>0</v>
      </c>
      <c r="AG631" s="1">
        <v>0</v>
      </c>
      <c r="AH631" s="1">
        <v>0</v>
      </c>
      <c r="AI631" s="1">
        <v>0</v>
      </c>
      <c r="AJ631" s="1">
        <v>0</v>
      </c>
      <c r="AK631" s="6">
        <v>367</v>
      </c>
    </row>
    <row r="632" spans="2:37" x14ac:dyDescent="0.25">
      <c r="B632" s="1" t="s">
        <v>3086</v>
      </c>
      <c r="C632" s="1" t="s">
        <v>3087</v>
      </c>
      <c r="D632" s="1" t="s">
        <v>3088</v>
      </c>
      <c r="E632" s="2">
        <v>45306.428090277775</v>
      </c>
      <c r="F632" s="1" t="s">
        <v>104</v>
      </c>
      <c r="G632" s="1" t="s">
        <v>37</v>
      </c>
      <c r="I632" s="1" t="s">
        <v>38</v>
      </c>
      <c r="J632" s="3">
        <v>26.1</v>
      </c>
      <c r="K632" s="1">
        <v>1</v>
      </c>
      <c r="L632" s="1">
        <v>0</v>
      </c>
      <c r="M632" s="1">
        <v>1329</v>
      </c>
      <c r="N632" s="1">
        <v>0</v>
      </c>
      <c r="O632" s="1">
        <v>30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11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294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0</v>
      </c>
      <c r="AJ632" s="1">
        <v>0</v>
      </c>
      <c r="AK632" s="6">
        <v>45549</v>
      </c>
    </row>
    <row r="633" spans="2:37" x14ac:dyDescent="0.25">
      <c r="B633" s="1" t="s">
        <v>3089</v>
      </c>
      <c r="C633" s="1" t="s">
        <v>3090</v>
      </c>
      <c r="D633" s="1" t="s">
        <v>3091</v>
      </c>
      <c r="E633" s="2">
        <v>45306.48814814815</v>
      </c>
      <c r="F633" s="1" t="s">
        <v>41</v>
      </c>
      <c r="G633" s="1" t="s">
        <v>37</v>
      </c>
      <c r="I633" s="1" t="s">
        <v>50</v>
      </c>
      <c r="J633" s="3">
        <v>137.4</v>
      </c>
      <c r="K633" s="1">
        <v>1</v>
      </c>
      <c r="L633" s="1">
        <v>0</v>
      </c>
      <c r="M633" s="1">
        <v>0</v>
      </c>
      <c r="N633" s="1">
        <v>3293</v>
      </c>
      <c r="O633" s="1">
        <v>33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95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2</v>
      </c>
      <c r="AB633" s="1">
        <v>3572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0</v>
      </c>
      <c r="AJ633" s="1">
        <v>0</v>
      </c>
      <c r="AK633" s="6">
        <v>45568</v>
      </c>
    </row>
    <row r="634" spans="2:37" x14ac:dyDescent="0.25">
      <c r="B634" s="1" t="s">
        <v>3092</v>
      </c>
      <c r="C634" s="1" t="s">
        <v>3093</v>
      </c>
      <c r="D634" s="1" t="s">
        <v>3094</v>
      </c>
      <c r="E634" s="2">
        <v>45303.494050925925</v>
      </c>
      <c r="F634" s="1" t="s">
        <v>104</v>
      </c>
      <c r="G634" s="1" t="s">
        <v>37</v>
      </c>
      <c r="I634" s="1" t="s">
        <v>38</v>
      </c>
      <c r="J634" s="3">
        <v>2.4</v>
      </c>
      <c r="K634" s="1">
        <v>1</v>
      </c>
      <c r="L634" s="1">
        <v>0</v>
      </c>
      <c r="M634" s="1">
        <v>0</v>
      </c>
      <c r="N634" s="1">
        <v>0</v>
      </c>
      <c r="O634" s="1">
        <v>8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v>0</v>
      </c>
      <c r="AJ634" s="1">
        <v>0</v>
      </c>
      <c r="AK634" s="6">
        <v>45379</v>
      </c>
    </row>
    <row r="635" spans="2:37" x14ac:dyDescent="0.25">
      <c r="B635" s="1" t="s">
        <v>809</v>
      </c>
      <c r="C635" s="1" t="s">
        <v>810</v>
      </c>
      <c r="D635" s="1" t="s">
        <v>808</v>
      </c>
      <c r="E635" s="2">
        <v>45264.60732638889</v>
      </c>
      <c r="F635" s="1" t="s">
        <v>36</v>
      </c>
      <c r="G635" s="1" t="s">
        <v>37</v>
      </c>
      <c r="H635" s="1" t="s">
        <v>203</v>
      </c>
      <c r="I635" s="1" t="s">
        <v>50</v>
      </c>
      <c r="J635" s="3">
        <v>78.7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0</v>
      </c>
      <c r="AJ635" s="1">
        <v>0</v>
      </c>
      <c r="AK635" s="6">
        <v>45021</v>
      </c>
    </row>
    <row r="636" spans="2:37" x14ac:dyDescent="0.25">
      <c r="B636" s="1" t="s">
        <v>1804</v>
      </c>
      <c r="C636" s="1" t="s">
        <v>1805</v>
      </c>
      <c r="D636" s="1" t="s">
        <v>1803</v>
      </c>
      <c r="E636" s="2">
        <v>45306.390219907407</v>
      </c>
      <c r="F636" s="1" t="s">
        <v>280</v>
      </c>
      <c r="G636" s="1" t="s">
        <v>37</v>
      </c>
      <c r="I636" s="1" t="s">
        <v>38</v>
      </c>
      <c r="J636" s="3">
        <v>72.2</v>
      </c>
      <c r="K636" s="1">
        <v>177</v>
      </c>
      <c r="L636" s="1">
        <v>0</v>
      </c>
      <c r="M636" s="1">
        <v>47</v>
      </c>
      <c r="N636" s="1">
        <v>0</v>
      </c>
      <c r="O636" s="1">
        <v>134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 s="1">
        <v>47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0</v>
      </c>
      <c r="AK636" s="6">
        <v>45691</v>
      </c>
    </row>
    <row r="637" spans="2:37" x14ac:dyDescent="0.25">
      <c r="B637" s="1" t="s">
        <v>1807</v>
      </c>
      <c r="C637" s="1" t="s">
        <v>1808</v>
      </c>
      <c r="D637" s="1" t="s">
        <v>1806</v>
      </c>
      <c r="E637" s="2">
        <v>45306.32240740741</v>
      </c>
      <c r="F637" s="1" t="s">
        <v>311</v>
      </c>
      <c r="G637" s="1" t="s">
        <v>37</v>
      </c>
      <c r="I637" s="1" t="s">
        <v>38</v>
      </c>
      <c r="J637" s="3">
        <v>18.5</v>
      </c>
      <c r="K637" s="1">
        <v>2</v>
      </c>
      <c r="L637" s="1">
        <v>343</v>
      </c>
      <c r="M637" s="1">
        <v>0</v>
      </c>
      <c r="N637" s="1">
        <v>0</v>
      </c>
      <c r="O637" s="1">
        <v>59</v>
      </c>
      <c r="P637" s="1">
        <v>0</v>
      </c>
      <c r="Q637" s="1">
        <v>0</v>
      </c>
      <c r="R637" s="1">
        <v>413</v>
      </c>
      <c r="S637" s="1">
        <v>0</v>
      </c>
      <c r="T637" s="1">
        <v>0</v>
      </c>
      <c r="U637" s="1">
        <v>24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273</v>
      </c>
      <c r="AB637" s="1">
        <v>566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1</v>
      </c>
      <c r="AJ637" s="1">
        <v>0</v>
      </c>
      <c r="AK637" s="6">
        <v>45618</v>
      </c>
    </row>
    <row r="638" spans="2:37" x14ac:dyDescent="0.25">
      <c r="B638" s="1" t="s">
        <v>3095</v>
      </c>
      <c r="C638" s="1" t="s">
        <v>3096</v>
      </c>
      <c r="D638" s="1" t="s">
        <v>3097</v>
      </c>
      <c r="E638" s="2">
        <v>45306.344131944446</v>
      </c>
      <c r="F638" s="1" t="s">
        <v>207</v>
      </c>
      <c r="G638" s="1" t="s">
        <v>37</v>
      </c>
      <c r="I638" s="1" t="s">
        <v>38</v>
      </c>
      <c r="J638" s="3">
        <v>9.1999999999999993</v>
      </c>
      <c r="K638" s="1">
        <v>0</v>
      </c>
      <c r="L638" s="1">
        <v>136</v>
      </c>
      <c r="M638" s="1">
        <v>0</v>
      </c>
      <c r="N638" s="1">
        <v>0</v>
      </c>
      <c r="O638" s="1">
        <v>52</v>
      </c>
      <c r="P638" s="1">
        <v>31</v>
      </c>
      <c r="Q638" s="1">
        <v>0</v>
      </c>
      <c r="R638" s="1">
        <v>0</v>
      </c>
      <c r="S638" s="1">
        <v>141</v>
      </c>
      <c r="T638" s="1">
        <v>0</v>
      </c>
      <c r="U638" s="1">
        <v>200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544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0</v>
      </c>
      <c r="AK638" s="6">
        <v>45483</v>
      </c>
    </row>
    <row r="639" spans="2:37" x14ac:dyDescent="0.25">
      <c r="B639" s="1" t="s">
        <v>3098</v>
      </c>
      <c r="C639" s="1" t="s">
        <v>3099</v>
      </c>
      <c r="D639" s="1" t="s">
        <v>3100</v>
      </c>
      <c r="E639" s="2">
        <v>45306.289733796293</v>
      </c>
      <c r="F639" s="1" t="s">
        <v>207</v>
      </c>
      <c r="G639" s="1" t="s">
        <v>37</v>
      </c>
      <c r="I639" s="1" t="s">
        <v>50</v>
      </c>
      <c r="J639" s="3">
        <v>996.6</v>
      </c>
      <c r="K639" s="1">
        <v>51</v>
      </c>
      <c r="L639" s="1">
        <v>10807</v>
      </c>
      <c r="M639" s="1">
        <v>10890</v>
      </c>
      <c r="N639" s="1">
        <v>0</v>
      </c>
      <c r="O639" s="1">
        <v>113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297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11085</v>
      </c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1">
        <v>0</v>
      </c>
      <c r="AI639" s="1">
        <v>1</v>
      </c>
      <c r="AJ639" s="1">
        <v>0</v>
      </c>
      <c r="AK639" s="6">
        <v>45407</v>
      </c>
    </row>
    <row r="640" spans="2:37" x14ac:dyDescent="0.25">
      <c r="B640" s="1" t="s">
        <v>812</v>
      </c>
      <c r="C640" s="1" t="s">
        <v>813</v>
      </c>
      <c r="D640" s="1" t="s">
        <v>811</v>
      </c>
      <c r="E640" s="2">
        <v>45306.312893518516</v>
      </c>
      <c r="F640" s="1" t="s">
        <v>49</v>
      </c>
      <c r="G640" s="1" t="s">
        <v>42</v>
      </c>
      <c r="H640" s="1" t="s">
        <v>814</v>
      </c>
      <c r="I640" s="1" t="s">
        <v>38</v>
      </c>
      <c r="J640" s="3">
        <v>1314.2</v>
      </c>
      <c r="K640" s="1">
        <v>6256</v>
      </c>
      <c r="L640" s="1">
        <v>0</v>
      </c>
      <c r="M640" s="1">
        <v>2935</v>
      </c>
      <c r="N640" s="1">
        <v>0</v>
      </c>
      <c r="O640" s="1">
        <v>39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130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3579</v>
      </c>
      <c r="AC640" s="1">
        <v>0</v>
      </c>
      <c r="AD640" s="1">
        <v>366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6">
        <v>45394</v>
      </c>
    </row>
    <row r="641" spans="2:37" x14ac:dyDescent="0.25">
      <c r="B641" s="1" t="s">
        <v>2095</v>
      </c>
      <c r="C641" s="1" t="s">
        <v>2096</v>
      </c>
      <c r="D641" s="1" t="s">
        <v>2094</v>
      </c>
      <c r="E641" s="2">
        <v>45306.324293981481</v>
      </c>
      <c r="F641" s="1" t="s">
        <v>207</v>
      </c>
      <c r="G641" s="1" t="s">
        <v>37</v>
      </c>
      <c r="I641" s="1" t="s">
        <v>38</v>
      </c>
      <c r="J641" s="3">
        <v>7.2</v>
      </c>
      <c r="K641" s="1">
        <v>1</v>
      </c>
      <c r="L641" s="1">
        <v>57</v>
      </c>
      <c r="M641" s="1">
        <v>56</v>
      </c>
      <c r="N641" s="1">
        <v>0</v>
      </c>
      <c r="O641" s="1">
        <v>6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19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58</v>
      </c>
      <c r="AC641" s="1">
        <v>0</v>
      </c>
      <c r="AD641" s="1">
        <v>0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0</v>
      </c>
      <c r="AK641" s="6">
        <v>45423</v>
      </c>
    </row>
    <row r="642" spans="2:37" x14ac:dyDescent="0.25">
      <c r="B642" s="1" t="s">
        <v>816</v>
      </c>
      <c r="C642" s="1" t="s">
        <v>817</v>
      </c>
      <c r="D642" s="1" t="s">
        <v>815</v>
      </c>
      <c r="E642" s="2">
        <v>45306.391770833332</v>
      </c>
      <c r="F642" s="1" t="s">
        <v>132</v>
      </c>
      <c r="G642" s="1" t="s">
        <v>37</v>
      </c>
      <c r="I642" s="1" t="s">
        <v>50</v>
      </c>
      <c r="J642" s="3">
        <v>579.1</v>
      </c>
      <c r="K642" s="1">
        <v>8351</v>
      </c>
      <c r="L642" s="1">
        <v>0</v>
      </c>
      <c r="M642" s="1">
        <v>0</v>
      </c>
      <c r="N642" s="1">
        <v>3400</v>
      </c>
      <c r="O642" s="1">
        <v>141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167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1015</v>
      </c>
      <c r="AC642" s="1">
        <v>0</v>
      </c>
      <c r="AD642" s="1">
        <v>43</v>
      </c>
      <c r="AE642" s="1">
        <v>0</v>
      </c>
      <c r="AF642" s="1">
        <v>0</v>
      </c>
      <c r="AG642" s="1">
        <v>0</v>
      </c>
      <c r="AH642" s="1">
        <v>0</v>
      </c>
      <c r="AI642" s="1">
        <v>0</v>
      </c>
      <c r="AJ642" s="1">
        <v>0</v>
      </c>
      <c r="AK642" s="6">
        <v>45444</v>
      </c>
    </row>
    <row r="643" spans="2:37" x14ac:dyDescent="0.25">
      <c r="B643" s="1" t="s">
        <v>819</v>
      </c>
      <c r="C643" s="1" t="s">
        <v>820</v>
      </c>
      <c r="D643" s="1" t="s">
        <v>818</v>
      </c>
      <c r="E643" s="2">
        <v>45306.335034722222</v>
      </c>
      <c r="F643" s="1" t="s">
        <v>821</v>
      </c>
      <c r="G643" s="1" t="s">
        <v>37</v>
      </c>
      <c r="I643" s="1" t="s">
        <v>50</v>
      </c>
      <c r="J643" s="3">
        <v>423.7</v>
      </c>
      <c r="K643" s="1">
        <v>5449</v>
      </c>
      <c r="L643" s="1">
        <v>0</v>
      </c>
      <c r="M643" s="1">
        <v>5392</v>
      </c>
      <c r="N643" s="1">
        <v>0</v>
      </c>
      <c r="O643" s="1">
        <v>80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245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587</v>
      </c>
      <c r="AB643" s="1">
        <v>5658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0</v>
      </c>
      <c r="AK643" s="6">
        <v>45463</v>
      </c>
    </row>
    <row r="644" spans="2:37" x14ac:dyDescent="0.25">
      <c r="B644" s="1" t="s">
        <v>823</v>
      </c>
      <c r="C644" s="1" t="s">
        <v>824</v>
      </c>
      <c r="D644" s="1" t="s">
        <v>822</v>
      </c>
      <c r="E644" s="2">
        <v>45306.625428240739</v>
      </c>
      <c r="F644" s="1" t="s">
        <v>469</v>
      </c>
      <c r="G644" s="1" t="s">
        <v>37</v>
      </c>
      <c r="H644" s="1" t="s">
        <v>67</v>
      </c>
      <c r="I644" s="1" t="s">
        <v>38</v>
      </c>
      <c r="J644" s="3">
        <v>629</v>
      </c>
      <c r="K644" s="1">
        <v>39</v>
      </c>
      <c r="L644" s="1">
        <v>18357</v>
      </c>
      <c r="M644" s="1">
        <v>12806</v>
      </c>
      <c r="N644" s="1">
        <v>0</v>
      </c>
      <c r="O644" s="1">
        <v>559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553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1</v>
      </c>
      <c r="AB644" s="1">
        <v>20553</v>
      </c>
      <c r="AC644" s="1">
        <v>305</v>
      </c>
      <c r="AD644" s="1">
        <v>86</v>
      </c>
      <c r="AE644" s="1">
        <v>0</v>
      </c>
      <c r="AF644" s="1">
        <v>0</v>
      </c>
      <c r="AG644" s="1">
        <v>0</v>
      </c>
      <c r="AH644" s="1">
        <v>0</v>
      </c>
      <c r="AI644" s="1">
        <v>0</v>
      </c>
      <c r="AJ644" s="1">
        <v>0</v>
      </c>
      <c r="AK644" s="6">
        <v>45462</v>
      </c>
    </row>
    <row r="645" spans="2:37" x14ac:dyDescent="0.25">
      <c r="B645" s="1" t="s">
        <v>827</v>
      </c>
      <c r="C645" s="1" t="s">
        <v>828</v>
      </c>
      <c r="D645" s="1" t="s">
        <v>826</v>
      </c>
      <c r="E645" s="2">
        <v>45306.312986111108</v>
      </c>
      <c r="F645" s="1" t="s">
        <v>41</v>
      </c>
      <c r="G645" s="1" t="s">
        <v>37</v>
      </c>
      <c r="I645" s="1" t="s">
        <v>50</v>
      </c>
      <c r="J645" s="3">
        <v>353.5</v>
      </c>
      <c r="K645" s="1">
        <v>2880</v>
      </c>
      <c r="L645" s="1">
        <v>0</v>
      </c>
      <c r="M645" s="1">
        <v>0</v>
      </c>
      <c r="N645" s="1">
        <v>1708</v>
      </c>
      <c r="O645" s="1">
        <v>57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122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326</v>
      </c>
      <c r="AB645" s="1">
        <v>533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v>0</v>
      </c>
      <c r="AJ645" s="1">
        <v>0</v>
      </c>
      <c r="AK645" s="6">
        <v>45387</v>
      </c>
    </row>
    <row r="646" spans="2:37" x14ac:dyDescent="0.25">
      <c r="B646" s="1" t="s">
        <v>830</v>
      </c>
      <c r="C646" s="1" t="s">
        <v>831</v>
      </c>
      <c r="D646" s="1" t="s">
        <v>829</v>
      </c>
      <c r="E646" s="2">
        <v>45306.309502314813</v>
      </c>
      <c r="F646" s="1" t="s">
        <v>230</v>
      </c>
      <c r="G646" s="1" t="s">
        <v>37</v>
      </c>
      <c r="H646" s="1" t="s">
        <v>53</v>
      </c>
      <c r="I646" s="1" t="s">
        <v>50</v>
      </c>
      <c r="J646" s="3">
        <v>172.4</v>
      </c>
      <c r="K646" s="1">
        <v>2079</v>
      </c>
      <c r="L646" s="1">
        <v>0</v>
      </c>
      <c r="M646" s="1">
        <v>0</v>
      </c>
      <c r="N646" s="1">
        <v>2074</v>
      </c>
      <c r="O646" s="1">
        <v>48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185</v>
      </c>
      <c r="V646" s="1">
        <v>0</v>
      </c>
      <c r="W646" s="1">
        <v>0</v>
      </c>
      <c r="X646" s="1">
        <v>0</v>
      </c>
      <c r="Y646" s="1">
        <v>0</v>
      </c>
      <c r="Z646" s="1">
        <v>0</v>
      </c>
      <c r="AA646" s="1">
        <v>3</v>
      </c>
      <c r="AB646" s="1">
        <v>2180</v>
      </c>
      <c r="AC646" s="1">
        <v>0</v>
      </c>
      <c r="AD646" s="1">
        <v>5</v>
      </c>
      <c r="AE646" s="1">
        <v>0</v>
      </c>
      <c r="AF646" s="1">
        <v>0</v>
      </c>
      <c r="AG646" s="1">
        <v>0</v>
      </c>
      <c r="AH646" s="1">
        <v>0</v>
      </c>
      <c r="AI646" s="1">
        <v>0</v>
      </c>
      <c r="AJ646" s="1">
        <v>0</v>
      </c>
      <c r="AK646" s="6">
        <v>45470</v>
      </c>
    </row>
    <row r="647" spans="2:37" x14ac:dyDescent="0.25">
      <c r="B647" s="1" t="s">
        <v>833</v>
      </c>
      <c r="C647" s="1" t="s">
        <v>834</v>
      </c>
      <c r="D647" s="1" t="s">
        <v>832</v>
      </c>
      <c r="E647" s="2">
        <v>45306.448310185187</v>
      </c>
      <c r="F647" s="1" t="s">
        <v>36</v>
      </c>
      <c r="G647" s="1" t="s">
        <v>37</v>
      </c>
      <c r="I647" s="1" t="s">
        <v>38</v>
      </c>
      <c r="J647" s="3">
        <v>62.6</v>
      </c>
      <c r="K647" s="1">
        <v>49</v>
      </c>
      <c r="L647" s="1">
        <v>0</v>
      </c>
      <c r="M647" s="1">
        <v>0</v>
      </c>
      <c r="N647" s="1">
        <v>3</v>
      </c>
      <c r="O647" s="1">
        <v>50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28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25</v>
      </c>
      <c r="AB647" s="1">
        <v>61</v>
      </c>
      <c r="AC647" s="1">
        <v>0</v>
      </c>
      <c r="AD647" s="1">
        <v>1</v>
      </c>
      <c r="AE647" s="1">
        <v>0</v>
      </c>
      <c r="AF647" s="1">
        <v>0</v>
      </c>
      <c r="AG647" s="1">
        <v>0</v>
      </c>
      <c r="AH647" s="1">
        <v>0</v>
      </c>
      <c r="AI647" s="1">
        <v>1</v>
      </c>
      <c r="AJ647" s="1">
        <v>0</v>
      </c>
      <c r="AK647" s="6">
        <v>45381</v>
      </c>
    </row>
    <row r="648" spans="2:37" x14ac:dyDescent="0.25">
      <c r="B648" s="1" t="s">
        <v>836</v>
      </c>
      <c r="C648" s="1" t="s">
        <v>837</v>
      </c>
      <c r="D648" s="1" t="s">
        <v>835</v>
      </c>
      <c r="E648" s="2">
        <v>45306.451817129629</v>
      </c>
      <c r="F648" s="1" t="s">
        <v>66</v>
      </c>
      <c r="G648" s="1" t="s">
        <v>42</v>
      </c>
      <c r="H648" s="1" t="s">
        <v>67</v>
      </c>
      <c r="I648" s="1" t="s">
        <v>38</v>
      </c>
      <c r="J648" s="3">
        <v>81.099999999999994</v>
      </c>
      <c r="K648" s="1">
        <v>341</v>
      </c>
      <c r="L648" s="1">
        <v>0</v>
      </c>
      <c r="M648" s="1">
        <v>30</v>
      </c>
      <c r="N648" s="1">
        <v>0</v>
      </c>
      <c r="O648" s="1">
        <v>284</v>
      </c>
      <c r="P648" s="1">
        <v>242</v>
      </c>
      <c r="Q648" s="1">
        <v>0</v>
      </c>
      <c r="R648" s="1">
        <v>0</v>
      </c>
      <c r="S648" s="1">
        <v>364</v>
      </c>
      <c r="T648" s="1">
        <v>0</v>
      </c>
      <c r="U648" s="1">
        <v>212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355</v>
      </c>
      <c r="AB648" s="1">
        <v>30</v>
      </c>
      <c r="AC648" s="1">
        <v>0</v>
      </c>
      <c r="AD648" s="1">
        <v>23</v>
      </c>
      <c r="AE648" s="1">
        <v>0</v>
      </c>
      <c r="AF648" s="1">
        <v>0</v>
      </c>
      <c r="AG648" s="1">
        <v>0</v>
      </c>
      <c r="AH648" s="1">
        <v>0</v>
      </c>
      <c r="AI648" s="1">
        <v>1</v>
      </c>
      <c r="AJ648" s="1">
        <v>0</v>
      </c>
      <c r="AK648" s="6">
        <v>45637</v>
      </c>
    </row>
    <row r="649" spans="2:37" x14ac:dyDescent="0.25">
      <c r="B649" s="1" t="s">
        <v>839</v>
      </c>
      <c r="C649" s="1" t="s">
        <v>840</v>
      </c>
      <c r="D649" s="1" t="s">
        <v>838</v>
      </c>
      <c r="E649" s="2">
        <v>45306.388564814813</v>
      </c>
      <c r="F649" s="1" t="s">
        <v>230</v>
      </c>
      <c r="G649" s="1" t="s">
        <v>42</v>
      </c>
      <c r="H649" s="1" t="s">
        <v>53</v>
      </c>
      <c r="I649" s="1" t="s">
        <v>50</v>
      </c>
      <c r="J649" s="3">
        <v>2408.6999999999998</v>
      </c>
      <c r="K649" s="1">
        <v>8019</v>
      </c>
      <c r="L649" s="1">
        <v>0</v>
      </c>
      <c r="M649" s="1">
        <v>5879</v>
      </c>
      <c r="N649" s="1">
        <v>0</v>
      </c>
      <c r="O649" s="1">
        <v>76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231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617</v>
      </c>
      <c r="AB649" s="1">
        <v>7196</v>
      </c>
      <c r="AC649" s="1">
        <v>29</v>
      </c>
      <c r="AD649" s="1">
        <v>480</v>
      </c>
      <c r="AE649" s="1">
        <v>0</v>
      </c>
      <c r="AF649" s="1">
        <v>0</v>
      </c>
      <c r="AG649" s="1">
        <v>0</v>
      </c>
      <c r="AH649" s="1">
        <v>0</v>
      </c>
      <c r="AI649" s="1">
        <v>1</v>
      </c>
      <c r="AJ649" s="1">
        <v>0</v>
      </c>
      <c r="AK649" s="6">
        <v>45630</v>
      </c>
    </row>
    <row r="650" spans="2:37" x14ac:dyDescent="0.25">
      <c r="B650" s="1" t="s">
        <v>3101</v>
      </c>
      <c r="C650" s="1" t="s">
        <v>3102</v>
      </c>
      <c r="D650" s="1" t="s">
        <v>3103</v>
      </c>
      <c r="E650" s="2">
        <v>45306.275833333333</v>
      </c>
      <c r="F650" s="1" t="s">
        <v>73</v>
      </c>
      <c r="G650" s="1" t="s">
        <v>37</v>
      </c>
      <c r="H650" s="1" t="s">
        <v>98</v>
      </c>
      <c r="I650" s="1" t="s">
        <v>38</v>
      </c>
      <c r="J650" s="3">
        <v>21.1</v>
      </c>
      <c r="K650" s="1">
        <v>1</v>
      </c>
      <c r="L650" s="1">
        <v>0</v>
      </c>
      <c r="M650" s="1">
        <v>0</v>
      </c>
      <c r="N650" s="1">
        <v>0</v>
      </c>
      <c r="O650" s="1">
        <v>87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72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6">
        <v>45344</v>
      </c>
    </row>
    <row r="651" spans="2:37" x14ac:dyDescent="0.25">
      <c r="B651" s="1" t="s">
        <v>842</v>
      </c>
      <c r="C651" s="1" t="s">
        <v>843</v>
      </c>
      <c r="D651" s="1" t="s">
        <v>841</v>
      </c>
      <c r="E651" s="2">
        <v>45306.496481481481</v>
      </c>
      <c r="F651" s="1" t="s">
        <v>41</v>
      </c>
      <c r="G651" s="1" t="s">
        <v>37</v>
      </c>
      <c r="I651" s="1" t="s">
        <v>38</v>
      </c>
      <c r="J651" s="3">
        <v>219.6</v>
      </c>
      <c r="K651" s="1">
        <v>3</v>
      </c>
      <c r="L651" s="1">
        <v>743</v>
      </c>
      <c r="M651" s="1">
        <v>4</v>
      </c>
      <c r="N651" s="1">
        <v>0</v>
      </c>
      <c r="O651" s="1">
        <v>288</v>
      </c>
      <c r="P651" s="1">
        <v>80</v>
      </c>
      <c r="Q651" s="1">
        <v>0</v>
      </c>
      <c r="R651" s="1">
        <v>0</v>
      </c>
      <c r="S651" s="1">
        <v>0</v>
      </c>
      <c r="T651" s="1">
        <v>0</v>
      </c>
      <c r="U651" s="1">
        <v>81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989</v>
      </c>
      <c r="AB651" s="1">
        <v>2339</v>
      </c>
      <c r="AC651" s="1">
        <v>0</v>
      </c>
      <c r="AD651" s="1">
        <v>4</v>
      </c>
      <c r="AE651" s="1">
        <v>0</v>
      </c>
      <c r="AF651" s="1">
        <v>0</v>
      </c>
      <c r="AG651" s="1">
        <v>0</v>
      </c>
      <c r="AH651" s="1">
        <v>0</v>
      </c>
      <c r="AI651" s="1">
        <v>1</v>
      </c>
      <c r="AJ651" s="1">
        <v>0</v>
      </c>
      <c r="AK651" s="6">
        <v>45396</v>
      </c>
    </row>
    <row r="652" spans="2:37" x14ac:dyDescent="0.25">
      <c r="B652" s="1" t="s">
        <v>845</v>
      </c>
      <c r="C652" s="1" t="s">
        <v>846</v>
      </c>
      <c r="D652" s="1" t="s">
        <v>844</v>
      </c>
      <c r="E652" s="2">
        <v>45306.319872685184</v>
      </c>
      <c r="F652" s="1" t="s">
        <v>41</v>
      </c>
      <c r="G652" s="1" t="s">
        <v>37</v>
      </c>
      <c r="I652" s="1" t="s">
        <v>50</v>
      </c>
      <c r="J652" s="3">
        <v>43.8</v>
      </c>
      <c r="K652" s="1">
        <v>0</v>
      </c>
      <c r="L652" s="1">
        <v>496</v>
      </c>
      <c r="M652" s="1">
        <v>0</v>
      </c>
      <c r="N652" s="1">
        <v>0</v>
      </c>
      <c r="O652" s="1">
        <v>139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512</v>
      </c>
      <c r="AC652" s="1">
        <v>0</v>
      </c>
      <c r="AD652" s="1">
        <v>20</v>
      </c>
      <c r="AE652" s="1">
        <v>0</v>
      </c>
      <c r="AF652" s="1">
        <v>0</v>
      </c>
      <c r="AG652" s="1">
        <v>0</v>
      </c>
      <c r="AH652" s="1">
        <v>0</v>
      </c>
      <c r="AI652" s="1">
        <v>0</v>
      </c>
      <c r="AJ652" s="1">
        <v>0</v>
      </c>
      <c r="AK652" s="6">
        <v>45374</v>
      </c>
    </row>
    <row r="653" spans="2:37" x14ac:dyDescent="0.25">
      <c r="B653" s="1" t="s">
        <v>848</v>
      </c>
      <c r="C653" s="1" t="s">
        <v>849</v>
      </c>
      <c r="D653" s="1" t="s">
        <v>847</v>
      </c>
      <c r="E653" s="2">
        <v>45305.535578703704</v>
      </c>
      <c r="F653" s="1" t="s">
        <v>49</v>
      </c>
      <c r="G653" s="1" t="s">
        <v>37</v>
      </c>
      <c r="I653" s="1" t="s">
        <v>50</v>
      </c>
      <c r="J653" s="3">
        <v>199.8</v>
      </c>
      <c r="K653" s="1">
        <v>0</v>
      </c>
      <c r="L653" s="1">
        <v>0</v>
      </c>
      <c r="M653" s="1">
        <v>0</v>
      </c>
      <c r="N653" s="1">
        <v>1294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120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1445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6">
        <v>367</v>
      </c>
    </row>
    <row r="654" spans="2:37" x14ac:dyDescent="0.25">
      <c r="B654" s="1" t="s">
        <v>851</v>
      </c>
      <c r="C654" s="1" t="s">
        <v>852</v>
      </c>
      <c r="D654" s="1" t="s">
        <v>850</v>
      </c>
      <c r="E654" s="2">
        <v>45306.594490740739</v>
      </c>
      <c r="F654" s="1" t="s">
        <v>36</v>
      </c>
      <c r="G654" s="1" t="s">
        <v>37</v>
      </c>
      <c r="I654" s="1" t="s">
        <v>50</v>
      </c>
      <c r="J654" s="3">
        <v>10.5</v>
      </c>
      <c r="K654" s="1">
        <v>15</v>
      </c>
      <c r="L654" s="1">
        <v>0</v>
      </c>
      <c r="M654" s="1">
        <v>0</v>
      </c>
      <c r="N654" s="1">
        <v>15</v>
      </c>
      <c r="O654" s="1">
        <v>8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316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535</v>
      </c>
      <c r="AB654" s="1">
        <v>15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1">
        <v>0</v>
      </c>
      <c r="AI654" s="1">
        <v>1</v>
      </c>
      <c r="AJ654" s="1">
        <v>0</v>
      </c>
      <c r="AK654" s="6">
        <v>45443</v>
      </c>
    </row>
    <row r="655" spans="2:37" x14ac:dyDescent="0.25">
      <c r="B655" s="1" t="s">
        <v>854</v>
      </c>
      <c r="C655" s="1" t="s">
        <v>855</v>
      </c>
      <c r="D655" s="1" t="s">
        <v>853</v>
      </c>
      <c r="E655" s="2">
        <v>45306.382118055553</v>
      </c>
      <c r="F655" s="1" t="s">
        <v>104</v>
      </c>
      <c r="G655" s="1" t="s">
        <v>42</v>
      </c>
      <c r="I655" s="1" t="s">
        <v>38</v>
      </c>
      <c r="J655" s="3">
        <v>90</v>
      </c>
      <c r="K655" s="1">
        <v>1</v>
      </c>
      <c r="L655" s="1">
        <v>0</v>
      </c>
      <c r="M655" s="1">
        <v>4174</v>
      </c>
      <c r="N655" s="1">
        <v>0</v>
      </c>
      <c r="O655" s="1">
        <v>27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3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3924</v>
      </c>
      <c r="AC655" s="1">
        <v>0</v>
      </c>
      <c r="AD655" s="1">
        <v>167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1</v>
      </c>
      <c r="AK655" s="6">
        <v>45590</v>
      </c>
    </row>
    <row r="656" spans="2:37" x14ac:dyDescent="0.25">
      <c r="B656" s="1" t="s">
        <v>3104</v>
      </c>
      <c r="C656" s="1" t="s">
        <v>3105</v>
      </c>
      <c r="D656" s="1" t="s">
        <v>3106</v>
      </c>
      <c r="E656" s="2">
        <v>45279.335231481484</v>
      </c>
      <c r="F656" s="1" t="s">
        <v>104</v>
      </c>
      <c r="G656" s="1" t="s">
        <v>37</v>
      </c>
      <c r="I656" s="1" t="s">
        <v>38</v>
      </c>
      <c r="J656" s="3">
        <v>2.4</v>
      </c>
      <c r="K656" s="1">
        <v>1</v>
      </c>
      <c r="L656" s="1">
        <v>196</v>
      </c>
      <c r="M656" s="1">
        <v>0</v>
      </c>
      <c r="N656" s="1">
        <v>0</v>
      </c>
      <c r="O656" s="1">
        <v>35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163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  <c r="AI656" s="1">
        <v>0</v>
      </c>
      <c r="AJ656" s="1">
        <v>0</v>
      </c>
      <c r="AK656" s="6">
        <v>45674</v>
      </c>
    </row>
    <row r="657" spans="2:37" x14ac:dyDescent="0.25">
      <c r="B657" s="1" t="s">
        <v>3107</v>
      </c>
      <c r="C657" s="1" t="s">
        <v>3108</v>
      </c>
      <c r="D657" s="1" t="s">
        <v>3109</v>
      </c>
      <c r="E657" s="2">
        <v>45306.625856481478</v>
      </c>
      <c r="F657" s="1" t="s">
        <v>36</v>
      </c>
      <c r="G657" s="1" t="s">
        <v>42</v>
      </c>
      <c r="I657" s="1" t="s">
        <v>50</v>
      </c>
      <c r="J657" s="3">
        <v>14.6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6">
        <v>45323</v>
      </c>
    </row>
    <row r="658" spans="2:37" x14ac:dyDescent="0.25">
      <c r="B658" s="1" t="s">
        <v>857</v>
      </c>
      <c r="C658" s="1" t="s">
        <v>858</v>
      </c>
      <c r="D658" s="1" t="s">
        <v>856</v>
      </c>
      <c r="E658" s="2">
        <v>45306.423472222225</v>
      </c>
      <c r="F658" s="1" t="s">
        <v>104</v>
      </c>
      <c r="G658" s="1" t="s">
        <v>37</v>
      </c>
      <c r="I658" s="1" t="s">
        <v>38</v>
      </c>
      <c r="J658" s="3">
        <v>77.599999999999994</v>
      </c>
      <c r="K658" s="1">
        <v>1</v>
      </c>
      <c r="L658" s="1">
        <v>0</v>
      </c>
      <c r="M658" s="1">
        <v>0</v>
      </c>
      <c r="N658" s="1">
        <v>0</v>
      </c>
      <c r="O658" s="1">
        <v>70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61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233</v>
      </c>
      <c r="AB658" s="1">
        <v>65</v>
      </c>
      <c r="AC658" s="1">
        <v>0</v>
      </c>
      <c r="AD658" s="1">
        <v>1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6">
        <v>46194</v>
      </c>
    </row>
    <row r="659" spans="2:37" x14ac:dyDescent="0.25">
      <c r="B659" s="1" t="s">
        <v>3110</v>
      </c>
      <c r="C659" s="1" t="s">
        <v>3111</v>
      </c>
      <c r="D659" s="1" t="s">
        <v>3112</v>
      </c>
      <c r="E659" s="2">
        <v>45296.442129629628</v>
      </c>
      <c r="F659" s="1" t="s">
        <v>104</v>
      </c>
      <c r="G659" s="1" t="s">
        <v>37</v>
      </c>
      <c r="I659" s="1" t="s">
        <v>38</v>
      </c>
      <c r="J659" s="3">
        <v>1.6</v>
      </c>
      <c r="K659" s="1">
        <v>1</v>
      </c>
      <c r="L659" s="1">
        <v>0</v>
      </c>
      <c r="M659" s="1">
        <v>0</v>
      </c>
      <c r="N659" s="1">
        <v>0</v>
      </c>
      <c r="O659" s="1">
        <v>7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6">
        <v>45520</v>
      </c>
    </row>
    <row r="660" spans="2:37" x14ac:dyDescent="0.25">
      <c r="B660" s="1" t="s">
        <v>3113</v>
      </c>
      <c r="C660" s="1" t="s">
        <v>3114</v>
      </c>
      <c r="D660" s="1" t="s">
        <v>3115</v>
      </c>
      <c r="E660" s="2">
        <v>45306.289097222223</v>
      </c>
      <c r="F660" s="1" t="s">
        <v>41</v>
      </c>
      <c r="G660" s="1" t="s">
        <v>37</v>
      </c>
      <c r="I660" s="1" t="s">
        <v>50</v>
      </c>
      <c r="J660" s="3">
        <v>50.9</v>
      </c>
      <c r="K660" s="1">
        <v>242</v>
      </c>
      <c r="L660" s="1">
        <v>0</v>
      </c>
      <c r="M660" s="1">
        <v>0</v>
      </c>
      <c r="N660" s="1">
        <v>236</v>
      </c>
      <c r="O660" s="1">
        <v>14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6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240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0</v>
      </c>
      <c r="AJ660" s="1">
        <v>0</v>
      </c>
      <c r="AK660" s="6">
        <v>45632</v>
      </c>
    </row>
    <row r="661" spans="2:37" x14ac:dyDescent="0.25">
      <c r="B661" s="1" t="s">
        <v>3116</v>
      </c>
      <c r="C661" s="1" t="s">
        <v>3117</v>
      </c>
      <c r="D661" s="1" t="s">
        <v>3118</v>
      </c>
      <c r="E661" s="2">
        <v>45306.33935185185</v>
      </c>
      <c r="F661" s="1" t="s">
        <v>41</v>
      </c>
      <c r="G661" s="1" t="s">
        <v>37</v>
      </c>
      <c r="I661" s="1" t="s">
        <v>38</v>
      </c>
      <c r="J661" s="3">
        <v>179.4</v>
      </c>
      <c r="K661" s="1">
        <v>699</v>
      </c>
      <c r="L661" s="1">
        <v>1160</v>
      </c>
      <c r="M661" s="1">
        <v>695</v>
      </c>
      <c r="N661" s="1">
        <v>0</v>
      </c>
      <c r="O661" s="1">
        <v>59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104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1934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6">
        <v>45540</v>
      </c>
    </row>
    <row r="662" spans="2:37" x14ac:dyDescent="0.25">
      <c r="B662" s="1" t="s">
        <v>3119</v>
      </c>
      <c r="C662" s="1" t="s">
        <v>3120</v>
      </c>
      <c r="D662" s="1" t="s">
        <v>3121</v>
      </c>
      <c r="E662" s="2">
        <v>45304.37195601852</v>
      </c>
      <c r="F662" s="1" t="s">
        <v>36</v>
      </c>
      <c r="G662" s="1" t="s">
        <v>37</v>
      </c>
      <c r="I662" s="1" t="s">
        <v>50</v>
      </c>
      <c r="J662" s="3">
        <v>30.1</v>
      </c>
      <c r="K662" s="1">
        <v>0</v>
      </c>
      <c r="L662" s="1">
        <v>79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9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79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6">
        <v>367</v>
      </c>
    </row>
    <row r="663" spans="2:37" x14ac:dyDescent="0.25">
      <c r="B663" s="1" t="s">
        <v>860</v>
      </c>
      <c r="C663" s="1" t="s">
        <v>861</v>
      </c>
      <c r="D663" s="1" t="s">
        <v>859</v>
      </c>
      <c r="E663" s="2">
        <v>45278.702534722222</v>
      </c>
      <c r="F663" s="1" t="s">
        <v>104</v>
      </c>
      <c r="G663" s="1" t="s">
        <v>37</v>
      </c>
      <c r="I663" s="1" t="s">
        <v>38</v>
      </c>
      <c r="J663" s="3">
        <v>12.9</v>
      </c>
      <c r="K663" s="1">
        <v>0</v>
      </c>
      <c r="L663" s="1">
        <v>7</v>
      </c>
      <c r="M663" s="1">
        <v>0</v>
      </c>
      <c r="N663" s="1">
        <v>0</v>
      </c>
      <c r="O663" s="1">
        <v>7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31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1</v>
      </c>
      <c r="AB663" s="1">
        <v>11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0</v>
      </c>
      <c r="AJ663" s="1">
        <v>0</v>
      </c>
      <c r="AK663" s="6">
        <v>45371</v>
      </c>
    </row>
    <row r="664" spans="2:37" x14ac:dyDescent="0.25">
      <c r="B664" s="1" t="s">
        <v>3122</v>
      </c>
      <c r="C664" s="1" t="s">
        <v>3123</v>
      </c>
      <c r="D664" s="1" t="s">
        <v>3124</v>
      </c>
      <c r="E664" s="2">
        <v>45230.595949074072</v>
      </c>
      <c r="F664" s="1" t="s">
        <v>196</v>
      </c>
      <c r="G664" s="1" t="s">
        <v>37</v>
      </c>
      <c r="I664" s="1" t="s">
        <v>50</v>
      </c>
      <c r="J664" s="3">
        <v>64.3</v>
      </c>
      <c r="K664" s="1">
        <v>2</v>
      </c>
      <c r="L664" s="1">
        <v>38</v>
      </c>
      <c r="M664" s="1">
        <v>0</v>
      </c>
      <c r="N664" s="1">
        <v>40</v>
      </c>
      <c r="O664" s="1">
        <v>18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89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41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0</v>
      </c>
      <c r="AJ664" s="1">
        <v>-1</v>
      </c>
      <c r="AK664" s="6">
        <v>45710</v>
      </c>
    </row>
    <row r="665" spans="2:37" x14ac:dyDescent="0.25">
      <c r="B665" s="1" t="s">
        <v>3125</v>
      </c>
      <c r="C665" s="1" t="s">
        <v>3126</v>
      </c>
      <c r="D665" s="1" t="s">
        <v>3127</v>
      </c>
      <c r="E665" s="2">
        <v>45306.383217592593</v>
      </c>
      <c r="F665" s="1" t="s">
        <v>211</v>
      </c>
      <c r="G665" s="1" t="s">
        <v>37</v>
      </c>
      <c r="H665" s="1" t="s">
        <v>67</v>
      </c>
      <c r="I665" s="1" t="s">
        <v>50</v>
      </c>
      <c r="J665" s="3">
        <v>696.3</v>
      </c>
      <c r="K665" s="1">
        <v>2220</v>
      </c>
      <c r="L665" s="1">
        <v>0</v>
      </c>
      <c r="M665" s="1">
        <v>0</v>
      </c>
      <c r="N665" s="1">
        <v>661</v>
      </c>
      <c r="O665" s="1">
        <v>602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27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3</v>
      </c>
      <c r="AB665" s="1">
        <v>742</v>
      </c>
      <c r="AC665" s="1">
        <v>402</v>
      </c>
      <c r="AD665" s="1">
        <v>4</v>
      </c>
      <c r="AE665" s="1">
        <v>0</v>
      </c>
      <c r="AF665" s="1">
        <v>0</v>
      </c>
      <c r="AG665" s="1">
        <v>0</v>
      </c>
      <c r="AH665" s="1">
        <v>1</v>
      </c>
      <c r="AI665" s="1">
        <v>0</v>
      </c>
      <c r="AJ665" s="1">
        <v>0</v>
      </c>
      <c r="AK665" s="6">
        <v>45350</v>
      </c>
    </row>
    <row r="666" spans="2:37" x14ac:dyDescent="0.25">
      <c r="B666" s="1" t="s">
        <v>2098</v>
      </c>
      <c r="C666" s="1" t="s">
        <v>3128</v>
      </c>
      <c r="D666" s="1" t="s">
        <v>2097</v>
      </c>
      <c r="E666" s="2">
        <v>45305.676678240743</v>
      </c>
      <c r="F666" s="1" t="s">
        <v>147</v>
      </c>
      <c r="G666" s="1" t="s">
        <v>37</v>
      </c>
      <c r="I666" s="1" t="s">
        <v>38</v>
      </c>
      <c r="J666" s="3">
        <v>21</v>
      </c>
      <c r="K666" s="1">
        <v>0</v>
      </c>
      <c r="L666" s="1">
        <v>0</v>
      </c>
      <c r="M666" s="1">
        <v>7635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7740</v>
      </c>
      <c r="AC666" s="1">
        <v>0</v>
      </c>
      <c r="AD666" s="1">
        <v>0</v>
      </c>
      <c r="AE666" s="1">
        <v>0</v>
      </c>
      <c r="AF666" s="1">
        <v>0</v>
      </c>
      <c r="AG666" s="1">
        <v>0</v>
      </c>
      <c r="AH666" s="1">
        <v>0</v>
      </c>
      <c r="AI666" s="1">
        <v>0</v>
      </c>
      <c r="AJ666" s="1">
        <v>1</v>
      </c>
      <c r="AK666" s="6">
        <v>367</v>
      </c>
    </row>
    <row r="667" spans="2:37" x14ac:dyDescent="0.25">
      <c r="B667" s="1" t="s">
        <v>3129</v>
      </c>
      <c r="C667" s="1" t="s">
        <v>3130</v>
      </c>
      <c r="D667" s="1" t="s">
        <v>3131</v>
      </c>
      <c r="E667" s="2">
        <v>45306.358564814815</v>
      </c>
      <c r="F667" s="1" t="s">
        <v>41</v>
      </c>
      <c r="G667" s="1" t="s">
        <v>37</v>
      </c>
      <c r="I667" s="1" t="s">
        <v>38</v>
      </c>
      <c r="J667" s="3">
        <v>38.9</v>
      </c>
      <c r="K667" s="1">
        <v>0</v>
      </c>
      <c r="L667" s="1">
        <v>268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1124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6">
        <v>367</v>
      </c>
    </row>
    <row r="668" spans="2:37" x14ac:dyDescent="0.25">
      <c r="B668" s="1" t="s">
        <v>3132</v>
      </c>
      <c r="C668" s="1" t="s">
        <v>3133</v>
      </c>
      <c r="D668" s="1" t="s">
        <v>3134</v>
      </c>
      <c r="E668" s="2">
        <v>45302.776192129626</v>
      </c>
      <c r="F668" s="1" t="s">
        <v>66</v>
      </c>
      <c r="G668" s="1" t="s">
        <v>37</v>
      </c>
      <c r="I668" s="1" t="s">
        <v>38</v>
      </c>
      <c r="J668" s="3">
        <v>2</v>
      </c>
      <c r="K668" s="1">
        <v>0</v>
      </c>
      <c r="L668" s="1">
        <v>0</v>
      </c>
      <c r="M668" s="1">
        <v>14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10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0</v>
      </c>
      <c r="AJ668" s="1">
        <v>0</v>
      </c>
      <c r="AK668" s="6">
        <v>367</v>
      </c>
    </row>
    <row r="669" spans="2:37" x14ac:dyDescent="0.25">
      <c r="B669" s="1" t="s">
        <v>3135</v>
      </c>
      <c r="C669" s="1" t="s">
        <v>3136</v>
      </c>
      <c r="D669" s="1" t="s">
        <v>3137</v>
      </c>
      <c r="E669" s="2">
        <v>45306.34710648148</v>
      </c>
      <c r="F669" s="1" t="s">
        <v>147</v>
      </c>
      <c r="G669" s="1" t="s">
        <v>37</v>
      </c>
      <c r="I669" s="1" t="s">
        <v>50</v>
      </c>
      <c r="J669" s="3">
        <v>78.3</v>
      </c>
      <c r="K669" s="1">
        <v>669</v>
      </c>
      <c r="L669" s="1">
        <v>0</v>
      </c>
      <c r="M669" s="1">
        <v>543</v>
      </c>
      <c r="N669" s="1">
        <v>0</v>
      </c>
      <c r="O669" s="1">
        <v>23</v>
      </c>
      <c r="P669" s="1">
        <v>0</v>
      </c>
      <c r="Q669" s="1">
        <v>0</v>
      </c>
      <c r="R669" s="1">
        <v>0</v>
      </c>
      <c r="S669" s="1">
        <v>304</v>
      </c>
      <c r="T669" s="1">
        <v>0</v>
      </c>
      <c r="U669" s="1">
        <v>12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521</v>
      </c>
      <c r="AC669" s="1">
        <v>0</v>
      </c>
      <c r="AD669" s="1">
        <v>3</v>
      </c>
      <c r="AE669" s="1">
        <v>0</v>
      </c>
      <c r="AF669" s="1">
        <v>0</v>
      </c>
      <c r="AG669" s="1">
        <v>0</v>
      </c>
      <c r="AH669" s="1">
        <v>0</v>
      </c>
      <c r="AI669" s="1">
        <v>0</v>
      </c>
      <c r="AJ669" s="1">
        <v>0</v>
      </c>
      <c r="AK669" s="6">
        <v>45311</v>
      </c>
    </row>
    <row r="670" spans="2:37" x14ac:dyDescent="0.25">
      <c r="B670" s="1" t="s">
        <v>863</v>
      </c>
      <c r="C670" s="1" t="s">
        <v>864</v>
      </c>
      <c r="D670" s="1" t="s">
        <v>862</v>
      </c>
      <c r="E670" s="2">
        <v>45302.34238425926</v>
      </c>
      <c r="F670" s="1" t="s">
        <v>66</v>
      </c>
      <c r="G670" s="1" t="s">
        <v>37</v>
      </c>
      <c r="I670" s="1" t="s">
        <v>50</v>
      </c>
      <c r="J670" s="3">
        <v>42.8</v>
      </c>
      <c r="K670" s="1">
        <v>896</v>
      </c>
      <c r="L670" s="1">
        <v>0</v>
      </c>
      <c r="M670" s="1">
        <v>442</v>
      </c>
      <c r="N670" s="1">
        <v>454</v>
      </c>
      <c r="O670" s="1">
        <v>97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12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1078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0</v>
      </c>
      <c r="AJ670" s="1">
        <v>0</v>
      </c>
      <c r="AK670" s="6">
        <v>45528</v>
      </c>
    </row>
    <row r="671" spans="2:37" x14ac:dyDescent="0.25">
      <c r="B671" s="1" t="s">
        <v>866</v>
      </c>
      <c r="C671" s="1" t="s">
        <v>867</v>
      </c>
      <c r="D671" s="1" t="s">
        <v>865</v>
      </c>
      <c r="E671" s="2">
        <v>45306.345868055556</v>
      </c>
      <c r="F671" s="1" t="s">
        <v>73</v>
      </c>
      <c r="G671" s="1" t="s">
        <v>37</v>
      </c>
      <c r="I671" s="1" t="s">
        <v>50</v>
      </c>
      <c r="J671" s="3">
        <v>93.7</v>
      </c>
      <c r="K671" s="1">
        <v>1965</v>
      </c>
      <c r="L671" s="1">
        <v>0</v>
      </c>
      <c r="M671" s="1">
        <v>0</v>
      </c>
      <c r="N671" s="1">
        <v>1965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61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2227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0</v>
      </c>
      <c r="AJ671" s="1">
        <v>0</v>
      </c>
      <c r="AK671" s="6">
        <v>45358</v>
      </c>
    </row>
    <row r="672" spans="2:37" x14ac:dyDescent="0.25">
      <c r="B672" s="1" t="s">
        <v>3138</v>
      </c>
      <c r="C672" s="1" t="s">
        <v>3139</v>
      </c>
      <c r="D672" s="1" t="s">
        <v>3140</v>
      </c>
      <c r="E672" s="2">
        <v>45304.900856481479</v>
      </c>
      <c r="F672" s="1" t="s">
        <v>104</v>
      </c>
      <c r="G672" s="1" t="s">
        <v>37</v>
      </c>
      <c r="I672" s="1" t="s">
        <v>38</v>
      </c>
      <c r="J672" s="3">
        <v>4.8</v>
      </c>
      <c r="K672" s="1">
        <v>0</v>
      </c>
      <c r="L672" s="1">
        <v>344</v>
      </c>
      <c r="M672" s="1">
        <v>341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27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347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6">
        <v>367</v>
      </c>
    </row>
    <row r="673" spans="2:37" x14ac:dyDescent="0.25">
      <c r="B673" s="1" t="s">
        <v>3141</v>
      </c>
      <c r="C673" s="1" t="s">
        <v>3142</v>
      </c>
      <c r="D673" s="1" t="s">
        <v>3143</v>
      </c>
      <c r="E673" s="2">
        <v>45306.337905092594</v>
      </c>
      <c r="F673" s="1" t="s">
        <v>207</v>
      </c>
      <c r="G673" s="1" t="s">
        <v>37</v>
      </c>
      <c r="I673" s="1" t="s">
        <v>38</v>
      </c>
      <c r="J673" s="3">
        <v>40.1</v>
      </c>
      <c r="K673" s="1">
        <v>0</v>
      </c>
      <c r="L673" s="1">
        <v>0</v>
      </c>
      <c r="M673" s="1">
        <v>731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44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129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0</v>
      </c>
      <c r="AJ673" s="1">
        <v>0</v>
      </c>
      <c r="AK673" s="6">
        <v>367</v>
      </c>
    </row>
    <row r="674" spans="2:37" x14ac:dyDescent="0.25">
      <c r="B674" s="1" t="s">
        <v>869</v>
      </c>
      <c r="C674" s="1" t="s">
        <v>870</v>
      </c>
      <c r="D674" s="1" t="s">
        <v>868</v>
      </c>
      <c r="E674" s="2">
        <v>45306.329108796293</v>
      </c>
      <c r="F674" s="1" t="s">
        <v>196</v>
      </c>
      <c r="G674" s="1" t="s">
        <v>37</v>
      </c>
      <c r="I674" s="1" t="s">
        <v>50</v>
      </c>
      <c r="J674" s="3">
        <v>29.3</v>
      </c>
      <c r="K674" s="1">
        <v>1</v>
      </c>
      <c r="L674" s="1">
        <v>0</v>
      </c>
      <c r="M674" s="1">
        <v>0</v>
      </c>
      <c r="N674" s="1">
        <v>0</v>
      </c>
      <c r="O674" s="1">
        <v>55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0</v>
      </c>
      <c r="AJ674" s="1">
        <v>0</v>
      </c>
      <c r="AK674" s="6">
        <v>46095</v>
      </c>
    </row>
    <row r="675" spans="2:37" x14ac:dyDescent="0.25">
      <c r="B675" s="1" t="s">
        <v>2100</v>
      </c>
      <c r="C675" s="1" t="s">
        <v>2101</v>
      </c>
      <c r="D675" s="1" t="s">
        <v>2099</v>
      </c>
      <c r="E675" s="2">
        <v>45305.499861111108</v>
      </c>
      <c r="F675" s="1" t="s">
        <v>41</v>
      </c>
      <c r="G675" s="1" t="s">
        <v>37</v>
      </c>
      <c r="I675" s="1" t="s">
        <v>50</v>
      </c>
      <c r="J675" s="3">
        <v>710.8</v>
      </c>
      <c r="K675" s="1">
        <v>0</v>
      </c>
      <c r="L675" s="1">
        <v>0</v>
      </c>
      <c r="M675" s="1">
        <v>9734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1333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6">
        <v>367</v>
      </c>
    </row>
    <row r="676" spans="2:37" x14ac:dyDescent="0.25">
      <c r="B676" s="1" t="s">
        <v>872</v>
      </c>
      <c r="C676" s="1" t="s">
        <v>873</v>
      </c>
      <c r="D676" s="1" t="s">
        <v>871</v>
      </c>
      <c r="E676" s="2">
        <v>45304.620462962965</v>
      </c>
      <c r="F676" s="1" t="s">
        <v>41</v>
      </c>
      <c r="G676" s="1" t="s">
        <v>37</v>
      </c>
      <c r="I676" s="1" t="s">
        <v>38</v>
      </c>
      <c r="J676" s="3">
        <v>308.60000000000002</v>
      </c>
      <c r="K676" s="1">
        <v>0</v>
      </c>
      <c r="L676" s="1">
        <v>0</v>
      </c>
      <c r="M676" s="1">
        <v>1295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386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132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0</v>
      </c>
      <c r="AJ676" s="1">
        <v>0</v>
      </c>
      <c r="AK676" s="6">
        <v>45335</v>
      </c>
    </row>
    <row r="677" spans="2:37" x14ac:dyDescent="0.25">
      <c r="B677" s="1" t="s">
        <v>3144</v>
      </c>
      <c r="C677" s="1" t="s">
        <v>3145</v>
      </c>
      <c r="D677" s="1" t="s">
        <v>3146</v>
      </c>
      <c r="E677" s="2">
        <v>45299.661377314813</v>
      </c>
      <c r="F677" s="1" t="s">
        <v>66</v>
      </c>
      <c r="G677" s="1" t="s">
        <v>37</v>
      </c>
      <c r="I677" s="1" t="s">
        <v>50</v>
      </c>
      <c r="J677" s="3">
        <v>18</v>
      </c>
      <c r="K677" s="1">
        <v>1</v>
      </c>
      <c r="L677" s="1">
        <v>0</v>
      </c>
      <c r="M677" s="1">
        <v>0</v>
      </c>
      <c r="N677" s="1">
        <v>0</v>
      </c>
      <c r="O677" s="1">
        <v>2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1">
        <v>0</v>
      </c>
      <c r="AI677" s="1">
        <v>0</v>
      </c>
      <c r="AJ677" s="1">
        <v>0</v>
      </c>
      <c r="AK677" s="6">
        <v>45631</v>
      </c>
    </row>
    <row r="678" spans="2:37" x14ac:dyDescent="0.25">
      <c r="B678" s="1" t="s">
        <v>875</v>
      </c>
      <c r="C678" s="1" t="s">
        <v>876</v>
      </c>
      <c r="D678" s="1" t="s">
        <v>874</v>
      </c>
      <c r="E678" s="2">
        <v>45306.374594907407</v>
      </c>
      <c r="F678" s="1" t="s">
        <v>66</v>
      </c>
      <c r="G678" s="1" t="s">
        <v>37</v>
      </c>
      <c r="I678" s="1" t="s">
        <v>50</v>
      </c>
      <c r="J678" s="3">
        <v>76.3</v>
      </c>
      <c r="K678" s="1">
        <v>372</v>
      </c>
      <c r="L678" s="1">
        <v>0</v>
      </c>
      <c r="M678" s="1">
        <v>0</v>
      </c>
      <c r="N678" s="1">
        <v>369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474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0</v>
      </c>
      <c r="AJ678" s="1">
        <v>0</v>
      </c>
      <c r="AK678" s="6">
        <v>367</v>
      </c>
    </row>
    <row r="679" spans="2:37" x14ac:dyDescent="0.25">
      <c r="B679" s="1" t="s">
        <v>878</v>
      </c>
      <c r="C679" s="1" t="s">
        <v>879</v>
      </c>
      <c r="D679" s="1" t="s">
        <v>877</v>
      </c>
      <c r="E679" s="2">
        <v>45306.622986111113</v>
      </c>
      <c r="F679" s="1" t="s">
        <v>230</v>
      </c>
      <c r="G679" s="1" t="s">
        <v>37</v>
      </c>
      <c r="I679" s="1" t="s">
        <v>38</v>
      </c>
      <c r="J679" s="3">
        <v>64.8</v>
      </c>
      <c r="K679" s="1">
        <v>0</v>
      </c>
      <c r="L679" s="1">
        <v>0</v>
      </c>
      <c r="M679" s="1">
        <v>0</v>
      </c>
      <c r="N679" s="1">
        <v>2057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2268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6">
        <v>367</v>
      </c>
    </row>
    <row r="680" spans="2:37" x14ac:dyDescent="0.25">
      <c r="B680" s="1" t="s">
        <v>3147</v>
      </c>
      <c r="C680" s="1" t="s">
        <v>3148</v>
      </c>
      <c r="D680" s="1" t="s">
        <v>3149</v>
      </c>
      <c r="E680" s="2">
        <v>45301.440671296295</v>
      </c>
      <c r="F680" s="1" t="s">
        <v>104</v>
      </c>
      <c r="G680" s="1" t="s">
        <v>37</v>
      </c>
      <c r="I680" s="1" t="s">
        <v>38</v>
      </c>
      <c r="J680" s="3">
        <v>2.2000000000000002</v>
      </c>
      <c r="K680" s="1">
        <v>2</v>
      </c>
      <c r="L680" s="1">
        <v>1</v>
      </c>
      <c r="M680" s="1">
        <v>0</v>
      </c>
      <c r="N680" s="1">
        <v>0</v>
      </c>
      <c r="O680" s="1">
        <v>32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1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6">
        <v>45504</v>
      </c>
    </row>
    <row r="681" spans="2:37" x14ac:dyDescent="0.25">
      <c r="B681" s="1" t="s">
        <v>2103</v>
      </c>
      <c r="C681" s="1" t="s">
        <v>2104</v>
      </c>
      <c r="D681" s="1" t="s">
        <v>2102</v>
      </c>
      <c r="E681" s="2">
        <v>45306.445393518516</v>
      </c>
      <c r="F681" s="1" t="s">
        <v>41</v>
      </c>
      <c r="G681" s="1" t="s">
        <v>37</v>
      </c>
      <c r="I681" s="1" t="s">
        <v>50</v>
      </c>
      <c r="J681" s="3">
        <v>725.7</v>
      </c>
      <c r="K681" s="1">
        <v>2764</v>
      </c>
      <c r="L681" s="1">
        <v>0</v>
      </c>
      <c r="M681" s="1">
        <v>0</v>
      </c>
      <c r="N681" s="1">
        <v>316</v>
      </c>
      <c r="O681" s="1">
        <v>659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3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56</v>
      </c>
      <c r="AB681" s="1">
        <v>1243</v>
      </c>
      <c r="AC681" s="1">
        <v>0</v>
      </c>
      <c r="AD681" s="1">
        <v>2</v>
      </c>
      <c r="AE681" s="1">
        <v>0</v>
      </c>
      <c r="AF681" s="1">
        <v>0</v>
      </c>
      <c r="AG681" s="1">
        <v>0</v>
      </c>
      <c r="AH681" s="1">
        <v>0</v>
      </c>
      <c r="AI681" s="1">
        <v>1</v>
      </c>
      <c r="AJ681" s="1">
        <v>0</v>
      </c>
      <c r="AK681" s="6">
        <v>45378</v>
      </c>
    </row>
    <row r="682" spans="2:37" x14ac:dyDescent="0.25">
      <c r="B682" s="1" t="s">
        <v>3150</v>
      </c>
      <c r="C682" s="1" t="s">
        <v>2104</v>
      </c>
      <c r="D682" s="1" t="s">
        <v>3151</v>
      </c>
      <c r="E682" s="2">
        <v>45306.348009259258</v>
      </c>
      <c r="F682" s="1" t="s">
        <v>41</v>
      </c>
      <c r="G682" s="1" t="s">
        <v>37</v>
      </c>
      <c r="I682" s="1" t="s">
        <v>50</v>
      </c>
      <c r="J682" s="3">
        <v>355.1</v>
      </c>
      <c r="K682" s="1">
        <v>2609</v>
      </c>
      <c r="L682" s="1">
        <v>0</v>
      </c>
      <c r="M682" s="1">
        <v>0</v>
      </c>
      <c r="N682" s="1">
        <v>575</v>
      </c>
      <c r="O682" s="1">
        <v>18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1080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0</v>
      </c>
      <c r="AJ682" s="1">
        <v>0</v>
      </c>
      <c r="AK682" s="6">
        <v>45378</v>
      </c>
    </row>
    <row r="683" spans="2:37" x14ac:dyDescent="0.25">
      <c r="B683" s="1" t="s">
        <v>3152</v>
      </c>
      <c r="C683" s="1" t="s">
        <v>3153</v>
      </c>
      <c r="D683" s="1" t="s">
        <v>3154</v>
      </c>
      <c r="E683" s="2">
        <v>45306.344456018516</v>
      </c>
      <c r="F683" s="1" t="s">
        <v>49</v>
      </c>
      <c r="G683" s="1" t="s">
        <v>42</v>
      </c>
      <c r="I683" s="1" t="s">
        <v>50</v>
      </c>
      <c r="J683" s="3">
        <v>171.5</v>
      </c>
      <c r="K683" s="1">
        <v>94</v>
      </c>
      <c r="L683" s="1">
        <v>0</v>
      </c>
      <c r="M683" s="1">
        <v>0</v>
      </c>
      <c r="N683" s="1">
        <v>102</v>
      </c>
      <c r="O683" s="1">
        <v>102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199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53</v>
      </c>
      <c r="AB683" s="1">
        <v>94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v>1</v>
      </c>
      <c r="AJ683" s="1">
        <v>0</v>
      </c>
      <c r="AK683" s="6">
        <v>45497</v>
      </c>
    </row>
    <row r="684" spans="2:37" x14ac:dyDescent="0.25">
      <c r="B684" s="1" t="s">
        <v>881</v>
      </c>
      <c r="C684" s="1" t="s">
        <v>882</v>
      </c>
      <c r="D684" s="1" t="s">
        <v>880</v>
      </c>
      <c r="E684" s="2">
        <v>45306.341747685183</v>
      </c>
      <c r="F684" s="1" t="s">
        <v>104</v>
      </c>
      <c r="G684" s="1" t="s">
        <v>37</v>
      </c>
      <c r="I684" s="1" t="s">
        <v>38</v>
      </c>
      <c r="J684" s="3">
        <v>190.6</v>
      </c>
      <c r="K684" s="1">
        <v>1658</v>
      </c>
      <c r="L684" s="1">
        <v>0</v>
      </c>
      <c r="M684" s="1">
        <v>904</v>
      </c>
      <c r="N684" s="1">
        <v>0</v>
      </c>
      <c r="O684" s="1">
        <v>133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38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955</v>
      </c>
      <c r="AC684" s="1">
        <v>0</v>
      </c>
      <c r="AD684" s="1">
        <v>42</v>
      </c>
      <c r="AE684" s="1">
        <v>75</v>
      </c>
      <c r="AF684" s="1">
        <v>0</v>
      </c>
      <c r="AG684" s="1">
        <v>0</v>
      </c>
      <c r="AH684" s="1">
        <v>0</v>
      </c>
      <c r="AI684" s="1">
        <v>0</v>
      </c>
      <c r="AJ684" s="1">
        <v>0</v>
      </c>
      <c r="AK684" s="6">
        <v>45609</v>
      </c>
    </row>
    <row r="685" spans="2:37" x14ac:dyDescent="0.25">
      <c r="B685" s="1" t="s">
        <v>3155</v>
      </c>
      <c r="C685" s="1" t="s">
        <v>3156</v>
      </c>
      <c r="D685" s="1" t="s">
        <v>3157</v>
      </c>
      <c r="E685" s="2">
        <v>45301.634166666663</v>
      </c>
      <c r="F685" s="1" t="s">
        <v>215</v>
      </c>
      <c r="G685" s="1" t="s">
        <v>37</v>
      </c>
      <c r="I685" s="1" t="s">
        <v>38</v>
      </c>
      <c r="J685" s="3">
        <v>1.5</v>
      </c>
      <c r="K685" s="1">
        <v>0</v>
      </c>
      <c r="L685" s="1">
        <v>1</v>
      </c>
      <c r="M685" s="1">
        <v>0</v>
      </c>
      <c r="N685" s="1">
        <v>0</v>
      </c>
      <c r="O685" s="1">
        <v>3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1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1">
        <v>0</v>
      </c>
      <c r="AI685" s="1">
        <v>0</v>
      </c>
      <c r="AJ685" s="1">
        <v>0</v>
      </c>
      <c r="AK685" s="6">
        <v>45447</v>
      </c>
    </row>
    <row r="686" spans="2:37" x14ac:dyDescent="0.25">
      <c r="B686" s="1" t="s">
        <v>3158</v>
      </c>
      <c r="C686" s="1" t="s">
        <v>3159</v>
      </c>
      <c r="D686" s="1" t="s">
        <v>3160</v>
      </c>
      <c r="E686" s="2">
        <v>45306.574155092596</v>
      </c>
      <c r="F686" s="1" t="s">
        <v>41</v>
      </c>
      <c r="G686" s="1" t="s">
        <v>37</v>
      </c>
      <c r="H686" s="1" t="s">
        <v>67</v>
      </c>
      <c r="I686" s="1" t="s">
        <v>50</v>
      </c>
      <c r="J686" s="3">
        <v>41.7</v>
      </c>
      <c r="K686" s="1">
        <v>1</v>
      </c>
      <c r="L686" s="1">
        <v>0</v>
      </c>
      <c r="M686" s="1">
        <v>0</v>
      </c>
      <c r="N686" s="1">
        <v>0</v>
      </c>
      <c r="O686" s="1">
        <v>92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1</v>
      </c>
      <c r="AB686" s="1">
        <v>5</v>
      </c>
      <c r="AC686" s="1">
        <v>176</v>
      </c>
      <c r="AD686" s="1">
        <v>1</v>
      </c>
      <c r="AE686" s="1">
        <v>0</v>
      </c>
      <c r="AF686" s="1">
        <v>0</v>
      </c>
      <c r="AG686" s="1">
        <v>0</v>
      </c>
      <c r="AH686" s="1">
        <v>0</v>
      </c>
      <c r="AI686" s="1">
        <v>1</v>
      </c>
      <c r="AJ686" s="1">
        <v>0</v>
      </c>
      <c r="AK686" s="6">
        <v>45626</v>
      </c>
    </row>
    <row r="687" spans="2:37" x14ac:dyDescent="0.25">
      <c r="B687" s="1" t="s">
        <v>884</v>
      </c>
      <c r="C687" s="1" t="s">
        <v>885</v>
      </c>
      <c r="D687" s="1" t="s">
        <v>883</v>
      </c>
      <c r="E687" s="2">
        <v>45306.636759259258</v>
      </c>
      <c r="F687" s="1" t="s">
        <v>104</v>
      </c>
      <c r="G687" s="1" t="s">
        <v>42</v>
      </c>
      <c r="H687" s="1" t="s">
        <v>203</v>
      </c>
      <c r="I687" s="1" t="s">
        <v>3385</v>
      </c>
      <c r="J687" s="3">
        <v>19.2</v>
      </c>
      <c r="K687" s="1">
        <v>0</v>
      </c>
      <c r="L687" s="1">
        <v>1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1</v>
      </c>
      <c r="AC687" s="1">
        <v>0</v>
      </c>
      <c r="AD687" s="1">
        <v>0</v>
      </c>
      <c r="AE687" s="1">
        <v>0</v>
      </c>
      <c r="AF687" s="1">
        <v>0</v>
      </c>
      <c r="AG687" s="1">
        <v>1</v>
      </c>
      <c r="AH687" s="1">
        <v>1</v>
      </c>
      <c r="AI687" s="1">
        <v>1</v>
      </c>
      <c r="AJ687" s="1">
        <v>1</v>
      </c>
      <c r="AK687" s="6">
        <v>44994</v>
      </c>
    </row>
    <row r="688" spans="2:37" x14ac:dyDescent="0.25">
      <c r="B688" s="1" t="s">
        <v>887</v>
      </c>
      <c r="C688" s="1" t="s">
        <v>888</v>
      </c>
      <c r="D688" s="1" t="s">
        <v>886</v>
      </c>
      <c r="E688" s="2">
        <v>45306.374351851853</v>
      </c>
      <c r="F688" s="1" t="s">
        <v>36</v>
      </c>
      <c r="G688" s="1" t="s">
        <v>37</v>
      </c>
      <c r="H688" s="1" t="s">
        <v>53</v>
      </c>
      <c r="I688" s="1" t="s">
        <v>50</v>
      </c>
      <c r="J688" s="3">
        <v>27.9</v>
      </c>
      <c r="K688" s="1">
        <v>0</v>
      </c>
      <c r="L688" s="1">
        <v>3</v>
      </c>
      <c r="M688" s="1">
        <v>0</v>
      </c>
      <c r="N688" s="1">
        <v>0</v>
      </c>
      <c r="O688" s="1">
        <v>4</v>
      </c>
      <c r="P688" s="1">
        <v>885</v>
      </c>
      <c r="Q688" s="1">
        <v>0</v>
      </c>
      <c r="R688" s="1">
        <v>1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0</v>
      </c>
      <c r="AA688" s="1">
        <v>3</v>
      </c>
      <c r="AB688" s="1">
        <v>88</v>
      </c>
      <c r="AC688" s="1">
        <v>1277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1</v>
      </c>
      <c r="AJ688" s="1">
        <v>0</v>
      </c>
      <c r="AK688" s="6">
        <v>45337</v>
      </c>
    </row>
    <row r="689" spans="2:37" x14ac:dyDescent="0.25">
      <c r="B689" s="1" t="s">
        <v>1871</v>
      </c>
      <c r="C689" s="1" t="s">
        <v>1872</v>
      </c>
      <c r="D689" s="1" t="s">
        <v>1870</v>
      </c>
      <c r="E689" s="2">
        <v>45301.756261574075</v>
      </c>
      <c r="F689" s="1" t="s">
        <v>41</v>
      </c>
      <c r="G689" s="1" t="s">
        <v>37</v>
      </c>
      <c r="I689" s="1" t="s">
        <v>50</v>
      </c>
      <c r="J689" s="3">
        <v>17.600000000000001</v>
      </c>
      <c r="K689" s="1">
        <v>1</v>
      </c>
      <c r="L689" s="1">
        <v>0</v>
      </c>
      <c r="M689" s="1">
        <v>0</v>
      </c>
      <c r="N689" s="1">
        <v>161</v>
      </c>
      <c r="O689" s="1">
        <v>5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188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0</v>
      </c>
      <c r="AJ689" s="1">
        <v>0</v>
      </c>
      <c r="AK689" s="6">
        <v>45361</v>
      </c>
    </row>
    <row r="690" spans="2:37" x14ac:dyDescent="0.25">
      <c r="B690" s="1" t="s">
        <v>3161</v>
      </c>
      <c r="C690" s="1" t="s">
        <v>3162</v>
      </c>
      <c r="D690" s="1" t="s">
        <v>3163</v>
      </c>
      <c r="E690" s="2">
        <v>45306.378854166665</v>
      </c>
      <c r="F690" s="1" t="s">
        <v>73</v>
      </c>
      <c r="G690" s="1" t="s">
        <v>37</v>
      </c>
      <c r="I690" s="1" t="s">
        <v>38</v>
      </c>
      <c r="J690" s="3">
        <v>165</v>
      </c>
      <c r="K690" s="1">
        <v>0</v>
      </c>
      <c r="L690" s="1">
        <v>0</v>
      </c>
      <c r="M690" s="1">
        <v>1310</v>
      </c>
      <c r="N690" s="1">
        <v>0</v>
      </c>
      <c r="O690" s="1">
        <v>4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29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3169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</v>
      </c>
      <c r="AI690" s="1">
        <v>0</v>
      </c>
      <c r="AJ690" s="1">
        <v>0</v>
      </c>
      <c r="AK690" s="6">
        <v>45549</v>
      </c>
    </row>
    <row r="691" spans="2:37" x14ac:dyDescent="0.25">
      <c r="B691" s="1" t="s">
        <v>890</v>
      </c>
      <c r="C691" s="1" t="s">
        <v>891</v>
      </c>
      <c r="D691" s="1" t="s">
        <v>889</v>
      </c>
      <c r="E691" s="2">
        <v>45306.352326388886</v>
      </c>
      <c r="F691" s="1" t="s">
        <v>134</v>
      </c>
      <c r="G691" s="1" t="s">
        <v>37</v>
      </c>
      <c r="I691" s="1" t="s">
        <v>38</v>
      </c>
      <c r="J691" s="3">
        <v>22.9</v>
      </c>
      <c r="K691" s="1">
        <v>0</v>
      </c>
      <c r="L691" s="1">
        <v>245</v>
      </c>
      <c r="M691" s="1">
        <v>0</v>
      </c>
      <c r="N691" s="1">
        <v>0</v>
      </c>
      <c r="O691" s="1">
        <v>24</v>
      </c>
      <c r="P691" s="1">
        <v>21</v>
      </c>
      <c r="Q691" s="1">
        <v>0</v>
      </c>
      <c r="R691" s="1">
        <v>0</v>
      </c>
      <c r="S691" s="1">
        <v>283</v>
      </c>
      <c r="T691" s="1">
        <v>0</v>
      </c>
      <c r="U691" s="1">
        <v>296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258</v>
      </c>
      <c r="AB691" s="1">
        <v>246</v>
      </c>
      <c r="AC691" s="1">
        <v>0</v>
      </c>
      <c r="AD691" s="1">
        <v>0</v>
      </c>
      <c r="AE691" s="1">
        <v>0</v>
      </c>
      <c r="AF691" s="1">
        <v>0</v>
      </c>
      <c r="AG691" s="1">
        <v>0</v>
      </c>
      <c r="AH691" s="1">
        <v>0</v>
      </c>
      <c r="AI691" s="1">
        <v>1</v>
      </c>
      <c r="AJ691" s="1">
        <v>0</v>
      </c>
      <c r="AK691" s="6">
        <v>45638</v>
      </c>
    </row>
    <row r="692" spans="2:37" x14ac:dyDescent="0.25">
      <c r="B692" s="1" t="s">
        <v>893</v>
      </c>
      <c r="C692" s="1" t="s">
        <v>3164</v>
      </c>
      <c r="D692" s="1" t="s">
        <v>892</v>
      </c>
      <c r="E692" s="2">
        <v>45306.341122685182</v>
      </c>
      <c r="F692" s="1" t="s">
        <v>207</v>
      </c>
      <c r="G692" s="1" t="s">
        <v>37</v>
      </c>
      <c r="H692" s="1" t="s">
        <v>53</v>
      </c>
      <c r="I692" s="1" t="s">
        <v>38</v>
      </c>
      <c r="J692" s="3">
        <v>1017.9</v>
      </c>
      <c r="K692" s="1">
        <v>215</v>
      </c>
      <c r="L692" s="1">
        <v>2768</v>
      </c>
      <c r="M692" s="1">
        <v>2941</v>
      </c>
      <c r="N692" s="1">
        <v>0</v>
      </c>
      <c r="O692" s="1">
        <v>125</v>
      </c>
      <c r="P692" s="1">
        <v>1628</v>
      </c>
      <c r="Q692" s="1">
        <v>0</v>
      </c>
      <c r="R692" s="1">
        <v>11</v>
      </c>
      <c r="S692" s="1">
        <v>0</v>
      </c>
      <c r="T692" s="1">
        <v>0</v>
      </c>
      <c r="U692" s="1">
        <v>110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7</v>
      </c>
      <c r="AB692" s="1">
        <v>3076</v>
      </c>
      <c r="AC692" s="1">
        <v>321</v>
      </c>
      <c r="AD692" s="1">
        <v>7</v>
      </c>
      <c r="AE692" s="1">
        <v>0</v>
      </c>
      <c r="AF692" s="1">
        <v>0</v>
      </c>
      <c r="AG692" s="1">
        <v>0</v>
      </c>
      <c r="AH692" s="1">
        <v>0</v>
      </c>
      <c r="AI692" s="1">
        <v>0</v>
      </c>
      <c r="AJ692" s="1">
        <v>0</v>
      </c>
      <c r="AK692" s="6">
        <v>45398</v>
      </c>
    </row>
    <row r="693" spans="2:37" x14ac:dyDescent="0.25">
      <c r="B693" s="1" t="s">
        <v>3165</v>
      </c>
      <c r="C693" s="1" t="s">
        <v>3166</v>
      </c>
      <c r="D693" s="1" t="s">
        <v>3167</v>
      </c>
      <c r="E693" s="2">
        <v>45303.433888888889</v>
      </c>
      <c r="F693" s="1" t="s">
        <v>66</v>
      </c>
      <c r="G693" s="1" t="s">
        <v>37</v>
      </c>
      <c r="I693" s="1" t="s">
        <v>38</v>
      </c>
      <c r="J693" s="3">
        <v>7.2</v>
      </c>
      <c r="K693" s="1">
        <v>1</v>
      </c>
      <c r="L693" s="1">
        <v>305</v>
      </c>
      <c r="M693" s="1">
        <v>59</v>
      </c>
      <c r="N693" s="1">
        <v>0</v>
      </c>
      <c r="O693" s="1">
        <v>71</v>
      </c>
      <c r="P693" s="1">
        <v>67</v>
      </c>
      <c r="Q693" s="1">
        <v>0</v>
      </c>
      <c r="R693" s="1">
        <v>412</v>
      </c>
      <c r="S693" s="1">
        <v>0</v>
      </c>
      <c r="T693" s="1">
        <v>0</v>
      </c>
      <c r="U693" s="1">
        <v>7</v>
      </c>
      <c r="V693" s="1">
        <v>0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365</v>
      </c>
      <c r="AC693" s="1">
        <v>0</v>
      </c>
      <c r="AD693" s="1">
        <v>0</v>
      </c>
      <c r="AE693" s="1">
        <v>0</v>
      </c>
      <c r="AF693" s="1">
        <v>0</v>
      </c>
      <c r="AG693" s="1">
        <v>0</v>
      </c>
      <c r="AH693" s="1">
        <v>0</v>
      </c>
      <c r="AI693" s="1">
        <v>0</v>
      </c>
      <c r="AJ693" s="1">
        <v>0</v>
      </c>
      <c r="AK693" s="6">
        <v>45546</v>
      </c>
    </row>
    <row r="694" spans="2:37" x14ac:dyDescent="0.25">
      <c r="B694" s="1" t="s">
        <v>895</v>
      </c>
      <c r="C694" s="1" t="s">
        <v>896</v>
      </c>
      <c r="D694" s="1" t="s">
        <v>894</v>
      </c>
      <c r="E694" s="2">
        <v>45306.329652777778</v>
      </c>
      <c r="F694" s="1" t="s">
        <v>132</v>
      </c>
      <c r="G694" s="1" t="s">
        <v>37</v>
      </c>
      <c r="H694" s="1" t="s">
        <v>53</v>
      </c>
      <c r="I694" s="1" t="s">
        <v>50</v>
      </c>
      <c r="J694" s="3">
        <v>168.6</v>
      </c>
      <c r="K694" s="1">
        <v>6480</v>
      </c>
      <c r="L694" s="1">
        <v>0</v>
      </c>
      <c r="M694" s="1">
        <v>4743</v>
      </c>
      <c r="N694" s="1">
        <v>0</v>
      </c>
      <c r="O694" s="1">
        <v>83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20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72</v>
      </c>
      <c r="AB694" s="1">
        <v>5898</v>
      </c>
      <c r="AC694" s="1">
        <v>61</v>
      </c>
      <c r="AD694" s="1">
        <v>0</v>
      </c>
      <c r="AE694" s="1">
        <v>0</v>
      </c>
      <c r="AF694" s="1">
        <v>0</v>
      </c>
      <c r="AG694" s="1">
        <v>0</v>
      </c>
      <c r="AH694" s="1">
        <v>0</v>
      </c>
      <c r="AI694" s="1">
        <v>1</v>
      </c>
      <c r="AJ694" s="1">
        <v>0</v>
      </c>
      <c r="AK694" s="6">
        <v>45350</v>
      </c>
    </row>
    <row r="695" spans="2:37" x14ac:dyDescent="0.25">
      <c r="B695" s="1" t="s">
        <v>898</v>
      </c>
      <c r="C695" s="1" t="s">
        <v>899</v>
      </c>
      <c r="D695" s="1" t="s">
        <v>897</v>
      </c>
      <c r="E695" s="2">
        <v>45303.558900462966</v>
      </c>
      <c r="F695" s="1" t="s">
        <v>764</v>
      </c>
      <c r="G695" s="1" t="s">
        <v>37</v>
      </c>
      <c r="I695" s="1" t="s">
        <v>50</v>
      </c>
      <c r="J695" s="3">
        <v>45.8</v>
      </c>
      <c r="K695" s="1">
        <v>2</v>
      </c>
      <c r="L695" s="1">
        <v>0</v>
      </c>
      <c r="M695" s="1">
        <v>0</v>
      </c>
      <c r="N695" s="1">
        <v>0</v>
      </c>
      <c r="O695" s="1">
        <v>111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5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6">
        <v>45338</v>
      </c>
    </row>
    <row r="696" spans="2:37" x14ac:dyDescent="0.25">
      <c r="B696" s="1" t="s">
        <v>3168</v>
      </c>
      <c r="C696" s="1" t="s">
        <v>3169</v>
      </c>
      <c r="D696" s="1" t="s">
        <v>3170</v>
      </c>
      <c r="E696" s="2">
        <v>45306.462939814817</v>
      </c>
      <c r="F696" s="1" t="s">
        <v>49</v>
      </c>
      <c r="G696" s="1" t="s">
        <v>37</v>
      </c>
      <c r="I696" s="1" t="s">
        <v>50</v>
      </c>
      <c r="J696" s="3">
        <v>158</v>
      </c>
      <c r="K696" s="1">
        <v>17</v>
      </c>
      <c r="L696" s="1">
        <v>0</v>
      </c>
      <c r="M696" s="1">
        <v>0</v>
      </c>
      <c r="N696" s="1">
        <v>2204</v>
      </c>
      <c r="O696" s="1">
        <v>1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119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2746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0</v>
      </c>
      <c r="AK696" s="6">
        <v>45643</v>
      </c>
    </row>
    <row r="697" spans="2:37" x14ac:dyDescent="0.25">
      <c r="B697" s="1" t="s">
        <v>901</v>
      </c>
      <c r="C697" s="1" t="s">
        <v>902</v>
      </c>
      <c r="D697" s="1" t="s">
        <v>900</v>
      </c>
      <c r="E697" s="2">
        <v>45303.398946759262</v>
      </c>
      <c r="F697" s="1" t="s">
        <v>104</v>
      </c>
      <c r="G697" s="1" t="s">
        <v>37</v>
      </c>
      <c r="I697" s="1" t="s">
        <v>50</v>
      </c>
      <c r="J697" s="3">
        <v>7</v>
      </c>
      <c r="K697" s="1">
        <v>1</v>
      </c>
      <c r="L697" s="1">
        <v>0</v>
      </c>
      <c r="M697" s="1">
        <v>0</v>
      </c>
      <c r="N697" s="1">
        <v>0</v>
      </c>
      <c r="O697" s="1">
        <v>61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6">
        <v>45451</v>
      </c>
    </row>
    <row r="698" spans="2:37" x14ac:dyDescent="0.25">
      <c r="B698" s="1" t="s">
        <v>3171</v>
      </c>
      <c r="C698" s="1" t="s">
        <v>3172</v>
      </c>
      <c r="D698" s="1" t="s">
        <v>3173</v>
      </c>
      <c r="E698" s="2">
        <v>45259.586851851855</v>
      </c>
      <c r="F698" s="1" t="s">
        <v>73</v>
      </c>
      <c r="G698" s="1" t="s">
        <v>37</v>
      </c>
      <c r="I698" s="1" t="s">
        <v>38</v>
      </c>
      <c r="J698" s="3">
        <v>5.7</v>
      </c>
      <c r="K698" s="1">
        <v>1</v>
      </c>
      <c r="L698" s="1">
        <v>0</v>
      </c>
      <c r="M698" s="1">
        <v>0</v>
      </c>
      <c r="N698" s="1">
        <v>0</v>
      </c>
      <c r="O698" s="1">
        <v>4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0</v>
      </c>
      <c r="AI698" s="1">
        <v>1</v>
      </c>
      <c r="AJ698" s="1">
        <v>0</v>
      </c>
      <c r="AK698" s="6">
        <v>45595</v>
      </c>
    </row>
    <row r="699" spans="2:37" x14ac:dyDescent="0.25">
      <c r="B699" s="1" t="s">
        <v>3174</v>
      </c>
      <c r="C699" s="1" t="s">
        <v>3175</v>
      </c>
      <c r="D699" s="1" t="s">
        <v>3176</v>
      </c>
      <c r="E699" s="2">
        <v>45302.482615740744</v>
      </c>
      <c r="F699" s="1" t="s">
        <v>41</v>
      </c>
      <c r="G699" s="1" t="s">
        <v>37</v>
      </c>
      <c r="I699" s="1" t="s">
        <v>50</v>
      </c>
      <c r="J699" s="3">
        <v>181.5</v>
      </c>
      <c r="K699" s="1">
        <v>0</v>
      </c>
      <c r="L699" s="1">
        <v>0</v>
      </c>
      <c r="M699" s="1">
        <v>2105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289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  <c r="AJ699" s="1">
        <v>1</v>
      </c>
      <c r="AK699" s="6">
        <v>367</v>
      </c>
    </row>
    <row r="700" spans="2:37" x14ac:dyDescent="0.25">
      <c r="B700" s="1" t="s">
        <v>904</v>
      </c>
      <c r="C700" s="1" t="s">
        <v>905</v>
      </c>
      <c r="D700" s="1" t="s">
        <v>903</v>
      </c>
      <c r="E700" s="2">
        <v>45304.538576388892</v>
      </c>
      <c r="F700" s="1" t="s">
        <v>36</v>
      </c>
      <c r="G700" s="1" t="s">
        <v>37</v>
      </c>
      <c r="I700" s="1" t="s">
        <v>50</v>
      </c>
      <c r="J700" s="3">
        <v>61.9</v>
      </c>
      <c r="K700" s="1">
        <v>119</v>
      </c>
      <c r="L700" s="1">
        <v>0</v>
      </c>
      <c r="M700" s="1">
        <v>0</v>
      </c>
      <c r="N700" s="1">
        <v>142</v>
      </c>
      <c r="O700" s="1">
        <v>5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24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446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0</v>
      </c>
      <c r="AJ700" s="1">
        <v>0</v>
      </c>
      <c r="AK700" s="6">
        <v>45472</v>
      </c>
    </row>
    <row r="701" spans="2:37" x14ac:dyDescent="0.25">
      <c r="B701" s="1" t="s">
        <v>907</v>
      </c>
      <c r="C701" s="1" t="s">
        <v>908</v>
      </c>
      <c r="D701" s="1" t="s">
        <v>906</v>
      </c>
      <c r="E701" s="2">
        <v>45306.573263888888</v>
      </c>
      <c r="F701" s="1" t="s">
        <v>36</v>
      </c>
      <c r="G701" s="1" t="s">
        <v>37</v>
      </c>
      <c r="H701" s="1" t="s">
        <v>321</v>
      </c>
      <c r="I701" s="1" t="s">
        <v>38</v>
      </c>
      <c r="J701" s="3">
        <v>126.4</v>
      </c>
      <c r="K701" s="1">
        <v>5</v>
      </c>
      <c r="L701" s="1">
        <v>407</v>
      </c>
      <c r="M701" s="1">
        <v>0</v>
      </c>
      <c r="N701" s="1">
        <v>0</v>
      </c>
      <c r="O701" s="1">
        <v>479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54</v>
      </c>
      <c r="V701" s="1">
        <v>0</v>
      </c>
      <c r="W701" s="1">
        <v>0</v>
      </c>
      <c r="X701" s="1">
        <v>0</v>
      </c>
      <c r="Y701" s="1">
        <v>37</v>
      </c>
      <c r="Z701" s="1">
        <v>0</v>
      </c>
      <c r="AA701" s="1">
        <v>283</v>
      </c>
      <c r="AB701" s="1">
        <v>824</v>
      </c>
      <c r="AC701" s="1">
        <v>786</v>
      </c>
      <c r="AD701" s="1">
        <v>1</v>
      </c>
      <c r="AE701" s="1">
        <v>0</v>
      </c>
      <c r="AF701" s="1">
        <v>0</v>
      </c>
      <c r="AG701" s="1">
        <v>0</v>
      </c>
      <c r="AH701" s="1">
        <v>1</v>
      </c>
      <c r="AI701" s="1">
        <v>1</v>
      </c>
      <c r="AJ701" s="1">
        <v>0</v>
      </c>
      <c r="AK701" s="6">
        <v>45595</v>
      </c>
    </row>
    <row r="702" spans="2:37" x14ac:dyDescent="0.25">
      <c r="B702" s="1" t="s">
        <v>3177</v>
      </c>
      <c r="C702" s="1" t="s">
        <v>3178</v>
      </c>
      <c r="D702" s="1" t="s">
        <v>3179</v>
      </c>
      <c r="E702" s="2">
        <v>45230.595949074072</v>
      </c>
      <c r="F702" s="1" t="s">
        <v>66</v>
      </c>
      <c r="G702" s="1" t="s">
        <v>37</v>
      </c>
      <c r="I702" s="1" t="s">
        <v>3180</v>
      </c>
      <c r="J702" s="3">
        <v>260.5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-1</v>
      </c>
      <c r="AK702" s="6">
        <v>367</v>
      </c>
    </row>
    <row r="703" spans="2:37" x14ac:dyDescent="0.25">
      <c r="B703" s="1" t="s">
        <v>910</v>
      </c>
      <c r="C703" s="1" t="s">
        <v>911</v>
      </c>
      <c r="D703" s="1" t="s">
        <v>909</v>
      </c>
      <c r="E703" s="2">
        <v>45304.030706018515</v>
      </c>
      <c r="F703" s="1" t="s">
        <v>280</v>
      </c>
      <c r="G703" s="1" t="s">
        <v>37</v>
      </c>
      <c r="I703" s="1" t="s">
        <v>38</v>
      </c>
      <c r="J703" s="3">
        <v>253</v>
      </c>
      <c r="K703" s="1">
        <v>0</v>
      </c>
      <c r="L703" s="1">
        <v>0</v>
      </c>
      <c r="M703" s="1">
        <v>3177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1093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0</v>
      </c>
      <c r="AK703" s="6">
        <v>367</v>
      </c>
    </row>
    <row r="704" spans="2:37" x14ac:dyDescent="0.25">
      <c r="B704" s="1" t="s">
        <v>913</v>
      </c>
      <c r="C704" s="1" t="s">
        <v>914</v>
      </c>
      <c r="D704" s="1" t="s">
        <v>912</v>
      </c>
      <c r="E704" s="2">
        <v>45304.503275462965</v>
      </c>
      <c r="F704" s="1" t="s">
        <v>104</v>
      </c>
      <c r="G704" s="1" t="s">
        <v>37</v>
      </c>
      <c r="I704" s="1" t="s">
        <v>38</v>
      </c>
      <c r="J704" s="3">
        <v>127.6</v>
      </c>
      <c r="K704" s="1">
        <v>60</v>
      </c>
      <c r="L704" s="1">
        <v>0</v>
      </c>
      <c r="M704" s="1">
        <v>2732</v>
      </c>
      <c r="N704" s="1">
        <v>0</v>
      </c>
      <c r="O704" s="1">
        <v>21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67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0</v>
      </c>
      <c r="AK704" s="6">
        <v>45358</v>
      </c>
    </row>
    <row r="705" spans="2:37" x14ac:dyDescent="0.25">
      <c r="B705" s="1" t="s">
        <v>3181</v>
      </c>
      <c r="C705" s="1" t="s">
        <v>3182</v>
      </c>
      <c r="D705" s="1" t="s">
        <v>3183</v>
      </c>
      <c r="E705" s="2">
        <v>45306.446145833332</v>
      </c>
      <c r="F705" s="1" t="s">
        <v>215</v>
      </c>
      <c r="G705" s="1" t="s">
        <v>37</v>
      </c>
      <c r="I705" s="1" t="s">
        <v>50</v>
      </c>
      <c r="J705" s="3">
        <v>13.4</v>
      </c>
      <c r="K705" s="1">
        <v>0</v>
      </c>
      <c r="L705" s="1">
        <v>180</v>
      </c>
      <c r="M705" s="1">
        <v>60</v>
      </c>
      <c r="N705" s="1">
        <v>0</v>
      </c>
      <c r="O705" s="1">
        <v>11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6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192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1</v>
      </c>
      <c r="AJ705" s="1">
        <v>0</v>
      </c>
      <c r="AK705" s="6">
        <v>45323</v>
      </c>
    </row>
    <row r="706" spans="2:37" x14ac:dyDescent="0.25">
      <c r="B706" s="1" t="s">
        <v>916</v>
      </c>
      <c r="C706" s="1" t="s">
        <v>917</v>
      </c>
      <c r="D706" s="1" t="s">
        <v>915</v>
      </c>
      <c r="E706" s="2">
        <v>45306.337789351855</v>
      </c>
      <c r="F706" s="1" t="s">
        <v>147</v>
      </c>
      <c r="G706" s="1" t="s">
        <v>37</v>
      </c>
      <c r="I706" s="1" t="s">
        <v>38</v>
      </c>
      <c r="J706" s="3">
        <v>92.4</v>
      </c>
      <c r="K706" s="1">
        <v>1</v>
      </c>
      <c r="L706" s="1">
        <v>746</v>
      </c>
      <c r="M706" s="1">
        <v>745</v>
      </c>
      <c r="N706" s="1">
        <v>0</v>
      </c>
      <c r="O706" s="1">
        <v>80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1</v>
      </c>
      <c r="V706" s="1">
        <v>0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 s="1">
        <v>761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0</v>
      </c>
      <c r="AJ706" s="1">
        <v>0</v>
      </c>
      <c r="AK706" s="6">
        <v>45560</v>
      </c>
    </row>
    <row r="707" spans="2:37" x14ac:dyDescent="0.25">
      <c r="B707" s="1" t="s">
        <v>3184</v>
      </c>
      <c r="C707" s="1" t="s">
        <v>3185</v>
      </c>
      <c r="D707" s="1" t="s">
        <v>3186</v>
      </c>
      <c r="E707" s="2">
        <v>45230.595949074072</v>
      </c>
      <c r="F707" s="1" t="s">
        <v>215</v>
      </c>
      <c r="G707" s="1" t="s">
        <v>37</v>
      </c>
      <c r="I707" s="1" t="s">
        <v>38</v>
      </c>
      <c r="J707" s="3">
        <v>24.3</v>
      </c>
      <c r="K707" s="1">
        <v>0</v>
      </c>
      <c r="L707" s="1">
        <v>0</v>
      </c>
      <c r="M707" s="1">
        <v>1768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310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0</v>
      </c>
      <c r="AJ707" s="1">
        <v>-1</v>
      </c>
      <c r="AK707" s="6">
        <v>367</v>
      </c>
    </row>
    <row r="708" spans="2:37" x14ac:dyDescent="0.25">
      <c r="B708" s="1" t="s">
        <v>1977</v>
      </c>
      <c r="C708" s="1" t="s">
        <v>1977</v>
      </c>
      <c r="D708" s="1" t="s">
        <v>2105</v>
      </c>
      <c r="E708" s="2">
        <v>45299.495752314811</v>
      </c>
      <c r="F708" s="1" t="s">
        <v>147</v>
      </c>
      <c r="G708" s="1" t="s">
        <v>37</v>
      </c>
      <c r="I708" s="1" t="s">
        <v>38</v>
      </c>
      <c r="J708" s="3">
        <v>4.2</v>
      </c>
      <c r="K708" s="1">
        <v>0</v>
      </c>
      <c r="L708" s="1">
        <v>0</v>
      </c>
      <c r="M708" s="1">
        <v>158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118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0</v>
      </c>
      <c r="AJ708" s="1">
        <v>0</v>
      </c>
      <c r="AK708" s="6">
        <v>367</v>
      </c>
    </row>
    <row r="709" spans="2:37" x14ac:dyDescent="0.25">
      <c r="B709" s="1" t="s">
        <v>2107</v>
      </c>
      <c r="C709" s="1" t="s">
        <v>2108</v>
      </c>
      <c r="D709" s="1" t="s">
        <v>2106</v>
      </c>
      <c r="E709" s="2">
        <v>45300.349930555552</v>
      </c>
      <c r="F709" s="1" t="s">
        <v>36</v>
      </c>
      <c r="G709" s="1" t="s">
        <v>37</v>
      </c>
      <c r="I709" s="1" t="s">
        <v>50</v>
      </c>
      <c r="J709" s="3">
        <v>15.6</v>
      </c>
      <c r="K709" s="1">
        <v>38</v>
      </c>
      <c r="L709" s="1">
        <v>0</v>
      </c>
      <c r="M709" s="1">
        <v>0</v>
      </c>
      <c r="N709" s="1">
        <v>37</v>
      </c>
      <c r="O709" s="1">
        <v>3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1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45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0</v>
      </c>
      <c r="AJ709" s="1">
        <v>0</v>
      </c>
      <c r="AK709" s="6">
        <v>45559</v>
      </c>
    </row>
    <row r="710" spans="2:37" x14ac:dyDescent="0.25">
      <c r="B710" s="1" t="s">
        <v>2107</v>
      </c>
      <c r="C710" s="1" t="s">
        <v>3187</v>
      </c>
      <c r="D710" s="1" t="s">
        <v>3188</v>
      </c>
      <c r="E710" s="2">
        <v>45261.348495370374</v>
      </c>
      <c r="F710" s="1" t="s">
        <v>49</v>
      </c>
      <c r="G710" s="1" t="s">
        <v>37</v>
      </c>
      <c r="I710" s="1" t="s">
        <v>38</v>
      </c>
      <c r="J710" s="3">
        <v>12.6</v>
      </c>
      <c r="K710" s="1">
        <v>18</v>
      </c>
      <c r="L710" s="1">
        <v>0</v>
      </c>
      <c r="M710" s="1">
        <v>17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17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</v>
      </c>
      <c r="AI710" s="1">
        <v>0</v>
      </c>
      <c r="AJ710" s="1">
        <v>0</v>
      </c>
      <c r="AK710" s="6">
        <v>45336</v>
      </c>
    </row>
    <row r="711" spans="2:37" x14ac:dyDescent="0.25">
      <c r="B711" s="1" t="s">
        <v>919</v>
      </c>
      <c r="C711" s="1" t="s">
        <v>920</v>
      </c>
      <c r="D711" s="1" t="s">
        <v>918</v>
      </c>
      <c r="E711" s="2">
        <v>45306.369930555556</v>
      </c>
      <c r="F711" s="1" t="s">
        <v>147</v>
      </c>
      <c r="G711" s="1" t="s">
        <v>37</v>
      </c>
      <c r="I711" s="1" t="s">
        <v>38</v>
      </c>
      <c r="J711" s="3">
        <v>420.3</v>
      </c>
      <c r="K711" s="1">
        <v>0</v>
      </c>
      <c r="L711" s="1">
        <v>0</v>
      </c>
      <c r="M711" s="1">
        <v>16624</v>
      </c>
      <c r="N711" s="1">
        <v>0</v>
      </c>
      <c r="O711" s="1">
        <v>1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576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2</v>
      </c>
      <c r="AB711" s="1">
        <v>1722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</v>
      </c>
      <c r="AI711" s="1">
        <v>0</v>
      </c>
      <c r="AJ711" s="1">
        <v>0</v>
      </c>
      <c r="AK711" s="6">
        <v>45378</v>
      </c>
    </row>
    <row r="712" spans="2:37" x14ac:dyDescent="0.25">
      <c r="B712" s="1" t="s">
        <v>922</v>
      </c>
      <c r="C712" s="1" t="s">
        <v>923</v>
      </c>
      <c r="D712" s="1" t="s">
        <v>921</v>
      </c>
      <c r="E712" s="2">
        <v>45301.316979166666</v>
      </c>
      <c r="F712" s="1" t="s">
        <v>924</v>
      </c>
      <c r="G712" s="1" t="s">
        <v>37</v>
      </c>
      <c r="I712" s="1" t="s">
        <v>38</v>
      </c>
      <c r="J712" s="3">
        <v>34.9</v>
      </c>
      <c r="K712" s="1">
        <v>50</v>
      </c>
      <c r="L712" s="1">
        <v>0</v>
      </c>
      <c r="M712" s="1">
        <v>0</v>
      </c>
      <c r="N712" s="1">
        <v>0</v>
      </c>
      <c r="O712" s="1">
        <v>50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19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6">
        <v>45360</v>
      </c>
    </row>
    <row r="713" spans="2:37" x14ac:dyDescent="0.25">
      <c r="B713" s="1" t="s">
        <v>926</v>
      </c>
      <c r="C713" s="1" t="s">
        <v>927</v>
      </c>
      <c r="D713" s="1" t="s">
        <v>925</v>
      </c>
      <c r="E713" s="2">
        <v>45306.365324074075</v>
      </c>
      <c r="F713" s="1" t="s">
        <v>104</v>
      </c>
      <c r="G713" s="1" t="s">
        <v>37</v>
      </c>
      <c r="I713" s="1" t="s">
        <v>38</v>
      </c>
      <c r="J713" s="3">
        <v>112.6</v>
      </c>
      <c r="K713" s="1">
        <v>1</v>
      </c>
      <c r="L713" s="1">
        <v>0</v>
      </c>
      <c r="M713" s="1">
        <v>0</v>
      </c>
      <c r="N713" s="1">
        <v>605</v>
      </c>
      <c r="O713" s="1">
        <v>347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0</v>
      </c>
      <c r="AJ713" s="1">
        <v>0</v>
      </c>
      <c r="AK713" s="6">
        <v>45501</v>
      </c>
    </row>
    <row r="714" spans="2:37" x14ac:dyDescent="0.25">
      <c r="B714" s="1" t="s">
        <v>3189</v>
      </c>
      <c r="C714" s="1" t="s">
        <v>3190</v>
      </c>
      <c r="D714" s="1" t="s">
        <v>3191</v>
      </c>
      <c r="E714" s="2">
        <v>45230.595949074072</v>
      </c>
      <c r="F714" s="1" t="s">
        <v>104</v>
      </c>
      <c r="G714" s="1" t="s">
        <v>37</v>
      </c>
      <c r="I714" s="1" t="s">
        <v>50</v>
      </c>
      <c r="J714" s="3">
        <v>45.6</v>
      </c>
      <c r="K714" s="1">
        <v>1</v>
      </c>
      <c r="L714" s="1">
        <v>0</v>
      </c>
      <c r="M714" s="1">
        <v>0</v>
      </c>
      <c r="N714" s="1">
        <v>231</v>
      </c>
      <c r="O714" s="1">
        <v>6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314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0</v>
      </c>
      <c r="AJ714" s="1">
        <v>-1</v>
      </c>
      <c r="AK714" s="6">
        <v>45535</v>
      </c>
    </row>
    <row r="715" spans="2:37" x14ac:dyDescent="0.25">
      <c r="B715" s="1" t="s">
        <v>1810</v>
      </c>
      <c r="C715" s="1" t="s">
        <v>1811</v>
      </c>
      <c r="D715" s="1" t="s">
        <v>1809</v>
      </c>
      <c r="E715" s="2">
        <v>45302.459189814814</v>
      </c>
      <c r="F715" s="1" t="s">
        <v>66</v>
      </c>
      <c r="G715" s="1" t="s">
        <v>37</v>
      </c>
      <c r="I715" s="1" t="s">
        <v>50</v>
      </c>
      <c r="J715" s="3">
        <v>29.7</v>
      </c>
      <c r="K715" s="1">
        <v>1</v>
      </c>
      <c r="L715" s="1">
        <v>0</v>
      </c>
      <c r="M715" s="1">
        <v>0</v>
      </c>
      <c r="N715" s="1">
        <v>0</v>
      </c>
      <c r="O715" s="1">
        <v>9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16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1</v>
      </c>
      <c r="AJ715" s="1">
        <v>0</v>
      </c>
      <c r="AK715" s="6">
        <v>46314</v>
      </c>
    </row>
    <row r="716" spans="2:37" x14ac:dyDescent="0.25">
      <c r="B716" s="1" t="s">
        <v>1813</v>
      </c>
      <c r="C716" s="1" t="s">
        <v>1814</v>
      </c>
      <c r="D716" s="1" t="s">
        <v>1812</v>
      </c>
      <c r="E716" s="2">
        <v>45306.362060185187</v>
      </c>
      <c r="F716" s="1" t="s">
        <v>41</v>
      </c>
      <c r="G716" s="1" t="s">
        <v>37</v>
      </c>
      <c r="I716" s="1" t="s">
        <v>38</v>
      </c>
      <c r="J716" s="3">
        <v>1423.8</v>
      </c>
      <c r="K716" s="1">
        <v>5</v>
      </c>
      <c r="L716" s="1">
        <v>5315</v>
      </c>
      <c r="M716" s="1">
        <v>5454</v>
      </c>
      <c r="N716" s="1">
        <v>0</v>
      </c>
      <c r="O716" s="1">
        <v>217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80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4</v>
      </c>
      <c r="AB716" s="1">
        <v>5647</v>
      </c>
      <c r="AC716" s="1">
        <v>0</v>
      </c>
      <c r="AD716" s="1">
        <v>1</v>
      </c>
      <c r="AE716" s="1">
        <v>0</v>
      </c>
      <c r="AF716" s="1">
        <v>0</v>
      </c>
      <c r="AG716" s="1">
        <v>0</v>
      </c>
      <c r="AH716" s="1">
        <v>0</v>
      </c>
      <c r="AI716" s="1">
        <v>0</v>
      </c>
      <c r="AJ716" s="1">
        <v>0</v>
      </c>
      <c r="AK716" s="6">
        <v>45582</v>
      </c>
    </row>
    <row r="717" spans="2:37" x14ac:dyDescent="0.25">
      <c r="B717" s="1" t="s">
        <v>3192</v>
      </c>
      <c r="C717" s="1" t="s">
        <v>3193</v>
      </c>
      <c r="D717" s="1" t="s">
        <v>3194</v>
      </c>
      <c r="E717" s="2">
        <v>45296.566874999997</v>
      </c>
      <c r="F717" s="1" t="s">
        <v>36</v>
      </c>
      <c r="G717" s="1" t="s">
        <v>37</v>
      </c>
      <c r="I717" s="1" t="s">
        <v>38</v>
      </c>
      <c r="J717" s="3">
        <v>102</v>
      </c>
      <c r="K717" s="1">
        <v>0</v>
      </c>
      <c r="L717" s="1">
        <v>0</v>
      </c>
      <c r="M717" s="1">
        <v>1482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30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2</v>
      </c>
      <c r="AB717" s="1">
        <v>312</v>
      </c>
      <c r="AC717" s="1">
        <v>0</v>
      </c>
      <c r="AD717" s="1">
        <v>24</v>
      </c>
      <c r="AE717" s="1">
        <v>0</v>
      </c>
      <c r="AF717" s="1">
        <v>0</v>
      </c>
      <c r="AG717" s="1">
        <v>0</v>
      </c>
      <c r="AH717" s="1">
        <v>0</v>
      </c>
      <c r="AI717" s="1">
        <v>0</v>
      </c>
      <c r="AJ717" s="1">
        <v>0</v>
      </c>
      <c r="AK717" s="6">
        <v>44577</v>
      </c>
    </row>
    <row r="718" spans="2:37" x14ac:dyDescent="0.25">
      <c r="B718" s="1" t="s">
        <v>3195</v>
      </c>
      <c r="C718" s="1" t="s">
        <v>3196</v>
      </c>
      <c r="D718" s="1" t="s">
        <v>3197</v>
      </c>
      <c r="E718" s="2">
        <v>45302.58792824074</v>
      </c>
      <c r="F718" s="1" t="s">
        <v>104</v>
      </c>
      <c r="G718" s="1" t="s">
        <v>37</v>
      </c>
      <c r="I718" s="1" t="s">
        <v>38</v>
      </c>
      <c r="J718" s="3">
        <v>8.6999999999999993</v>
      </c>
      <c r="K718" s="1">
        <v>0</v>
      </c>
      <c r="L718" s="1">
        <v>0</v>
      </c>
      <c r="M718" s="1">
        <v>407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28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127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0</v>
      </c>
      <c r="AJ718" s="1">
        <v>0</v>
      </c>
      <c r="AK718" s="6">
        <v>367</v>
      </c>
    </row>
    <row r="719" spans="2:37" x14ac:dyDescent="0.25">
      <c r="B719" s="1" t="s">
        <v>3198</v>
      </c>
      <c r="C719" s="1" t="s">
        <v>3199</v>
      </c>
      <c r="D719" s="1" t="s">
        <v>3200</v>
      </c>
      <c r="E719" s="2">
        <v>45259.460902777777</v>
      </c>
      <c r="F719" s="1" t="s">
        <v>41</v>
      </c>
      <c r="G719" s="1" t="s">
        <v>37</v>
      </c>
      <c r="I719" s="1" t="s">
        <v>50</v>
      </c>
      <c r="J719" s="3">
        <v>7.9</v>
      </c>
      <c r="K719" s="1">
        <v>0</v>
      </c>
      <c r="L719" s="1">
        <v>0</v>
      </c>
      <c r="M719" s="1">
        <v>0</v>
      </c>
      <c r="N719" s="1">
        <v>13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2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0</v>
      </c>
      <c r="AK719" s="6">
        <v>367</v>
      </c>
    </row>
    <row r="720" spans="2:37" x14ac:dyDescent="0.25">
      <c r="B720" s="1" t="s">
        <v>929</v>
      </c>
      <c r="C720" s="1" t="s">
        <v>930</v>
      </c>
      <c r="D720" s="1" t="s">
        <v>928</v>
      </c>
      <c r="E720" s="2">
        <v>45304.43849537037</v>
      </c>
      <c r="F720" s="1" t="s">
        <v>183</v>
      </c>
      <c r="G720" s="1" t="s">
        <v>37</v>
      </c>
      <c r="I720" s="1" t="s">
        <v>38</v>
      </c>
      <c r="J720" s="3">
        <v>54.3</v>
      </c>
      <c r="K720" s="1">
        <v>114</v>
      </c>
      <c r="L720" s="1">
        <v>0</v>
      </c>
      <c r="M720" s="1">
        <v>0</v>
      </c>
      <c r="N720" s="1">
        <v>104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205</v>
      </c>
      <c r="AC720" s="1">
        <v>0</v>
      </c>
      <c r="AD720" s="1">
        <v>3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6">
        <v>45393</v>
      </c>
    </row>
    <row r="721" spans="2:37" x14ac:dyDescent="0.25">
      <c r="B721" s="1" t="s">
        <v>932</v>
      </c>
      <c r="C721" s="1" t="s">
        <v>933</v>
      </c>
      <c r="D721" s="1" t="s">
        <v>931</v>
      </c>
      <c r="E721" s="2">
        <v>45306.400150462963</v>
      </c>
      <c r="F721" s="1" t="s">
        <v>66</v>
      </c>
      <c r="G721" s="1" t="s">
        <v>37</v>
      </c>
      <c r="I721" s="1" t="s">
        <v>50</v>
      </c>
      <c r="J721" s="3">
        <v>27.5</v>
      </c>
      <c r="K721" s="1">
        <v>1</v>
      </c>
      <c r="L721" s="1">
        <v>0</v>
      </c>
      <c r="M721" s="1">
        <v>254</v>
      </c>
      <c r="N721" s="1">
        <v>0</v>
      </c>
      <c r="O721" s="1">
        <v>48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39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10</v>
      </c>
      <c r="AB721" s="1">
        <v>92</v>
      </c>
      <c r="AC721" s="1">
        <v>0</v>
      </c>
      <c r="AD721" s="1">
        <v>1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6">
        <v>45421</v>
      </c>
    </row>
    <row r="722" spans="2:37" x14ac:dyDescent="0.25">
      <c r="B722" s="1" t="s">
        <v>3201</v>
      </c>
      <c r="C722" s="1" t="s">
        <v>3202</v>
      </c>
      <c r="D722" s="1" t="s">
        <v>3203</v>
      </c>
      <c r="E722" s="2">
        <v>45284.511041666665</v>
      </c>
      <c r="F722" s="1" t="s">
        <v>211</v>
      </c>
      <c r="G722" s="1" t="s">
        <v>37</v>
      </c>
      <c r="I722" s="1" t="s">
        <v>50</v>
      </c>
      <c r="J722" s="3">
        <v>245.1</v>
      </c>
      <c r="K722" s="1">
        <v>0</v>
      </c>
      <c r="L722" s="1">
        <v>0</v>
      </c>
      <c r="M722" s="1">
        <v>1287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342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v>0</v>
      </c>
      <c r="AJ722" s="1">
        <v>0</v>
      </c>
      <c r="AK722" s="6">
        <v>367</v>
      </c>
    </row>
    <row r="723" spans="2:37" x14ac:dyDescent="0.25">
      <c r="B723" s="1" t="s">
        <v>3204</v>
      </c>
      <c r="C723" s="1" t="s">
        <v>3205</v>
      </c>
      <c r="D723" s="1" t="s">
        <v>3206</v>
      </c>
      <c r="E723" s="2">
        <v>45271.666608796295</v>
      </c>
      <c r="F723" s="1" t="s">
        <v>41</v>
      </c>
      <c r="G723" s="1" t="s">
        <v>37</v>
      </c>
      <c r="I723" s="1" t="s">
        <v>38</v>
      </c>
      <c r="J723" s="3">
        <v>25.7</v>
      </c>
      <c r="K723" s="1">
        <v>0</v>
      </c>
      <c r="L723" s="1">
        <v>0</v>
      </c>
      <c r="M723" s="1">
        <v>0</v>
      </c>
      <c r="N723" s="1">
        <v>169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158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</v>
      </c>
      <c r="AI723" s="1">
        <v>0</v>
      </c>
      <c r="AJ723" s="1">
        <v>0</v>
      </c>
      <c r="AK723" s="6">
        <v>367</v>
      </c>
    </row>
    <row r="724" spans="2:37" x14ac:dyDescent="0.25">
      <c r="B724" s="1" t="s">
        <v>935</v>
      </c>
      <c r="C724" s="1" t="s">
        <v>936</v>
      </c>
      <c r="D724" s="1" t="s">
        <v>934</v>
      </c>
      <c r="E724" s="2">
        <v>45302.516817129632</v>
      </c>
      <c r="F724" s="1" t="s">
        <v>41</v>
      </c>
      <c r="G724" s="1" t="s">
        <v>37</v>
      </c>
      <c r="I724" s="1" t="s">
        <v>50</v>
      </c>
      <c r="J724" s="3">
        <v>77.5</v>
      </c>
      <c r="K724" s="1">
        <v>1</v>
      </c>
      <c r="L724" s="1">
        <v>0</v>
      </c>
      <c r="M724" s="1">
        <v>0</v>
      </c>
      <c r="N724" s="1">
        <v>2880</v>
      </c>
      <c r="O724" s="1">
        <v>70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2872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6">
        <v>45459</v>
      </c>
    </row>
    <row r="725" spans="2:37" x14ac:dyDescent="0.25">
      <c r="B725" s="1" t="s">
        <v>3207</v>
      </c>
      <c r="C725" s="1" t="s">
        <v>3208</v>
      </c>
      <c r="D725" s="1" t="s">
        <v>3209</v>
      </c>
      <c r="E725" s="2">
        <v>45230.595949074072</v>
      </c>
      <c r="F725" s="1" t="s">
        <v>66</v>
      </c>
      <c r="G725" s="1" t="s">
        <v>37</v>
      </c>
      <c r="H725" s="1" t="s">
        <v>98</v>
      </c>
      <c r="I725" s="1" t="s">
        <v>38</v>
      </c>
      <c r="J725" s="3">
        <v>62.9</v>
      </c>
      <c r="K725" s="1">
        <v>0</v>
      </c>
      <c r="L725" s="1">
        <v>0</v>
      </c>
      <c r="M725" s="1">
        <v>0</v>
      </c>
      <c r="N725" s="1">
        <v>331</v>
      </c>
      <c r="O725" s="1">
        <v>16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344</v>
      </c>
      <c r="AC725" s="1">
        <v>0</v>
      </c>
      <c r="AD725" s="1">
        <v>2</v>
      </c>
      <c r="AE725" s="1">
        <v>0</v>
      </c>
      <c r="AF725" s="1">
        <v>0</v>
      </c>
      <c r="AG725" s="1">
        <v>0</v>
      </c>
      <c r="AH725" s="1">
        <v>0</v>
      </c>
      <c r="AI725" s="1">
        <v>0</v>
      </c>
      <c r="AJ725" s="1">
        <v>-1</v>
      </c>
      <c r="AK725" s="6">
        <v>45478</v>
      </c>
    </row>
    <row r="726" spans="2:37" x14ac:dyDescent="0.25">
      <c r="B726" s="1" t="s">
        <v>3210</v>
      </c>
      <c r="C726" s="1" t="s">
        <v>3211</v>
      </c>
      <c r="D726" s="1" t="s">
        <v>3212</v>
      </c>
      <c r="E726" s="2">
        <v>45306.266446759262</v>
      </c>
      <c r="F726" s="1" t="s">
        <v>196</v>
      </c>
      <c r="G726" s="1" t="s">
        <v>37</v>
      </c>
      <c r="I726" s="1" t="s">
        <v>50</v>
      </c>
      <c r="J726" s="3">
        <v>118</v>
      </c>
      <c r="K726" s="1">
        <v>0</v>
      </c>
      <c r="L726" s="1">
        <v>0</v>
      </c>
      <c r="M726" s="1">
        <v>0</v>
      </c>
      <c r="N726" s="1">
        <v>2015</v>
      </c>
      <c r="O726" s="1">
        <v>17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2660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  <c r="AI726" s="1">
        <v>0</v>
      </c>
      <c r="AJ726" s="1">
        <v>0</v>
      </c>
      <c r="AK726" s="6">
        <v>45454</v>
      </c>
    </row>
    <row r="727" spans="2:37" x14ac:dyDescent="0.25">
      <c r="B727" s="1" t="s">
        <v>938</v>
      </c>
      <c r="C727" s="1" t="s">
        <v>939</v>
      </c>
      <c r="D727" s="1" t="s">
        <v>937</v>
      </c>
      <c r="E727" s="2">
        <v>45306.337719907409</v>
      </c>
      <c r="F727" s="1" t="s">
        <v>36</v>
      </c>
      <c r="G727" s="1" t="s">
        <v>37</v>
      </c>
      <c r="I727" s="1" t="s">
        <v>50</v>
      </c>
      <c r="J727" s="3">
        <v>672.9</v>
      </c>
      <c r="K727" s="1">
        <v>3075</v>
      </c>
      <c r="L727" s="1">
        <v>1870</v>
      </c>
      <c r="M727" s="1">
        <v>2025</v>
      </c>
      <c r="N727" s="1">
        <v>0</v>
      </c>
      <c r="O727" s="1">
        <v>1085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135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26</v>
      </c>
      <c r="AB727" s="1">
        <v>5164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1</v>
      </c>
      <c r="AJ727" s="1">
        <v>0</v>
      </c>
      <c r="AK727" s="6">
        <v>45622</v>
      </c>
    </row>
    <row r="728" spans="2:37" x14ac:dyDescent="0.25">
      <c r="B728" s="1" t="s">
        <v>941</v>
      </c>
      <c r="C728" s="1" t="s">
        <v>942</v>
      </c>
      <c r="D728" s="1" t="s">
        <v>940</v>
      </c>
      <c r="E728" s="2">
        <v>45306.381180555552</v>
      </c>
      <c r="F728" s="1" t="s">
        <v>147</v>
      </c>
      <c r="G728" s="1" t="s">
        <v>37</v>
      </c>
      <c r="I728" s="1" t="s">
        <v>38</v>
      </c>
      <c r="J728" s="3">
        <v>22.5</v>
      </c>
      <c r="K728" s="1">
        <v>2</v>
      </c>
      <c r="L728" s="1">
        <v>5</v>
      </c>
      <c r="M728" s="1">
        <v>196</v>
      </c>
      <c r="N728" s="1">
        <v>0</v>
      </c>
      <c r="O728" s="1">
        <v>16</v>
      </c>
      <c r="P728" s="1">
        <v>0</v>
      </c>
      <c r="Q728" s="1">
        <v>0</v>
      </c>
      <c r="R728" s="1">
        <v>0</v>
      </c>
      <c r="S728" s="1">
        <v>558</v>
      </c>
      <c r="T728" s="1">
        <v>0</v>
      </c>
      <c r="U728" s="1">
        <v>57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83</v>
      </c>
      <c r="AB728" s="1">
        <v>90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1</v>
      </c>
      <c r="AI728" s="1">
        <v>1</v>
      </c>
      <c r="AJ728" s="1">
        <v>0</v>
      </c>
      <c r="AK728" s="6">
        <v>45441</v>
      </c>
    </row>
    <row r="729" spans="2:37" x14ac:dyDescent="0.25">
      <c r="B729" s="1" t="s">
        <v>1816</v>
      </c>
      <c r="C729" s="1" t="s">
        <v>1817</v>
      </c>
      <c r="D729" s="1" t="s">
        <v>1815</v>
      </c>
      <c r="E729" s="2">
        <v>45306.557453703703</v>
      </c>
      <c r="F729" s="1" t="s">
        <v>147</v>
      </c>
      <c r="G729" s="1" t="s">
        <v>37</v>
      </c>
      <c r="I729" s="1" t="s">
        <v>38</v>
      </c>
      <c r="J729" s="3">
        <v>41.9</v>
      </c>
      <c r="K729" s="1">
        <v>1</v>
      </c>
      <c r="L729" s="1">
        <v>264</v>
      </c>
      <c r="M729" s="1">
        <v>562</v>
      </c>
      <c r="N729" s="1">
        <v>0</v>
      </c>
      <c r="O729" s="1">
        <v>63</v>
      </c>
      <c r="P729" s="1">
        <v>9</v>
      </c>
      <c r="Q729" s="1">
        <v>0</v>
      </c>
      <c r="R729" s="1">
        <v>0</v>
      </c>
      <c r="S729" s="1">
        <v>1269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533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1</v>
      </c>
      <c r="AI729" s="1">
        <v>1</v>
      </c>
      <c r="AJ729" s="1">
        <v>0</v>
      </c>
      <c r="AK729" s="6">
        <v>45440</v>
      </c>
    </row>
    <row r="730" spans="2:37" x14ac:dyDescent="0.25">
      <c r="B730" s="1" t="s">
        <v>944</v>
      </c>
      <c r="C730" s="1" t="s">
        <v>945</v>
      </c>
      <c r="D730" s="1" t="s">
        <v>943</v>
      </c>
      <c r="E730" s="2">
        <v>45306.398645833331</v>
      </c>
      <c r="F730" s="1" t="s">
        <v>66</v>
      </c>
      <c r="G730" s="1" t="s">
        <v>37</v>
      </c>
      <c r="I730" s="1" t="s">
        <v>50</v>
      </c>
      <c r="J730" s="3">
        <v>145.30000000000001</v>
      </c>
      <c r="K730" s="1">
        <v>5</v>
      </c>
      <c r="L730" s="1">
        <v>603</v>
      </c>
      <c r="M730" s="1">
        <v>2428</v>
      </c>
      <c r="N730" s="1">
        <v>0</v>
      </c>
      <c r="O730" s="1">
        <v>11</v>
      </c>
      <c r="P730" s="1">
        <v>7</v>
      </c>
      <c r="Q730" s="1">
        <v>0</v>
      </c>
      <c r="R730" s="1">
        <v>0</v>
      </c>
      <c r="S730" s="1">
        <v>87</v>
      </c>
      <c r="T730" s="1">
        <v>0</v>
      </c>
      <c r="U730" s="1">
        <v>139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507</v>
      </c>
      <c r="AB730" s="1">
        <v>1910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0</v>
      </c>
      <c r="AJ730" s="1">
        <v>0</v>
      </c>
      <c r="AK730" s="6">
        <v>45585</v>
      </c>
    </row>
    <row r="731" spans="2:37" x14ac:dyDescent="0.25">
      <c r="B731" s="1" t="s">
        <v>3213</v>
      </c>
      <c r="C731" s="1" t="s">
        <v>3214</v>
      </c>
      <c r="D731" s="1" t="s">
        <v>3215</v>
      </c>
      <c r="E731" s="2">
        <v>45230.595949074072</v>
      </c>
      <c r="F731" s="1" t="s">
        <v>36</v>
      </c>
      <c r="G731" s="1" t="s">
        <v>37</v>
      </c>
      <c r="I731" s="1" t="s">
        <v>38</v>
      </c>
      <c r="J731" s="3">
        <v>25.3</v>
      </c>
      <c r="K731" s="1">
        <v>0</v>
      </c>
      <c r="L731" s="1">
        <v>0</v>
      </c>
      <c r="M731" s="1">
        <v>0</v>
      </c>
      <c r="N731" s="1">
        <v>308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0</v>
      </c>
      <c r="Y731" s="1">
        <v>0</v>
      </c>
      <c r="Z731" s="1">
        <v>0</v>
      </c>
      <c r="AA731" s="1">
        <v>0</v>
      </c>
      <c r="AB731" s="1">
        <v>115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  <c r="AI731" s="1">
        <v>0</v>
      </c>
      <c r="AJ731" s="1">
        <v>-1</v>
      </c>
      <c r="AK731" s="6">
        <v>367</v>
      </c>
    </row>
    <row r="732" spans="2:37" x14ac:dyDescent="0.25">
      <c r="B732" s="1" t="s">
        <v>2110</v>
      </c>
      <c r="C732" s="1" t="s">
        <v>2111</v>
      </c>
      <c r="D732" s="1" t="s">
        <v>2109</v>
      </c>
      <c r="E732" s="2">
        <v>45306.332361111112</v>
      </c>
      <c r="F732" s="1" t="s">
        <v>66</v>
      </c>
      <c r="G732" s="1" t="s">
        <v>37</v>
      </c>
      <c r="H732" s="1" t="s">
        <v>67</v>
      </c>
      <c r="I732" s="1" t="s">
        <v>50</v>
      </c>
      <c r="J732" s="3">
        <v>60</v>
      </c>
      <c r="K732" s="1">
        <v>14</v>
      </c>
      <c r="L732" s="1">
        <v>394</v>
      </c>
      <c r="M732" s="1">
        <v>0</v>
      </c>
      <c r="N732" s="1">
        <v>0</v>
      </c>
      <c r="O732" s="1">
        <v>393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267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280</v>
      </c>
      <c r="AB732" s="1">
        <v>387</v>
      </c>
      <c r="AC732" s="1">
        <v>300</v>
      </c>
      <c r="AD732" s="1">
        <v>0</v>
      </c>
      <c r="AE732" s="1">
        <v>0</v>
      </c>
      <c r="AF732" s="1">
        <v>0</v>
      </c>
      <c r="AG732" s="1">
        <v>0</v>
      </c>
      <c r="AH732" s="1">
        <v>1</v>
      </c>
      <c r="AI732" s="1">
        <v>1</v>
      </c>
      <c r="AJ732" s="1">
        <v>0</v>
      </c>
      <c r="AK732" s="6">
        <v>45455</v>
      </c>
    </row>
    <row r="733" spans="2:37" x14ac:dyDescent="0.25">
      <c r="B733" s="1" t="s">
        <v>3216</v>
      </c>
      <c r="C733" s="1" t="s">
        <v>3217</v>
      </c>
      <c r="D733" s="1" t="s">
        <v>3218</v>
      </c>
      <c r="E733" s="2">
        <v>45257.51635416667</v>
      </c>
      <c r="F733" s="1" t="s">
        <v>215</v>
      </c>
      <c r="G733" s="1" t="s">
        <v>37</v>
      </c>
      <c r="I733" s="1" t="s">
        <v>38</v>
      </c>
      <c r="J733" s="3">
        <v>1.5</v>
      </c>
      <c r="K733" s="1">
        <v>1</v>
      </c>
      <c r="L733" s="1">
        <v>0</v>
      </c>
      <c r="M733" s="1">
        <v>0</v>
      </c>
      <c r="N733" s="1">
        <v>0</v>
      </c>
      <c r="O733" s="1">
        <v>2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v>0</v>
      </c>
      <c r="AJ733" s="1">
        <v>0</v>
      </c>
      <c r="AK733" s="6">
        <v>45483</v>
      </c>
    </row>
    <row r="734" spans="2:37" x14ac:dyDescent="0.25">
      <c r="B734" s="1" t="s">
        <v>3219</v>
      </c>
      <c r="C734" s="1" t="s">
        <v>3220</v>
      </c>
      <c r="D734" s="1" t="s">
        <v>3221</v>
      </c>
      <c r="E734" s="2">
        <v>45306.381180555552</v>
      </c>
      <c r="F734" s="1" t="s">
        <v>207</v>
      </c>
      <c r="G734" s="1" t="s">
        <v>37</v>
      </c>
      <c r="I734" s="1" t="s">
        <v>38</v>
      </c>
      <c r="J734" s="3">
        <v>158.19999999999999</v>
      </c>
      <c r="K734" s="1">
        <v>0</v>
      </c>
      <c r="L734" s="1">
        <v>0</v>
      </c>
      <c r="M734" s="1">
        <v>3219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 s="1">
        <v>1147</v>
      </c>
      <c r="AC734" s="1">
        <v>0</v>
      </c>
      <c r="AD734" s="1">
        <v>0</v>
      </c>
      <c r="AE734" s="1">
        <v>0</v>
      </c>
      <c r="AF734" s="1">
        <v>0</v>
      </c>
      <c r="AG734" s="1">
        <v>1</v>
      </c>
      <c r="AH734" s="1">
        <v>0</v>
      </c>
      <c r="AI734" s="1">
        <v>0</v>
      </c>
      <c r="AJ734" s="1">
        <v>0</v>
      </c>
      <c r="AK734" s="6">
        <v>45454</v>
      </c>
    </row>
    <row r="735" spans="2:37" x14ac:dyDescent="0.25">
      <c r="B735" s="1" t="s">
        <v>3222</v>
      </c>
      <c r="C735" s="1" t="s">
        <v>3223</v>
      </c>
      <c r="D735" s="1" t="s">
        <v>3224</v>
      </c>
      <c r="E735" s="2">
        <v>45304.563275462962</v>
      </c>
      <c r="F735" s="1" t="s">
        <v>147</v>
      </c>
      <c r="G735" s="1" t="s">
        <v>37</v>
      </c>
      <c r="I735" s="1" t="s">
        <v>38</v>
      </c>
      <c r="J735" s="3">
        <v>72.400000000000006</v>
      </c>
      <c r="K735" s="1">
        <v>0</v>
      </c>
      <c r="L735" s="1">
        <v>0</v>
      </c>
      <c r="M735" s="1">
        <v>2424</v>
      </c>
      <c r="N735" s="1">
        <v>92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617</v>
      </c>
      <c r="AC735" s="1">
        <v>0</v>
      </c>
      <c r="AD735" s="1">
        <v>158</v>
      </c>
      <c r="AE735" s="1">
        <v>0</v>
      </c>
      <c r="AF735" s="1">
        <v>0</v>
      </c>
      <c r="AG735" s="1">
        <v>0</v>
      </c>
      <c r="AH735" s="1">
        <v>0</v>
      </c>
      <c r="AI735" s="1">
        <v>0</v>
      </c>
      <c r="AJ735" s="1">
        <v>1</v>
      </c>
      <c r="AK735" s="6">
        <v>367</v>
      </c>
    </row>
    <row r="736" spans="2:37" x14ac:dyDescent="0.25">
      <c r="B736" s="1" t="s">
        <v>2113</v>
      </c>
      <c r="C736" s="1" t="s">
        <v>2114</v>
      </c>
      <c r="D736" s="1" t="s">
        <v>2112</v>
      </c>
      <c r="E736" s="2">
        <v>45230.595949074072</v>
      </c>
      <c r="F736" s="1" t="s">
        <v>41</v>
      </c>
      <c r="G736" s="1" t="s">
        <v>37</v>
      </c>
      <c r="I736" s="1" t="s">
        <v>50</v>
      </c>
      <c r="J736" s="3">
        <v>54.9</v>
      </c>
      <c r="K736" s="1">
        <v>23</v>
      </c>
      <c r="L736" s="1">
        <v>0</v>
      </c>
      <c r="M736" s="1">
        <v>0</v>
      </c>
      <c r="N736" s="1">
        <v>0</v>
      </c>
      <c r="O736" s="1">
        <v>208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144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-1</v>
      </c>
      <c r="AK736" s="6">
        <v>45433</v>
      </c>
    </row>
    <row r="737" spans="2:37" x14ac:dyDescent="0.25">
      <c r="B737" s="1" t="s">
        <v>3225</v>
      </c>
      <c r="C737" s="1" t="s">
        <v>3226</v>
      </c>
      <c r="D737" s="1" t="s">
        <v>3227</v>
      </c>
      <c r="E737" s="2">
        <v>45230.595949074072</v>
      </c>
      <c r="F737" s="1" t="s">
        <v>2722</v>
      </c>
      <c r="G737" s="1" t="s">
        <v>37</v>
      </c>
      <c r="I737" s="1" t="s">
        <v>38</v>
      </c>
      <c r="J737" s="3">
        <v>7.7</v>
      </c>
      <c r="K737" s="1">
        <v>0</v>
      </c>
      <c r="L737" s="1">
        <v>291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0</v>
      </c>
      <c r="Z737" s="1">
        <v>0</v>
      </c>
      <c r="AA737" s="1">
        <v>0</v>
      </c>
      <c r="AB737" s="1">
        <v>298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1">
        <v>0</v>
      </c>
      <c r="AI737" s="1">
        <v>0</v>
      </c>
      <c r="AJ737" s="1">
        <v>-1</v>
      </c>
      <c r="AK737" s="6">
        <v>367</v>
      </c>
    </row>
    <row r="738" spans="2:37" x14ac:dyDescent="0.25">
      <c r="B738" s="1" t="s">
        <v>947</v>
      </c>
      <c r="C738" s="1" t="s">
        <v>948</v>
      </c>
      <c r="D738" s="1" t="s">
        <v>946</v>
      </c>
      <c r="E738" s="2">
        <v>45306.395543981482</v>
      </c>
      <c r="F738" s="1" t="s">
        <v>36</v>
      </c>
      <c r="G738" s="1" t="s">
        <v>37</v>
      </c>
      <c r="I738" s="1" t="s">
        <v>50</v>
      </c>
      <c r="J738" s="3">
        <v>57.1</v>
      </c>
      <c r="K738" s="1">
        <v>708</v>
      </c>
      <c r="L738" s="1">
        <v>0</v>
      </c>
      <c r="M738" s="1">
        <v>0</v>
      </c>
      <c r="N738" s="1">
        <v>682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23</v>
      </c>
      <c r="V738" s="1">
        <v>0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688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1</v>
      </c>
      <c r="AJ738" s="1">
        <v>0</v>
      </c>
      <c r="AK738" s="6">
        <v>45136</v>
      </c>
    </row>
    <row r="739" spans="2:37" x14ac:dyDescent="0.25">
      <c r="B739" s="1" t="s">
        <v>947</v>
      </c>
      <c r="C739" s="1" t="s">
        <v>950</v>
      </c>
      <c r="D739" s="1" t="s">
        <v>949</v>
      </c>
      <c r="E739" s="2">
        <v>45303.440358796295</v>
      </c>
      <c r="F739" s="1" t="s">
        <v>104</v>
      </c>
      <c r="G739" s="1" t="s">
        <v>37</v>
      </c>
      <c r="I739" s="1" t="s">
        <v>50</v>
      </c>
      <c r="J739" s="3">
        <v>21.2</v>
      </c>
      <c r="K739" s="1">
        <v>0</v>
      </c>
      <c r="L739" s="1">
        <v>215</v>
      </c>
      <c r="M739" s="1">
        <v>32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7</v>
      </c>
      <c r="V739" s="1">
        <v>0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 s="1">
        <v>216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0</v>
      </c>
      <c r="AI739" s="1">
        <v>0</v>
      </c>
      <c r="AJ739" s="1">
        <v>0</v>
      </c>
      <c r="AK739" s="6">
        <v>45136</v>
      </c>
    </row>
    <row r="740" spans="2:37" x14ac:dyDescent="0.25">
      <c r="B740" s="1" t="s">
        <v>952</v>
      </c>
      <c r="C740" s="1" t="s">
        <v>953</v>
      </c>
      <c r="D740" s="1" t="s">
        <v>951</v>
      </c>
      <c r="E740" s="2">
        <v>45306.391319444447</v>
      </c>
      <c r="F740" s="1" t="s">
        <v>49</v>
      </c>
      <c r="G740" s="1" t="s">
        <v>37</v>
      </c>
      <c r="I740" s="1" t="s">
        <v>50</v>
      </c>
      <c r="J740" s="3">
        <v>121.8</v>
      </c>
      <c r="K740" s="1">
        <v>1</v>
      </c>
      <c r="L740" s="1">
        <v>77</v>
      </c>
      <c r="M740" s="1">
        <v>0</v>
      </c>
      <c r="N740" s="1">
        <v>18</v>
      </c>
      <c r="O740" s="1">
        <v>41</v>
      </c>
      <c r="P740" s="1">
        <v>41</v>
      </c>
      <c r="Q740" s="1">
        <v>0</v>
      </c>
      <c r="R740" s="1">
        <v>0</v>
      </c>
      <c r="S740" s="1">
        <v>146</v>
      </c>
      <c r="T740" s="1">
        <v>0</v>
      </c>
      <c r="U740" s="1">
        <v>32</v>
      </c>
      <c r="V740" s="1">
        <v>0</v>
      </c>
      <c r="W740" s="1">
        <v>0</v>
      </c>
      <c r="X740" s="1">
        <v>0</v>
      </c>
      <c r="Y740" s="1">
        <v>0</v>
      </c>
      <c r="Z740" s="1">
        <v>0</v>
      </c>
      <c r="AA740" s="1">
        <v>227</v>
      </c>
      <c r="AB740" s="1">
        <v>189</v>
      </c>
      <c r="AC740" s="1">
        <v>0</v>
      </c>
      <c r="AD740" s="1">
        <v>190</v>
      </c>
      <c r="AE740" s="1">
        <v>0</v>
      </c>
      <c r="AF740" s="1">
        <v>0</v>
      </c>
      <c r="AG740" s="1">
        <v>0</v>
      </c>
      <c r="AH740" s="1">
        <v>0</v>
      </c>
      <c r="AI740" s="1">
        <v>1</v>
      </c>
      <c r="AJ740" s="1">
        <v>0</v>
      </c>
      <c r="AK740" s="6">
        <v>45387</v>
      </c>
    </row>
    <row r="741" spans="2:37" x14ac:dyDescent="0.25">
      <c r="B741" s="1" t="s">
        <v>3228</v>
      </c>
      <c r="C741" s="1" t="s">
        <v>3229</v>
      </c>
      <c r="D741" s="1" t="s">
        <v>3230</v>
      </c>
      <c r="E741" s="2">
        <v>45290.617777777778</v>
      </c>
      <c r="F741" s="1" t="s">
        <v>207</v>
      </c>
      <c r="G741" s="1" t="s">
        <v>37</v>
      </c>
      <c r="I741" s="1" t="s">
        <v>38</v>
      </c>
      <c r="J741" s="3">
        <v>3.8</v>
      </c>
      <c r="K741" s="1">
        <v>0</v>
      </c>
      <c r="L741" s="1">
        <v>0</v>
      </c>
      <c r="M741" s="1">
        <v>251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 s="1">
        <v>165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1">
        <v>0</v>
      </c>
      <c r="AI741" s="1">
        <v>0</v>
      </c>
      <c r="AJ741" s="1">
        <v>0</v>
      </c>
      <c r="AK741" s="6">
        <v>367</v>
      </c>
    </row>
    <row r="742" spans="2:37" x14ac:dyDescent="0.25">
      <c r="B742" s="1" t="s">
        <v>2116</v>
      </c>
      <c r="C742" s="1" t="s">
        <v>2117</v>
      </c>
      <c r="D742" s="1" t="s">
        <v>2115</v>
      </c>
      <c r="E742" s="2">
        <v>45306.393067129633</v>
      </c>
      <c r="F742" s="1" t="s">
        <v>132</v>
      </c>
      <c r="G742" s="1" t="s">
        <v>37</v>
      </c>
      <c r="I742" s="1" t="s">
        <v>50</v>
      </c>
      <c r="J742" s="3">
        <v>14.3</v>
      </c>
      <c r="K742" s="1">
        <v>0</v>
      </c>
      <c r="L742" s="1">
        <v>169</v>
      </c>
      <c r="M742" s="1">
        <v>0</v>
      </c>
      <c r="N742" s="1">
        <v>0</v>
      </c>
      <c r="O742" s="1">
        <v>1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17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93</v>
      </c>
      <c r="AB742" s="1">
        <v>167</v>
      </c>
      <c r="AC742" s="1">
        <v>0</v>
      </c>
      <c r="AD742" s="1">
        <v>0</v>
      </c>
      <c r="AE742" s="1">
        <v>0</v>
      </c>
      <c r="AF742" s="1">
        <v>0</v>
      </c>
      <c r="AG742" s="1">
        <v>0</v>
      </c>
      <c r="AH742" s="1">
        <v>0</v>
      </c>
      <c r="AI742" s="1">
        <v>1</v>
      </c>
      <c r="AJ742" s="1">
        <v>0</v>
      </c>
      <c r="AK742" s="6">
        <v>45525</v>
      </c>
    </row>
    <row r="743" spans="2:37" x14ac:dyDescent="0.25">
      <c r="B743" s="1" t="s">
        <v>3231</v>
      </c>
      <c r="C743" s="1" t="s">
        <v>3232</v>
      </c>
      <c r="D743" s="1" t="s">
        <v>3233</v>
      </c>
      <c r="E743" s="2">
        <v>45306.331365740742</v>
      </c>
      <c r="F743" s="1" t="s">
        <v>49</v>
      </c>
      <c r="G743" s="1" t="s">
        <v>37</v>
      </c>
      <c r="I743" s="1" t="s">
        <v>38</v>
      </c>
      <c r="J743" s="3">
        <v>313.5</v>
      </c>
      <c r="K743" s="1">
        <v>4691</v>
      </c>
      <c r="L743" s="1">
        <v>0</v>
      </c>
      <c r="M743" s="1">
        <v>0</v>
      </c>
      <c r="N743" s="1">
        <v>2193</v>
      </c>
      <c r="O743" s="1">
        <v>316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158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1</v>
      </c>
      <c r="AB743" s="1">
        <v>199</v>
      </c>
      <c r="AC743" s="1">
        <v>0</v>
      </c>
      <c r="AD743" s="1">
        <v>13</v>
      </c>
      <c r="AE743" s="1">
        <v>0</v>
      </c>
      <c r="AF743" s="1">
        <v>0</v>
      </c>
      <c r="AG743" s="1">
        <v>0</v>
      </c>
      <c r="AH743" s="1">
        <v>0</v>
      </c>
      <c r="AI743" s="1">
        <v>0</v>
      </c>
      <c r="AJ743" s="1">
        <v>0</v>
      </c>
      <c r="AK743" s="6">
        <v>45335</v>
      </c>
    </row>
    <row r="744" spans="2:37" x14ac:dyDescent="0.25">
      <c r="B744" s="1" t="s">
        <v>955</v>
      </c>
      <c r="C744" s="1" t="s">
        <v>956</v>
      </c>
      <c r="D744" s="1" t="s">
        <v>954</v>
      </c>
      <c r="E744" s="2">
        <v>45306.346493055556</v>
      </c>
      <c r="F744" s="1" t="s">
        <v>627</v>
      </c>
      <c r="G744" s="1" t="s">
        <v>37</v>
      </c>
      <c r="H744" s="1" t="s">
        <v>153</v>
      </c>
      <c r="I744" s="1" t="s">
        <v>50</v>
      </c>
      <c r="J744" s="3">
        <v>272</v>
      </c>
      <c r="K744" s="1">
        <v>0</v>
      </c>
      <c r="L744" s="1">
        <v>287</v>
      </c>
      <c r="M744" s="1">
        <v>0</v>
      </c>
      <c r="N744" s="1">
        <v>0</v>
      </c>
      <c r="O744" s="1">
        <v>266</v>
      </c>
      <c r="P744" s="1">
        <v>0</v>
      </c>
      <c r="Q744" s="1">
        <v>0</v>
      </c>
      <c r="R744" s="1">
        <v>5</v>
      </c>
      <c r="S744" s="1">
        <v>0</v>
      </c>
      <c r="T744" s="1">
        <v>0</v>
      </c>
      <c r="U744" s="1">
        <v>45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283</v>
      </c>
      <c r="AB744" s="1">
        <v>331</v>
      </c>
      <c r="AC744" s="1">
        <v>271</v>
      </c>
      <c r="AD744" s="1">
        <v>327</v>
      </c>
      <c r="AE744" s="1">
        <v>0</v>
      </c>
      <c r="AF744" s="1">
        <v>0</v>
      </c>
      <c r="AG744" s="1">
        <v>0</v>
      </c>
      <c r="AH744" s="1">
        <v>1</v>
      </c>
      <c r="AI744" s="1">
        <v>1</v>
      </c>
      <c r="AJ744" s="1">
        <v>0</v>
      </c>
      <c r="AK744" s="6">
        <v>45437</v>
      </c>
    </row>
    <row r="745" spans="2:37" x14ac:dyDescent="0.25">
      <c r="B745" s="1" t="s">
        <v>3234</v>
      </c>
      <c r="C745" s="1" t="s">
        <v>3235</v>
      </c>
      <c r="D745" s="1" t="s">
        <v>3236</v>
      </c>
      <c r="E745" s="2">
        <v>45306.416909722226</v>
      </c>
      <c r="F745" s="1" t="s">
        <v>66</v>
      </c>
      <c r="G745" s="1" t="s">
        <v>37</v>
      </c>
      <c r="I745" s="1" t="s">
        <v>38</v>
      </c>
      <c r="J745" s="3">
        <v>15.8</v>
      </c>
      <c r="K745" s="1">
        <v>0</v>
      </c>
      <c r="L745" s="1">
        <v>0</v>
      </c>
      <c r="M745" s="1">
        <v>412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 s="1">
        <v>178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0</v>
      </c>
      <c r="AK745" s="6">
        <v>45517</v>
      </c>
    </row>
    <row r="746" spans="2:37" x14ac:dyDescent="0.25">
      <c r="B746" s="1" t="s">
        <v>958</v>
      </c>
      <c r="C746" s="1" t="s">
        <v>959</v>
      </c>
      <c r="D746" s="1" t="s">
        <v>957</v>
      </c>
      <c r="E746" s="2">
        <v>45306.422118055554</v>
      </c>
      <c r="F746" s="1" t="s">
        <v>41</v>
      </c>
      <c r="G746" s="1" t="s">
        <v>37</v>
      </c>
      <c r="I746" s="1" t="s">
        <v>50</v>
      </c>
      <c r="J746" s="3">
        <v>126</v>
      </c>
      <c r="K746" s="1">
        <v>1</v>
      </c>
      <c r="L746" s="1">
        <v>0</v>
      </c>
      <c r="M746" s="1">
        <v>2837</v>
      </c>
      <c r="N746" s="1">
        <v>0</v>
      </c>
      <c r="O746" s="1">
        <v>2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5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 s="1">
        <v>832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</v>
      </c>
      <c r="AI746" s="1">
        <v>0</v>
      </c>
      <c r="AJ746" s="1">
        <v>0</v>
      </c>
      <c r="AK746" s="6">
        <v>45624</v>
      </c>
    </row>
    <row r="747" spans="2:37" x14ac:dyDescent="0.25">
      <c r="B747" s="1" t="s">
        <v>3237</v>
      </c>
      <c r="C747" s="1" t="s">
        <v>3238</v>
      </c>
      <c r="D747" s="1" t="s">
        <v>3239</v>
      </c>
      <c r="E747" s="2">
        <v>45301.583356481482</v>
      </c>
      <c r="F747" s="1" t="s">
        <v>104</v>
      </c>
      <c r="G747" s="1" t="s">
        <v>37</v>
      </c>
      <c r="I747" s="1" t="s">
        <v>38</v>
      </c>
      <c r="J747" s="3">
        <v>1.8</v>
      </c>
      <c r="K747" s="1">
        <v>1</v>
      </c>
      <c r="L747" s="1">
        <v>2</v>
      </c>
      <c r="M747" s="1">
        <v>0</v>
      </c>
      <c r="N747" s="1">
        <v>0</v>
      </c>
      <c r="O747" s="1">
        <v>15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 s="1">
        <v>2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1">
        <v>0</v>
      </c>
      <c r="AI747" s="1">
        <v>0</v>
      </c>
      <c r="AJ747" s="1">
        <v>0</v>
      </c>
      <c r="AK747" s="6">
        <v>45559</v>
      </c>
    </row>
    <row r="748" spans="2:37" x14ac:dyDescent="0.25">
      <c r="B748" s="1" t="s">
        <v>961</v>
      </c>
      <c r="C748" s="1" t="s">
        <v>962</v>
      </c>
      <c r="D748" s="1" t="s">
        <v>960</v>
      </c>
      <c r="E748" s="2">
        <v>45306.402662037035</v>
      </c>
      <c r="F748" s="1" t="s">
        <v>41</v>
      </c>
      <c r="G748" s="1" t="s">
        <v>37</v>
      </c>
      <c r="I748" s="1" t="s">
        <v>38</v>
      </c>
      <c r="J748" s="3">
        <v>277.7</v>
      </c>
      <c r="K748" s="1">
        <v>629</v>
      </c>
      <c r="L748" s="1">
        <v>0</v>
      </c>
      <c r="M748" s="1">
        <v>593</v>
      </c>
      <c r="N748" s="1">
        <v>0</v>
      </c>
      <c r="O748" s="1">
        <v>49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28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0</v>
      </c>
      <c r="AB748" s="1">
        <v>637</v>
      </c>
      <c r="AC748" s="1">
        <v>0</v>
      </c>
      <c r="AD748" s="1">
        <v>86</v>
      </c>
      <c r="AE748" s="1">
        <v>0</v>
      </c>
      <c r="AF748" s="1">
        <v>0</v>
      </c>
      <c r="AG748" s="1">
        <v>0</v>
      </c>
      <c r="AH748" s="1">
        <v>0</v>
      </c>
      <c r="AI748" s="1">
        <v>0</v>
      </c>
      <c r="AJ748" s="1">
        <v>0</v>
      </c>
      <c r="AK748" s="6">
        <v>45532</v>
      </c>
    </row>
    <row r="749" spans="2:37" x14ac:dyDescent="0.25">
      <c r="B749" s="1" t="s">
        <v>2119</v>
      </c>
      <c r="C749" s="1" t="s">
        <v>2120</v>
      </c>
      <c r="D749" s="1" t="s">
        <v>2118</v>
      </c>
      <c r="E749" s="2">
        <v>45302.462326388886</v>
      </c>
      <c r="F749" s="1" t="s">
        <v>147</v>
      </c>
      <c r="G749" s="1" t="s">
        <v>37</v>
      </c>
      <c r="I749" s="1" t="s">
        <v>50</v>
      </c>
      <c r="J749" s="3">
        <v>5.7</v>
      </c>
      <c r="K749" s="1">
        <v>1</v>
      </c>
      <c r="L749" s="1">
        <v>0</v>
      </c>
      <c r="M749" s="1">
        <v>0</v>
      </c>
      <c r="N749" s="1">
        <v>0</v>
      </c>
      <c r="O749" s="1">
        <v>5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0</v>
      </c>
      <c r="AJ749" s="1">
        <v>0</v>
      </c>
      <c r="AK749" s="6">
        <v>45353</v>
      </c>
    </row>
    <row r="750" spans="2:37" x14ac:dyDescent="0.25">
      <c r="B750" s="1" t="s">
        <v>964</v>
      </c>
      <c r="C750" s="1" t="s">
        <v>965</v>
      </c>
      <c r="D750" s="1" t="s">
        <v>963</v>
      </c>
      <c r="E750" s="2">
        <v>45306.380543981482</v>
      </c>
      <c r="F750" s="1" t="s">
        <v>966</v>
      </c>
      <c r="G750" s="1" t="s">
        <v>37</v>
      </c>
      <c r="I750" s="1" t="s">
        <v>38</v>
      </c>
      <c r="J750" s="3">
        <v>35.6</v>
      </c>
      <c r="K750" s="1">
        <v>663</v>
      </c>
      <c r="L750" s="1">
        <v>0</v>
      </c>
      <c r="M750" s="1">
        <v>444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>
        <v>0</v>
      </c>
      <c r="AA750" s="1">
        <v>0</v>
      </c>
      <c r="AB750" s="1">
        <v>495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1">
        <v>0</v>
      </c>
      <c r="AI750" s="1">
        <v>0</v>
      </c>
      <c r="AJ750" s="1">
        <v>0</v>
      </c>
      <c r="AK750" s="6">
        <v>45476</v>
      </c>
    </row>
    <row r="751" spans="2:37" x14ac:dyDescent="0.25">
      <c r="B751" s="1" t="s">
        <v>964</v>
      </c>
      <c r="C751" s="1" t="s">
        <v>968</v>
      </c>
      <c r="D751" s="1" t="s">
        <v>967</v>
      </c>
      <c r="E751" s="2">
        <v>45305.615902777776</v>
      </c>
      <c r="F751" s="1" t="s">
        <v>104</v>
      </c>
      <c r="G751" s="1" t="s">
        <v>37</v>
      </c>
      <c r="I751" s="1" t="s">
        <v>38</v>
      </c>
      <c r="J751" s="3">
        <v>35.4</v>
      </c>
      <c r="K751" s="1">
        <v>2284</v>
      </c>
      <c r="L751" s="1">
        <v>0</v>
      </c>
      <c r="M751" s="1">
        <v>1586</v>
      </c>
      <c r="N751" s="1">
        <v>0</v>
      </c>
      <c r="O751" s="1">
        <v>1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1</v>
      </c>
      <c r="V751" s="1">
        <v>0</v>
      </c>
      <c r="W751" s="1">
        <v>0</v>
      </c>
      <c r="X751" s="1">
        <v>0</v>
      </c>
      <c r="Y751" s="1">
        <v>0</v>
      </c>
      <c r="Z751" s="1">
        <v>0</v>
      </c>
      <c r="AA751" s="1">
        <v>0</v>
      </c>
      <c r="AB751" s="1">
        <v>3212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0</v>
      </c>
      <c r="AJ751" s="1">
        <v>0</v>
      </c>
      <c r="AK751" s="6">
        <v>45420</v>
      </c>
    </row>
    <row r="752" spans="2:37" x14ac:dyDescent="0.25">
      <c r="B752" s="1" t="s">
        <v>970</v>
      </c>
      <c r="C752" s="1" t="s">
        <v>971</v>
      </c>
      <c r="D752" s="1" t="s">
        <v>969</v>
      </c>
      <c r="E752" s="2">
        <v>45306.33734953704</v>
      </c>
      <c r="F752" s="1" t="s">
        <v>183</v>
      </c>
      <c r="G752" s="1" t="s">
        <v>37</v>
      </c>
      <c r="H752" s="1" t="s">
        <v>203</v>
      </c>
      <c r="I752" s="1" t="s">
        <v>38</v>
      </c>
      <c r="J752" s="3">
        <v>377.9</v>
      </c>
      <c r="K752" s="1">
        <v>0</v>
      </c>
      <c r="L752" s="1">
        <v>0</v>
      </c>
      <c r="M752" s="1">
        <v>0</v>
      </c>
      <c r="N752" s="1">
        <v>6298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91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136</v>
      </c>
      <c r="AB752" s="1">
        <v>6646</v>
      </c>
      <c r="AC752" s="1">
        <v>0</v>
      </c>
      <c r="AD752" s="1">
        <v>2</v>
      </c>
      <c r="AE752" s="1">
        <v>0</v>
      </c>
      <c r="AF752" s="1">
        <v>0</v>
      </c>
      <c r="AG752" s="1">
        <v>0</v>
      </c>
      <c r="AH752" s="1">
        <v>0</v>
      </c>
      <c r="AI752" s="1">
        <v>1</v>
      </c>
      <c r="AJ752" s="1">
        <v>0</v>
      </c>
      <c r="AK752" s="6">
        <v>45511</v>
      </c>
    </row>
    <row r="753" spans="2:37" x14ac:dyDescent="0.25">
      <c r="B753" s="1" t="s">
        <v>973</v>
      </c>
      <c r="C753" s="1" t="s">
        <v>974</v>
      </c>
      <c r="D753" s="1" t="s">
        <v>972</v>
      </c>
      <c r="E753" s="2">
        <v>45306.358368055553</v>
      </c>
      <c r="F753" s="1" t="s">
        <v>975</v>
      </c>
      <c r="G753" s="1" t="s">
        <v>37</v>
      </c>
      <c r="I753" s="1" t="s">
        <v>38</v>
      </c>
      <c r="J753" s="3">
        <v>343.3</v>
      </c>
      <c r="K753" s="1">
        <v>2882</v>
      </c>
      <c r="L753" s="1">
        <v>0</v>
      </c>
      <c r="M753" s="1">
        <v>0</v>
      </c>
      <c r="N753" s="1">
        <v>3256</v>
      </c>
      <c r="O753" s="1">
        <v>54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143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4220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6">
        <v>45512</v>
      </c>
    </row>
    <row r="754" spans="2:37" x14ac:dyDescent="0.25">
      <c r="B754" s="1" t="s">
        <v>3240</v>
      </c>
      <c r="C754" s="1" t="s">
        <v>3241</v>
      </c>
      <c r="D754" s="1" t="s">
        <v>3242</v>
      </c>
      <c r="E754" s="2">
        <v>45304.716793981483</v>
      </c>
      <c r="F754" s="1" t="s">
        <v>66</v>
      </c>
      <c r="G754" s="1" t="s">
        <v>37</v>
      </c>
      <c r="I754" s="1" t="s">
        <v>38</v>
      </c>
      <c r="J754" s="3">
        <v>5.7</v>
      </c>
      <c r="K754" s="1">
        <v>1</v>
      </c>
      <c r="L754" s="1">
        <v>273</v>
      </c>
      <c r="M754" s="1">
        <v>266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15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 s="1">
        <v>376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v>0</v>
      </c>
      <c r="AJ754" s="1">
        <v>0</v>
      </c>
      <c r="AK754" s="6">
        <v>367</v>
      </c>
    </row>
    <row r="755" spans="2:37" x14ac:dyDescent="0.25">
      <c r="B755" s="1" t="s">
        <v>3243</v>
      </c>
      <c r="C755" s="1" t="s">
        <v>3244</v>
      </c>
      <c r="D755" s="1" t="s">
        <v>3245</v>
      </c>
      <c r="E755" s="2">
        <v>45306.378229166665</v>
      </c>
      <c r="F755" s="1" t="s">
        <v>112</v>
      </c>
      <c r="G755" s="1" t="s">
        <v>42</v>
      </c>
      <c r="I755" s="1" t="s">
        <v>50</v>
      </c>
      <c r="J755" s="3">
        <v>167.8</v>
      </c>
      <c r="K755" s="1">
        <v>189</v>
      </c>
      <c r="L755" s="1">
        <v>0</v>
      </c>
      <c r="M755" s="1">
        <v>0</v>
      </c>
      <c r="N755" s="1">
        <v>188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935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0</v>
      </c>
      <c r="AJ755" s="1">
        <v>0</v>
      </c>
      <c r="AK755" s="6">
        <v>367</v>
      </c>
    </row>
    <row r="756" spans="2:37" x14ac:dyDescent="0.25">
      <c r="B756" s="1" t="s">
        <v>3246</v>
      </c>
      <c r="C756" s="1" t="s">
        <v>3247</v>
      </c>
      <c r="D756" s="1" t="s">
        <v>3248</v>
      </c>
      <c r="E756" s="2">
        <v>45306.383611111109</v>
      </c>
      <c r="F756" s="1" t="s">
        <v>112</v>
      </c>
      <c r="G756" s="1" t="s">
        <v>37</v>
      </c>
      <c r="I756" s="1" t="s">
        <v>50</v>
      </c>
      <c r="J756" s="3">
        <v>190.7</v>
      </c>
      <c r="K756" s="1">
        <v>160</v>
      </c>
      <c r="L756" s="1">
        <v>0</v>
      </c>
      <c r="M756" s="1">
        <v>0</v>
      </c>
      <c r="N756" s="1">
        <v>159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888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0</v>
      </c>
      <c r="AJ756" s="1">
        <v>0</v>
      </c>
      <c r="AK756" s="6">
        <v>367</v>
      </c>
    </row>
    <row r="757" spans="2:37" x14ac:dyDescent="0.25">
      <c r="B757" s="1" t="s">
        <v>977</v>
      </c>
      <c r="C757" s="1" t="s">
        <v>978</v>
      </c>
      <c r="D757" s="1" t="s">
        <v>976</v>
      </c>
      <c r="E757" s="2">
        <v>45306.52511574074</v>
      </c>
      <c r="F757" s="1" t="s">
        <v>41</v>
      </c>
      <c r="G757" s="1" t="s">
        <v>42</v>
      </c>
      <c r="I757" s="1" t="s">
        <v>50</v>
      </c>
      <c r="J757" s="3">
        <v>834.5</v>
      </c>
      <c r="K757" s="1">
        <v>5216</v>
      </c>
      <c r="L757" s="1">
        <v>0</v>
      </c>
      <c r="M757" s="1">
        <v>0</v>
      </c>
      <c r="N757" s="1">
        <v>4790</v>
      </c>
      <c r="O757" s="1">
        <v>315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236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985</v>
      </c>
      <c r="AB757" s="1">
        <v>8273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">
        <v>0</v>
      </c>
      <c r="AJ757" s="1">
        <v>0</v>
      </c>
      <c r="AK757" s="6">
        <v>45462</v>
      </c>
    </row>
    <row r="758" spans="2:37" x14ac:dyDescent="0.25">
      <c r="B758" s="1" t="s">
        <v>977</v>
      </c>
      <c r="C758" s="1" t="s">
        <v>978</v>
      </c>
      <c r="D758" s="1" t="s">
        <v>979</v>
      </c>
      <c r="E758" s="2">
        <v>45306.33971064815</v>
      </c>
      <c r="F758" s="1" t="s">
        <v>41</v>
      </c>
      <c r="G758" s="1" t="s">
        <v>42</v>
      </c>
      <c r="I758" s="1" t="s">
        <v>50</v>
      </c>
      <c r="J758" s="3">
        <v>393.1</v>
      </c>
      <c r="K758" s="1">
        <v>4217</v>
      </c>
      <c r="L758" s="1">
        <v>0</v>
      </c>
      <c r="M758" s="1">
        <v>0</v>
      </c>
      <c r="N758" s="1">
        <v>2758</v>
      </c>
      <c r="O758" s="1">
        <v>99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16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2</v>
      </c>
      <c r="AB758" s="1">
        <v>4236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1">
        <v>0</v>
      </c>
      <c r="AI758" s="1">
        <v>0</v>
      </c>
      <c r="AJ758" s="1">
        <v>0</v>
      </c>
      <c r="AK758" s="6">
        <v>45462</v>
      </c>
    </row>
    <row r="759" spans="2:37" x14ac:dyDescent="0.25">
      <c r="B759" s="1" t="s">
        <v>977</v>
      </c>
      <c r="C759" s="1" t="s">
        <v>978</v>
      </c>
      <c r="D759" s="1" t="s">
        <v>980</v>
      </c>
      <c r="E759" s="2">
        <v>45306.50577546296</v>
      </c>
      <c r="F759" s="1" t="s">
        <v>49</v>
      </c>
      <c r="G759" s="1" t="s">
        <v>42</v>
      </c>
      <c r="I759" s="1" t="s">
        <v>50</v>
      </c>
      <c r="J759" s="3">
        <v>940.1</v>
      </c>
      <c r="K759" s="1">
        <v>7679</v>
      </c>
      <c r="L759" s="1">
        <v>0</v>
      </c>
      <c r="M759" s="1">
        <v>0</v>
      </c>
      <c r="N759" s="1">
        <v>5721</v>
      </c>
      <c r="O759" s="1">
        <v>272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36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1</v>
      </c>
      <c r="AB759" s="1">
        <v>11324</v>
      </c>
      <c r="AC759" s="1">
        <v>0</v>
      </c>
      <c r="AD759" s="1">
        <v>0</v>
      </c>
      <c r="AE759" s="1">
        <v>0</v>
      </c>
      <c r="AF759" s="1">
        <v>0</v>
      </c>
      <c r="AG759" s="1">
        <v>0</v>
      </c>
      <c r="AH759" s="1">
        <v>0</v>
      </c>
      <c r="AI759" s="1">
        <v>0</v>
      </c>
      <c r="AJ759" s="1">
        <v>0</v>
      </c>
      <c r="AK759" s="6">
        <v>45462</v>
      </c>
    </row>
    <row r="760" spans="2:37" x14ac:dyDescent="0.25">
      <c r="B760" s="1" t="s">
        <v>977</v>
      </c>
      <c r="C760" s="1" t="s">
        <v>978</v>
      </c>
      <c r="D760" s="1" t="s">
        <v>981</v>
      </c>
      <c r="E760" s="2">
        <v>45306.526770833334</v>
      </c>
      <c r="F760" s="1" t="s">
        <v>36</v>
      </c>
      <c r="G760" s="1" t="s">
        <v>42</v>
      </c>
      <c r="I760" s="1" t="s">
        <v>50</v>
      </c>
      <c r="J760" s="3">
        <v>445.4</v>
      </c>
      <c r="K760" s="1">
        <v>4419</v>
      </c>
      <c r="L760" s="1">
        <v>0</v>
      </c>
      <c r="M760" s="1">
        <v>0</v>
      </c>
      <c r="N760" s="1">
        <v>4215</v>
      </c>
      <c r="O760" s="1">
        <v>107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30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3</v>
      </c>
      <c r="AB760" s="1">
        <v>6601</v>
      </c>
      <c r="AC760" s="1">
        <v>0</v>
      </c>
      <c r="AD760" s="1">
        <v>1</v>
      </c>
      <c r="AE760" s="1">
        <v>0</v>
      </c>
      <c r="AF760" s="1">
        <v>0</v>
      </c>
      <c r="AG760" s="1">
        <v>0</v>
      </c>
      <c r="AH760" s="1">
        <v>0</v>
      </c>
      <c r="AI760" s="1">
        <v>0</v>
      </c>
      <c r="AJ760" s="1">
        <v>0</v>
      </c>
      <c r="AK760" s="6">
        <v>45462</v>
      </c>
    </row>
    <row r="761" spans="2:37" x14ac:dyDescent="0.25">
      <c r="B761" s="1" t="s">
        <v>3249</v>
      </c>
      <c r="C761" s="1" t="s">
        <v>3250</v>
      </c>
      <c r="D761" s="1" t="s">
        <v>3251</v>
      </c>
      <c r="E761" s="2">
        <v>45304.399027777778</v>
      </c>
      <c r="F761" s="1" t="s">
        <v>211</v>
      </c>
      <c r="G761" s="1" t="s">
        <v>37</v>
      </c>
      <c r="I761" s="1" t="s">
        <v>50</v>
      </c>
      <c r="J761" s="3">
        <v>109.4</v>
      </c>
      <c r="K761" s="1">
        <v>0</v>
      </c>
      <c r="L761" s="1">
        <v>0</v>
      </c>
      <c r="M761" s="1">
        <v>0</v>
      </c>
      <c r="N761" s="1">
        <v>80</v>
      </c>
      <c r="O761" s="1">
        <v>1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21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1023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  <c r="AI761" s="1">
        <v>0</v>
      </c>
      <c r="AJ761" s="1">
        <v>0</v>
      </c>
      <c r="AK761" s="6">
        <v>45640</v>
      </c>
    </row>
    <row r="762" spans="2:37" x14ac:dyDescent="0.25">
      <c r="B762" s="1" t="s">
        <v>3252</v>
      </c>
      <c r="C762" s="1" t="s">
        <v>3253</v>
      </c>
      <c r="D762" s="1" t="s">
        <v>3254</v>
      </c>
      <c r="E762" s="2">
        <v>45306.495150462964</v>
      </c>
      <c r="F762" s="1" t="s">
        <v>331</v>
      </c>
      <c r="G762" s="1" t="s">
        <v>37</v>
      </c>
      <c r="I762" s="1" t="s">
        <v>38</v>
      </c>
      <c r="J762" s="3">
        <v>1630.2</v>
      </c>
      <c r="K762" s="1">
        <v>96</v>
      </c>
      <c r="L762" s="1">
        <v>0</v>
      </c>
      <c r="M762" s="1">
        <v>2342</v>
      </c>
      <c r="N762" s="1">
        <v>27969</v>
      </c>
      <c r="O762" s="1">
        <v>135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212</v>
      </c>
      <c r="V762" s="1">
        <v>0</v>
      </c>
      <c r="W762" s="1">
        <v>0</v>
      </c>
      <c r="X762" s="1">
        <v>0</v>
      </c>
      <c r="Y762" s="1">
        <v>0</v>
      </c>
      <c r="Z762" s="1">
        <v>0</v>
      </c>
      <c r="AA762" s="1">
        <v>561</v>
      </c>
      <c r="AB762" s="1">
        <v>34898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  <c r="AI762" s="1">
        <v>0</v>
      </c>
      <c r="AJ762" s="1">
        <v>0</v>
      </c>
      <c r="AK762" s="6">
        <v>45428</v>
      </c>
    </row>
    <row r="763" spans="2:37" x14ac:dyDescent="0.25">
      <c r="B763" s="1" t="s">
        <v>3252</v>
      </c>
      <c r="C763" s="1" t="s">
        <v>3255</v>
      </c>
      <c r="D763" s="1" t="s">
        <v>3256</v>
      </c>
      <c r="E763" s="2">
        <v>45306.466817129629</v>
      </c>
      <c r="F763" s="1" t="s">
        <v>331</v>
      </c>
      <c r="G763" s="1" t="s">
        <v>37</v>
      </c>
      <c r="I763" s="1" t="s">
        <v>50</v>
      </c>
      <c r="J763" s="3">
        <v>414.7</v>
      </c>
      <c r="K763" s="1">
        <v>1</v>
      </c>
      <c r="L763" s="1">
        <v>0</v>
      </c>
      <c r="M763" s="1">
        <v>6092</v>
      </c>
      <c r="N763" s="1">
        <v>0</v>
      </c>
      <c r="O763" s="1">
        <v>1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18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69</v>
      </c>
      <c r="AB763" s="1">
        <v>727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0</v>
      </c>
      <c r="AJ763" s="1">
        <v>0</v>
      </c>
      <c r="AK763" s="6">
        <v>45267</v>
      </c>
    </row>
    <row r="764" spans="2:37" x14ac:dyDescent="0.25">
      <c r="B764" s="1" t="s">
        <v>983</v>
      </c>
      <c r="C764" s="1" t="s">
        <v>984</v>
      </c>
      <c r="D764" s="1" t="s">
        <v>982</v>
      </c>
      <c r="E764" s="2">
        <v>45306.385694444441</v>
      </c>
      <c r="F764" s="1" t="s">
        <v>147</v>
      </c>
      <c r="G764" s="1" t="s">
        <v>37</v>
      </c>
      <c r="I764" s="1" t="s">
        <v>50</v>
      </c>
      <c r="J764" s="3">
        <v>40.4</v>
      </c>
      <c r="K764" s="1">
        <v>0</v>
      </c>
      <c r="L764" s="1">
        <v>0</v>
      </c>
      <c r="M764" s="1">
        <v>43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 s="1">
        <v>9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6">
        <v>367</v>
      </c>
    </row>
    <row r="765" spans="2:37" x14ac:dyDescent="0.25">
      <c r="B765" s="1" t="s">
        <v>3257</v>
      </c>
      <c r="C765" s="1" t="s">
        <v>3258</v>
      </c>
      <c r="D765" s="1" t="s">
        <v>3259</v>
      </c>
      <c r="E765" s="2">
        <v>45306.589108796295</v>
      </c>
      <c r="F765" s="1" t="s">
        <v>104</v>
      </c>
      <c r="G765" s="1" t="s">
        <v>37</v>
      </c>
      <c r="I765" s="1" t="s">
        <v>38</v>
      </c>
      <c r="J765" s="3">
        <v>1.7</v>
      </c>
      <c r="K765" s="1">
        <v>1</v>
      </c>
      <c r="L765" s="1">
        <v>0</v>
      </c>
      <c r="M765" s="1">
        <v>0</v>
      </c>
      <c r="N765" s="1">
        <v>0</v>
      </c>
      <c r="O765" s="1">
        <v>14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0</v>
      </c>
      <c r="AI765" s="1">
        <v>0</v>
      </c>
      <c r="AJ765" s="1">
        <v>0</v>
      </c>
      <c r="AK765" s="6">
        <v>45580</v>
      </c>
    </row>
    <row r="766" spans="2:37" x14ac:dyDescent="0.25">
      <c r="B766" s="1" t="s">
        <v>1819</v>
      </c>
      <c r="C766" s="1" t="s">
        <v>1820</v>
      </c>
      <c r="D766" s="1" t="s">
        <v>1818</v>
      </c>
      <c r="E766" s="2">
        <v>45305.534583333334</v>
      </c>
      <c r="F766" s="1" t="s">
        <v>1821</v>
      </c>
      <c r="G766" s="1" t="s">
        <v>37</v>
      </c>
      <c r="I766" s="1" t="s">
        <v>50</v>
      </c>
      <c r="J766" s="3">
        <v>28.4</v>
      </c>
      <c r="K766" s="1">
        <v>0</v>
      </c>
      <c r="L766" s="1">
        <v>0</v>
      </c>
      <c r="M766" s="1">
        <v>0</v>
      </c>
      <c r="N766" s="1">
        <v>528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>
        <v>387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0</v>
      </c>
      <c r="AJ766" s="1">
        <v>0</v>
      </c>
      <c r="AK766" s="6">
        <v>367</v>
      </c>
    </row>
    <row r="767" spans="2:37" x14ac:dyDescent="0.25">
      <c r="B767" s="1" t="s">
        <v>3260</v>
      </c>
      <c r="C767" s="1" t="s">
        <v>3261</v>
      </c>
      <c r="D767" s="1" t="s">
        <v>3262</v>
      </c>
      <c r="E767" s="2">
        <v>45274.623055555552</v>
      </c>
      <c r="F767" s="1" t="s">
        <v>49</v>
      </c>
      <c r="G767" s="1" t="s">
        <v>37</v>
      </c>
      <c r="I767" s="1" t="s">
        <v>50</v>
      </c>
      <c r="J767" s="3">
        <v>6</v>
      </c>
      <c r="K767" s="1">
        <v>1</v>
      </c>
      <c r="L767" s="1">
        <v>0</v>
      </c>
      <c r="M767" s="1">
        <v>61</v>
      </c>
      <c r="N767" s="1">
        <v>0</v>
      </c>
      <c r="O767" s="1">
        <v>19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>
        <v>61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  <c r="AJ767" s="1">
        <v>0</v>
      </c>
      <c r="AK767" s="6">
        <v>45336</v>
      </c>
    </row>
    <row r="768" spans="2:37" x14ac:dyDescent="0.25">
      <c r="B768" s="1" t="s">
        <v>3263</v>
      </c>
      <c r="C768" s="1" t="s">
        <v>3264</v>
      </c>
      <c r="D768" s="1" t="s">
        <v>3265</v>
      </c>
      <c r="E768" s="2">
        <v>45279.663136574076</v>
      </c>
      <c r="F768" s="1" t="s">
        <v>36</v>
      </c>
      <c r="G768" s="1" t="s">
        <v>37</v>
      </c>
      <c r="I768" s="1" t="s">
        <v>50</v>
      </c>
      <c r="J768" s="3">
        <v>38.1</v>
      </c>
      <c r="K768" s="1">
        <v>0</v>
      </c>
      <c r="L768" s="1">
        <v>0</v>
      </c>
      <c r="M768" s="1">
        <v>0</v>
      </c>
      <c r="N768" s="1">
        <v>923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1034</v>
      </c>
      <c r="AC768" s="1">
        <v>0</v>
      </c>
      <c r="AD768" s="1">
        <v>1</v>
      </c>
      <c r="AE768" s="1">
        <v>0</v>
      </c>
      <c r="AF768" s="1">
        <v>0</v>
      </c>
      <c r="AG768" s="1">
        <v>0</v>
      </c>
      <c r="AH768" s="1">
        <v>0</v>
      </c>
      <c r="AI768" s="1">
        <v>0</v>
      </c>
      <c r="AJ768" s="1">
        <v>0</v>
      </c>
      <c r="AK768" s="6">
        <v>367</v>
      </c>
    </row>
    <row r="769" spans="2:37" x14ac:dyDescent="0.25">
      <c r="B769" s="1" t="s">
        <v>2122</v>
      </c>
      <c r="C769" s="1" t="s">
        <v>2123</v>
      </c>
      <c r="D769" s="1" t="s">
        <v>2121</v>
      </c>
      <c r="E769" s="2">
        <v>45299.701412037037</v>
      </c>
      <c r="F769" s="1" t="s">
        <v>36</v>
      </c>
      <c r="G769" s="1" t="s">
        <v>37</v>
      </c>
      <c r="I769" s="1" t="s">
        <v>50</v>
      </c>
      <c r="J769" s="3">
        <v>83.2</v>
      </c>
      <c r="K769" s="1">
        <v>0</v>
      </c>
      <c r="L769" s="1">
        <v>0</v>
      </c>
      <c r="M769" s="1">
        <v>255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12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34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0</v>
      </c>
      <c r="AJ769" s="1">
        <v>0</v>
      </c>
      <c r="AK769" s="6">
        <v>367</v>
      </c>
    </row>
    <row r="770" spans="2:37" x14ac:dyDescent="0.25">
      <c r="B770" s="1" t="s">
        <v>3266</v>
      </c>
      <c r="C770" s="1" t="s">
        <v>3267</v>
      </c>
      <c r="D770" s="1" t="s">
        <v>3268</v>
      </c>
      <c r="E770" s="2">
        <v>45239.562893518516</v>
      </c>
      <c r="F770" s="1" t="s">
        <v>66</v>
      </c>
      <c r="G770" s="1" t="s">
        <v>37</v>
      </c>
      <c r="I770" s="1" t="s">
        <v>50</v>
      </c>
      <c r="J770" s="3">
        <v>17.899999999999999</v>
      </c>
      <c r="K770" s="1">
        <v>41</v>
      </c>
      <c r="L770" s="1">
        <v>0</v>
      </c>
      <c r="M770" s="1">
        <v>0</v>
      </c>
      <c r="N770" s="1">
        <v>42</v>
      </c>
      <c r="O770" s="1">
        <v>0</v>
      </c>
      <c r="P770" s="1">
        <v>17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21</v>
      </c>
      <c r="AB770" s="1">
        <v>51</v>
      </c>
      <c r="AC770" s="1">
        <v>0</v>
      </c>
      <c r="AD770" s="1">
        <v>0</v>
      </c>
      <c r="AE770" s="1">
        <v>0</v>
      </c>
      <c r="AF770" s="1">
        <v>0</v>
      </c>
      <c r="AG770" s="1">
        <v>0</v>
      </c>
      <c r="AH770" s="1">
        <v>0</v>
      </c>
      <c r="AI770" s="1">
        <v>0</v>
      </c>
      <c r="AJ770" s="1">
        <v>0</v>
      </c>
      <c r="AK770" s="6">
        <v>45210</v>
      </c>
    </row>
    <row r="771" spans="2:37" x14ac:dyDescent="0.25">
      <c r="B771" s="1" t="s">
        <v>986</v>
      </c>
      <c r="C771" s="1" t="s">
        <v>987</v>
      </c>
      <c r="D771" s="1" t="s">
        <v>985</v>
      </c>
      <c r="E771" s="2">
        <v>45306.416701388887</v>
      </c>
      <c r="F771" s="1" t="s">
        <v>36</v>
      </c>
      <c r="G771" s="1" t="s">
        <v>37</v>
      </c>
      <c r="I771" s="1" t="s">
        <v>50</v>
      </c>
      <c r="J771" s="3">
        <v>76.5</v>
      </c>
      <c r="K771" s="1">
        <v>71</v>
      </c>
      <c r="L771" s="1">
        <v>0</v>
      </c>
      <c r="M771" s="1">
        <v>0</v>
      </c>
      <c r="N771" s="1">
        <v>5</v>
      </c>
      <c r="O771" s="1">
        <v>18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47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1</v>
      </c>
      <c r="AB771" s="1">
        <v>8</v>
      </c>
      <c r="AC771" s="1">
        <v>0</v>
      </c>
      <c r="AD771" s="1">
        <v>651</v>
      </c>
      <c r="AE771" s="1">
        <v>0</v>
      </c>
      <c r="AF771" s="1">
        <v>0</v>
      </c>
      <c r="AG771" s="1">
        <v>0</v>
      </c>
      <c r="AH771" s="1">
        <v>0</v>
      </c>
      <c r="AI771" s="1">
        <v>0</v>
      </c>
      <c r="AJ771" s="1">
        <v>0</v>
      </c>
      <c r="AK771" s="6">
        <v>45588</v>
      </c>
    </row>
    <row r="772" spans="2:37" x14ac:dyDescent="0.25">
      <c r="B772" s="1" t="s">
        <v>3269</v>
      </c>
      <c r="C772" s="1" t="s">
        <v>3270</v>
      </c>
      <c r="D772" s="1" t="s">
        <v>3271</v>
      </c>
      <c r="E772" s="2">
        <v>45301.673726851855</v>
      </c>
      <c r="F772" s="1" t="s">
        <v>41</v>
      </c>
      <c r="G772" s="1" t="s">
        <v>37</v>
      </c>
      <c r="I772" s="1" t="s">
        <v>50</v>
      </c>
      <c r="J772" s="3">
        <v>33.9</v>
      </c>
      <c r="K772" s="1">
        <v>0</v>
      </c>
      <c r="L772" s="1">
        <v>0</v>
      </c>
      <c r="M772" s="1">
        <v>0</v>
      </c>
      <c r="N772" s="1">
        <v>211</v>
      </c>
      <c r="O772" s="1">
        <v>1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165</v>
      </c>
      <c r="V772" s="1">
        <v>0</v>
      </c>
      <c r="W772" s="1">
        <v>0</v>
      </c>
      <c r="X772" s="1">
        <v>0</v>
      </c>
      <c r="Y772" s="1">
        <v>0</v>
      </c>
      <c r="Z772" s="1">
        <v>0</v>
      </c>
      <c r="AA772" s="1">
        <v>0</v>
      </c>
      <c r="AB772" s="1">
        <v>135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  <c r="AI772" s="1">
        <v>0</v>
      </c>
      <c r="AJ772" s="1">
        <v>0</v>
      </c>
      <c r="AK772" s="6">
        <v>45267</v>
      </c>
    </row>
    <row r="773" spans="2:37" x14ac:dyDescent="0.25">
      <c r="B773" s="1" t="s">
        <v>2125</v>
      </c>
      <c r="C773" s="1" t="s">
        <v>2126</v>
      </c>
      <c r="D773" s="1" t="s">
        <v>2124</v>
      </c>
      <c r="E773" s="2">
        <v>45306.317627314813</v>
      </c>
      <c r="F773" s="1" t="s">
        <v>41</v>
      </c>
      <c r="G773" s="1" t="s">
        <v>37</v>
      </c>
      <c r="H773" s="1" t="s">
        <v>203</v>
      </c>
      <c r="I773" s="1" t="s">
        <v>50</v>
      </c>
      <c r="J773" s="3">
        <v>214.2</v>
      </c>
      <c r="K773" s="1">
        <v>173</v>
      </c>
      <c r="L773" s="1">
        <v>82</v>
      </c>
      <c r="M773" s="1">
        <v>0</v>
      </c>
      <c r="N773" s="1">
        <v>170</v>
      </c>
      <c r="O773" s="1">
        <v>90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7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206</v>
      </c>
      <c r="AC773" s="1">
        <v>4</v>
      </c>
      <c r="AD773" s="1">
        <v>41</v>
      </c>
      <c r="AE773" s="1">
        <v>0</v>
      </c>
      <c r="AF773" s="1">
        <v>0</v>
      </c>
      <c r="AG773" s="1">
        <v>0</v>
      </c>
      <c r="AH773" s="1">
        <v>1</v>
      </c>
      <c r="AI773" s="1">
        <v>0</v>
      </c>
      <c r="AJ773" s="1">
        <v>0</v>
      </c>
      <c r="AK773" s="6">
        <v>45368</v>
      </c>
    </row>
    <row r="774" spans="2:37" x14ac:dyDescent="0.25">
      <c r="B774" s="1" t="s">
        <v>989</v>
      </c>
      <c r="C774" s="1" t="s">
        <v>990</v>
      </c>
      <c r="D774" s="1" t="s">
        <v>988</v>
      </c>
      <c r="E774" s="2">
        <v>45306.364675925928</v>
      </c>
      <c r="F774" s="1" t="s">
        <v>41</v>
      </c>
      <c r="G774" s="1" t="s">
        <v>37</v>
      </c>
      <c r="I774" s="1" t="s">
        <v>50</v>
      </c>
      <c r="J774" s="3">
        <v>54.8</v>
      </c>
      <c r="K774" s="1">
        <v>1</v>
      </c>
      <c r="L774" s="1">
        <v>155</v>
      </c>
      <c r="M774" s="1">
        <v>0</v>
      </c>
      <c r="N774" s="1">
        <v>0</v>
      </c>
      <c r="O774" s="1">
        <v>153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0</v>
      </c>
      <c r="AB774" s="1">
        <v>260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  <c r="AI774" s="1">
        <v>0</v>
      </c>
      <c r="AJ774" s="1">
        <v>0</v>
      </c>
      <c r="AK774" s="6">
        <v>45488</v>
      </c>
    </row>
    <row r="775" spans="2:37" x14ac:dyDescent="0.25">
      <c r="B775" s="1" t="s">
        <v>992</v>
      </c>
      <c r="C775" s="1" t="s">
        <v>993</v>
      </c>
      <c r="D775" s="1" t="s">
        <v>991</v>
      </c>
      <c r="E775" s="2">
        <v>45306.589641203704</v>
      </c>
      <c r="F775" s="1" t="s">
        <v>41</v>
      </c>
      <c r="G775" s="1" t="s">
        <v>37</v>
      </c>
      <c r="I775" s="1" t="s">
        <v>50</v>
      </c>
      <c r="J775" s="3">
        <v>187.7</v>
      </c>
      <c r="K775" s="1">
        <v>6</v>
      </c>
      <c r="L775" s="1">
        <v>30</v>
      </c>
      <c r="M775" s="1">
        <v>0</v>
      </c>
      <c r="N775" s="1">
        <v>0</v>
      </c>
      <c r="O775" s="1">
        <v>92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30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0</v>
      </c>
      <c r="AB775" s="1">
        <v>39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  <c r="AI775" s="1">
        <v>0</v>
      </c>
      <c r="AJ775" s="1">
        <v>0</v>
      </c>
      <c r="AK775" s="6">
        <v>45350</v>
      </c>
    </row>
    <row r="776" spans="2:37" x14ac:dyDescent="0.25">
      <c r="B776" s="1" t="s">
        <v>2128</v>
      </c>
      <c r="C776" s="1" t="s">
        <v>2129</v>
      </c>
      <c r="D776" s="1" t="s">
        <v>2127</v>
      </c>
      <c r="E776" s="2">
        <v>45302.368148148147</v>
      </c>
      <c r="F776" s="1" t="s">
        <v>49</v>
      </c>
      <c r="G776" s="1" t="s">
        <v>42</v>
      </c>
      <c r="I776" s="1" t="s">
        <v>38</v>
      </c>
      <c r="J776" s="3">
        <v>5.2</v>
      </c>
      <c r="K776" s="1">
        <v>0</v>
      </c>
      <c r="L776" s="1">
        <v>18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19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0</v>
      </c>
      <c r="AJ776" s="1">
        <v>0</v>
      </c>
      <c r="AK776" s="6">
        <v>367</v>
      </c>
    </row>
    <row r="777" spans="2:37" x14ac:dyDescent="0.25">
      <c r="B777" s="1" t="s">
        <v>2131</v>
      </c>
      <c r="C777" s="1" t="s">
        <v>2132</v>
      </c>
      <c r="D777" s="1" t="s">
        <v>2130</v>
      </c>
      <c r="E777" s="2">
        <v>45306.328715277778</v>
      </c>
      <c r="F777" s="1" t="s">
        <v>41</v>
      </c>
      <c r="G777" s="1" t="s">
        <v>37</v>
      </c>
      <c r="I777" s="1" t="s">
        <v>50</v>
      </c>
      <c r="J777" s="3">
        <v>50.3</v>
      </c>
      <c r="K777" s="1">
        <v>1</v>
      </c>
      <c r="L777" s="1">
        <v>20</v>
      </c>
      <c r="M777" s="1">
        <v>0</v>
      </c>
      <c r="N777" s="1">
        <v>94</v>
      </c>
      <c r="O777" s="1">
        <v>39</v>
      </c>
      <c r="P777" s="1">
        <v>2</v>
      </c>
      <c r="Q777" s="1">
        <v>0</v>
      </c>
      <c r="R777" s="1">
        <v>221</v>
      </c>
      <c r="S777" s="1">
        <v>0</v>
      </c>
      <c r="T777" s="1">
        <v>0</v>
      </c>
      <c r="U777" s="1">
        <v>3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96</v>
      </c>
      <c r="AC777" s="1">
        <v>0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  <c r="AI777" s="1">
        <v>0</v>
      </c>
      <c r="AJ777" s="1">
        <v>0</v>
      </c>
      <c r="AK777" s="6">
        <v>45533</v>
      </c>
    </row>
    <row r="778" spans="2:37" x14ac:dyDescent="0.25">
      <c r="B778" s="1" t="s">
        <v>3272</v>
      </c>
      <c r="C778" s="1" t="s">
        <v>3273</v>
      </c>
      <c r="D778" s="1" t="s">
        <v>3274</v>
      </c>
      <c r="E778" s="2">
        <v>45306.311874999999</v>
      </c>
      <c r="F778" s="1" t="s">
        <v>469</v>
      </c>
      <c r="G778" s="1" t="s">
        <v>37</v>
      </c>
      <c r="I778" s="1" t="s">
        <v>50</v>
      </c>
      <c r="J778" s="3">
        <v>304.10000000000002</v>
      </c>
      <c r="K778" s="1">
        <v>163</v>
      </c>
      <c r="L778" s="1">
        <v>2106</v>
      </c>
      <c r="M778" s="1">
        <v>0</v>
      </c>
      <c r="N778" s="1">
        <v>2129</v>
      </c>
      <c r="O778" s="1">
        <v>116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90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0</v>
      </c>
      <c r="AB778" s="1">
        <v>2141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6">
        <v>45492</v>
      </c>
    </row>
    <row r="779" spans="2:37" x14ac:dyDescent="0.25">
      <c r="B779" s="1" t="s">
        <v>2134</v>
      </c>
      <c r="C779" s="1" t="s">
        <v>2135</v>
      </c>
      <c r="D779" s="1" t="s">
        <v>2133</v>
      </c>
      <c r="E779" s="2">
        <v>45306.417858796296</v>
      </c>
      <c r="F779" s="1" t="s">
        <v>230</v>
      </c>
      <c r="G779" s="1" t="s">
        <v>37</v>
      </c>
      <c r="I779" s="1" t="s">
        <v>38</v>
      </c>
      <c r="J779" s="3">
        <v>21.4</v>
      </c>
      <c r="K779" s="1">
        <v>0</v>
      </c>
      <c r="L779" s="1">
        <v>1613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>
        <v>0</v>
      </c>
      <c r="AA779" s="1">
        <v>0</v>
      </c>
      <c r="AB779" s="1">
        <v>1632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  <c r="AH779" s="1">
        <v>0</v>
      </c>
      <c r="AI779" s="1">
        <v>0</v>
      </c>
      <c r="AJ779" s="1">
        <v>0</v>
      </c>
      <c r="AK779" s="6">
        <v>367</v>
      </c>
    </row>
    <row r="780" spans="2:37" x14ac:dyDescent="0.25">
      <c r="B780" s="1" t="s">
        <v>995</v>
      </c>
      <c r="C780" s="1" t="s">
        <v>996</v>
      </c>
      <c r="D780" s="1" t="s">
        <v>994</v>
      </c>
      <c r="E780" s="2">
        <v>45306.294270833336</v>
      </c>
      <c r="F780" s="1" t="s">
        <v>211</v>
      </c>
      <c r="G780" s="1" t="s">
        <v>37</v>
      </c>
      <c r="I780" s="1" t="s">
        <v>38</v>
      </c>
      <c r="J780" s="3">
        <v>267.89999999999998</v>
      </c>
      <c r="K780" s="1">
        <v>1</v>
      </c>
      <c r="L780" s="1">
        <v>0</v>
      </c>
      <c r="M780" s="1">
        <v>0</v>
      </c>
      <c r="N780" s="1">
        <v>2783</v>
      </c>
      <c r="O780" s="1">
        <v>258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120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2843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">
        <v>0</v>
      </c>
      <c r="AJ780" s="1">
        <v>0</v>
      </c>
      <c r="AK780" s="6">
        <v>46054</v>
      </c>
    </row>
    <row r="781" spans="2:37" x14ac:dyDescent="0.25">
      <c r="B781" s="1" t="s">
        <v>3275</v>
      </c>
      <c r="C781" s="1" t="s">
        <v>3276</v>
      </c>
      <c r="D781" s="1" t="s">
        <v>3277</v>
      </c>
      <c r="E781" s="2">
        <v>45306.313067129631</v>
      </c>
      <c r="F781" s="1" t="s">
        <v>66</v>
      </c>
      <c r="G781" s="1" t="s">
        <v>37</v>
      </c>
      <c r="I781" s="1" t="s">
        <v>38</v>
      </c>
      <c r="J781" s="3">
        <v>13.1</v>
      </c>
      <c r="K781" s="1">
        <v>0</v>
      </c>
      <c r="L781" s="1">
        <v>493</v>
      </c>
      <c r="M781" s="1">
        <v>5</v>
      </c>
      <c r="N781" s="1">
        <v>0</v>
      </c>
      <c r="O781" s="1">
        <v>2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90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79</v>
      </c>
      <c r="AB781" s="1">
        <v>496</v>
      </c>
      <c r="AC781" s="1">
        <v>0</v>
      </c>
      <c r="AD781" s="1">
        <v>3</v>
      </c>
      <c r="AE781" s="1">
        <v>0</v>
      </c>
      <c r="AF781" s="1">
        <v>0</v>
      </c>
      <c r="AG781" s="1">
        <v>0</v>
      </c>
      <c r="AH781" s="1">
        <v>0</v>
      </c>
      <c r="AI781" s="1">
        <v>0</v>
      </c>
      <c r="AJ781" s="1">
        <v>0</v>
      </c>
      <c r="AK781" s="6">
        <v>45393</v>
      </c>
    </row>
    <row r="782" spans="2:37" x14ac:dyDescent="0.25">
      <c r="B782" s="1" t="s">
        <v>3278</v>
      </c>
      <c r="C782" s="1" t="s">
        <v>3279</v>
      </c>
      <c r="D782" s="1" t="s">
        <v>3280</v>
      </c>
      <c r="E782" s="2">
        <v>45273.784398148149</v>
      </c>
      <c r="F782" s="1" t="s">
        <v>211</v>
      </c>
      <c r="G782" s="1" t="s">
        <v>37</v>
      </c>
      <c r="I782" s="1" t="s">
        <v>50</v>
      </c>
      <c r="J782" s="3">
        <v>8.1</v>
      </c>
      <c r="K782" s="1">
        <v>1</v>
      </c>
      <c r="L782" s="1">
        <v>0</v>
      </c>
      <c r="M782" s="1">
        <v>0</v>
      </c>
      <c r="N782" s="1">
        <v>0</v>
      </c>
      <c r="O782" s="1">
        <v>12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0</v>
      </c>
      <c r="AK782" s="6">
        <v>45328</v>
      </c>
    </row>
    <row r="783" spans="2:37" x14ac:dyDescent="0.25">
      <c r="B783" s="1" t="s">
        <v>3281</v>
      </c>
      <c r="C783" s="1" t="s">
        <v>3282</v>
      </c>
      <c r="D783" s="1" t="s">
        <v>3283</v>
      </c>
      <c r="E783" s="2">
        <v>45306.322511574072</v>
      </c>
      <c r="F783" s="1" t="s">
        <v>73</v>
      </c>
      <c r="G783" s="1" t="s">
        <v>37</v>
      </c>
      <c r="I783" s="1" t="s">
        <v>50</v>
      </c>
      <c r="J783" s="3">
        <v>29.7</v>
      </c>
      <c r="K783" s="1">
        <v>1</v>
      </c>
      <c r="L783" s="1">
        <v>0</v>
      </c>
      <c r="M783" s="1">
        <v>0</v>
      </c>
      <c r="N783" s="1">
        <v>0</v>
      </c>
      <c r="O783" s="1">
        <v>121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0</v>
      </c>
      <c r="AC783" s="1">
        <v>0</v>
      </c>
      <c r="AD783" s="1">
        <v>0</v>
      </c>
      <c r="AE783" s="1">
        <v>0</v>
      </c>
      <c r="AF783" s="1">
        <v>0</v>
      </c>
      <c r="AG783" s="1">
        <v>0</v>
      </c>
      <c r="AH783" s="1">
        <v>0</v>
      </c>
      <c r="AI783" s="1">
        <v>0</v>
      </c>
      <c r="AJ783" s="1">
        <v>0</v>
      </c>
      <c r="AK783" s="6">
        <v>45381</v>
      </c>
    </row>
    <row r="784" spans="2:37" x14ac:dyDescent="0.25">
      <c r="B784" s="1" t="s">
        <v>998</v>
      </c>
      <c r="C784" s="1" t="s">
        <v>999</v>
      </c>
      <c r="D784" s="1" t="s">
        <v>997</v>
      </c>
      <c r="E784" s="2">
        <v>45306.331203703703</v>
      </c>
      <c r="F784" s="1" t="s">
        <v>215</v>
      </c>
      <c r="G784" s="1" t="s">
        <v>37</v>
      </c>
      <c r="H784" s="1" t="s">
        <v>53</v>
      </c>
      <c r="I784" s="1" t="s">
        <v>50</v>
      </c>
      <c r="J784" s="3">
        <v>702.3</v>
      </c>
      <c r="K784" s="1">
        <v>962</v>
      </c>
      <c r="L784" s="1">
        <v>0</v>
      </c>
      <c r="M784" s="1">
        <v>0</v>
      </c>
      <c r="N784" s="1">
        <v>2594</v>
      </c>
      <c r="O784" s="1">
        <v>213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127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382</v>
      </c>
      <c r="AB784" s="1">
        <v>2664</v>
      </c>
      <c r="AC784" s="1">
        <v>200</v>
      </c>
      <c r="AD784" s="1">
        <v>1</v>
      </c>
      <c r="AE784" s="1">
        <v>0</v>
      </c>
      <c r="AF784" s="1">
        <v>0</v>
      </c>
      <c r="AG784" s="1">
        <v>0</v>
      </c>
      <c r="AH784" s="1">
        <v>0</v>
      </c>
      <c r="AI784" s="1">
        <v>1</v>
      </c>
      <c r="AJ784" s="1">
        <v>0</v>
      </c>
      <c r="AK784" s="6">
        <v>46040</v>
      </c>
    </row>
    <row r="785" spans="2:37" x14ac:dyDescent="0.25">
      <c r="B785" s="1" t="s">
        <v>1001</v>
      </c>
      <c r="C785" s="1" t="s">
        <v>1002</v>
      </c>
      <c r="D785" s="1" t="s">
        <v>1000</v>
      </c>
      <c r="E785" s="2">
        <v>45306.405972222223</v>
      </c>
      <c r="F785" s="1" t="s">
        <v>73</v>
      </c>
      <c r="G785" s="1" t="s">
        <v>37</v>
      </c>
      <c r="I785" s="1" t="s">
        <v>38</v>
      </c>
      <c r="J785" s="3">
        <v>35.200000000000003</v>
      </c>
      <c r="K785" s="1">
        <v>229</v>
      </c>
      <c r="L785" s="1">
        <v>0</v>
      </c>
      <c r="M785" s="1">
        <v>0</v>
      </c>
      <c r="N785" s="1">
        <v>55</v>
      </c>
      <c r="O785" s="1">
        <v>169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24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10</v>
      </c>
      <c r="AB785" s="1">
        <v>71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  <c r="AI785" s="1">
        <v>0</v>
      </c>
      <c r="AJ785" s="1">
        <v>0</v>
      </c>
      <c r="AK785" s="6">
        <v>45323</v>
      </c>
    </row>
    <row r="786" spans="2:37" x14ac:dyDescent="0.25">
      <c r="B786" s="1" t="s">
        <v>3284</v>
      </c>
      <c r="C786" s="1" t="s">
        <v>3285</v>
      </c>
      <c r="D786" s="1" t="s">
        <v>3286</v>
      </c>
      <c r="E786" s="2">
        <v>45230.595949074072</v>
      </c>
      <c r="F786" s="1" t="s">
        <v>73</v>
      </c>
      <c r="G786" s="1" t="s">
        <v>37</v>
      </c>
      <c r="I786" s="1" t="s">
        <v>38</v>
      </c>
      <c r="J786" s="3">
        <v>6.7</v>
      </c>
      <c r="K786" s="1">
        <v>1</v>
      </c>
      <c r="L786" s="1">
        <v>0</v>
      </c>
      <c r="M786" s="1">
        <v>0</v>
      </c>
      <c r="N786" s="1">
        <v>0</v>
      </c>
      <c r="O786" s="1">
        <v>17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0</v>
      </c>
      <c r="AB786" s="1">
        <v>0</v>
      </c>
      <c r="AC786" s="1">
        <v>0</v>
      </c>
      <c r="AD786" s="1">
        <v>0</v>
      </c>
      <c r="AE786" s="1">
        <v>0</v>
      </c>
      <c r="AF786" s="1">
        <v>0</v>
      </c>
      <c r="AG786" s="1">
        <v>0</v>
      </c>
      <c r="AH786" s="1">
        <v>0</v>
      </c>
      <c r="AI786" s="1">
        <v>0</v>
      </c>
      <c r="AJ786" s="1">
        <v>-1</v>
      </c>
      <c r="AK786" s="6">
        <v>45409</v>
      </c>
    </row>
    <row r="787" spans="2:37" x14ac:dyDescent="0.25">
      <c r="B787" s="1" t="s">
        <v>3287</v>
      </c>
      <c r="C787" s="1" t="s">
        <v>3288</v>
      </c>
      <c r="D787" s="1" t="s">
        <v>3289</v>
      </c>
      <c r="E787" s="2">
        <v>45230.595949074072</v>
      </c>
      <c r="F787" s="1" t="s">
        <v>36</v>
      </c>
      <c r="G787" s="1" t="s">
        <v>37</v>
      </c>
      <c r="I787" s="1" t="s">
        <v>50</v>
      </c>
      <c r="J787" s="3">
        <v>22.3</v>
      </c>
      <c r="K787" s="1">
        <v>268</v>
      </c>
      <c r="L787" s="1">
        <v>0</v>
      </c>
      <c r="M787" s="1">
        <v>264</v>
      </c>
      <c r="N787" s="1">
        <v>0</v>
      </c>
      <c r="O787" s="1">
        <v>15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 s="1">
        <v>320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  <c r="AJ787" s="1">
        <v>-1</v>
      </c>
      <c r="AK787" s="6">
        <v>45482</v>
      </c>
    </row>
    <row r="788" spans="2:37" x14ac:dyDescent="0.25">
      <c r="B788" s="1" t="s">
        <v>2137</v>
      </c>
      <c r="C788" s="1" t="s">
        <v>2138</v>
      </c>
      <c r="D788" s="1" t="s">
        <v>2136</v>
      </c>
      <c r="E788" s="2">
        <v>45306.371655092589</v>
      </c>
      <c r="F788" s="1" t="s">
        <v>73</v>
      </c>
      <c r="G788" s="1" t="s">
        <v>37</v>
      </c>
      <c r="I788" s="1" t="s">
        <v>38</v>
      </c>
      <c r="J788" s="3">
        <v>60.6</v>
      </c>
      <c r="K788" s="1">
        <v>1</v>
      </c>
      <c r="L788" s="1">
        <v>0</v>
      </c>
      <c r="M788" s="1">
        <v>0</v>
      </c>
      <c r="N788" s="1">
        <v>0</v>
      </c>
      <c r="O788" s="1">
        <v>111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0</v>
      </c>
      <c r="AJ788" s="1">
        <v>0</v>
      </c>
      <c r="AK788" s="6">
        <v>45420</v>
      </c>
    </row>
    <row r="789" spans="2:37" x14ac:dyDescent="0.25">
      <c r="B789" s="1" t="s">
        <v>3290</v>
      </c>
      <c r="C789" s="1" t="s">
        <v>3291</v>
      </c>
      <c r="D789" s="1" t="s">
        <v>3292</v>
      </c>
      <c r="E789" s="2">
        <v>45306.320439814815</v>
      </c>
      <c r="F789" s="1" t="s">
        <v>73</v>
      </c>
      <c r="G789" s="1" t="s">
        <v>37</v>
      </c>
      <c r="I789" s="1" t="s">
        <v>38</v>
      </c>
      <c r="J789" s="3">
        <v>343.6</v>
      </c>
      <c r="K789" s="1">
        <v>0</v>
      </c>
      <c r="L789" s="1">
        <v>2466</v>
      </c>
      <c r="M789" s="1">
        <v>0</v>
      </c>
      <c r="N789" s="1">
        <v>0</v>
      </c>
      <c r="O789" s="1">
        <v>258</v>
      </c>
      <c r="P789" s="1">
        <v>0</v>
      </c>
      <c r="Q789" s="1">
        <v>0</v>
      </c>
      <c r="R789" s="1">
        <v>0</v>
      </c>
      <c r="S789" s="1">
        <v>0</v>
      </c>
      <c r="T789" s="1">
        <v>2142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381</v>
      </c>
      <c r="AB789" s="1">
        <v>4924</v>
      </c>
      <c r="AC789" s="1">
        <v>0</v>
      </c>
      <c r="AD789" s="1">
        <v>1</v>
      </c>
      <c r="AE789" s="1">
        <v>0</v>
      </c>
      <c r="AF789" s="1">
        <v>0</v>
      </c>
      <c r="AG789" s="1">
        <v>0</v>
      </c>
      <c r="AH789" s="1">
        <v>0</v>
      </c>
      <c r="AI789" s="1">
        <v>1</v>
      </c>
      <c r="AJ789" s="1">
        <v>0</v>
      </c>
      <c r="AK789" s="6">
        <v>45400</v>
      </c>
    </row>
    <row r="790" spans="2:37" x14ac:dyDescent="0.25">
      <c r="B790" s="1" t="s">
        <v>1004</v>
      </c>
      <c r="C790" s="1" t="s">
        <v>1005</v>
      </c>
      <c r="D790" s="1" t="s">
        <v>1003</v>
      </c>
      <c r="E790" s="2">
        <v>45230.595949074072</v>
      </c>
      <c r="F790" s="1" t="s">
        <v>207</v>
      </c>
      <c r="G790" s="1" t="s">
        <v>37</v>
      </c>
      <c r="I790" s="1" t="s">
        <v>38</v>
      </c>
      <c r="J790" s="3">
        <v>2.7</v>
      </c>
      <c r="K790" s="1">
        <v>32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1">
        <v>0</v>
      </c>
      <c r="AI790" s="1">
        <v>0</v>
      </c>
      <c r="AJ790" s="1">
        <v>-1</v>
      </c>
      <c r="AK790" s="6">
        <v>367</v>
      </c>
    </row>
    <row r="791" spans="2:37" x14ac:dyDescent="0.25">
      <c r="B791" s="1" t="s">
        <v>1007</v>
      </c>
      <c r="C791" s="1" t="s">
        <v>1008</v>
      </c>
      <c r="D791" s="1" t="s">
        <v>1006</v>
      </c>
      <c r="E791" s="2">
        <v>45306.575891203705</v>
      </c>
      <c r="F791" s="1" t="s">
        <v>73</v>
      </c>
      <c r="G791" s="1" t="s">
        <v>37</v>
      </c>
      <c r="I791" s="1" t="s">
        <v>38</v>
      </c>
      <c r="J791" s="3">
        <v>83.9</v>
      </c>
      <c r="K791" s="1">
        <v>549</v>
      </c>
      <c r="L791" s="1">
        <v>0</v>
      </c>
      <c r="M791" s="1">
        <v>0</v>
      </c>
      <c r="N791" s="1">
        <v>277</v>
      </c>
      <c r="O791" s="1">
        <v>11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15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 s="1">
        <v>163</v>
      </c>
      <c r="AC791" s="1">
        <v>0</v>
      </c>
      <c r="AD791" s="1">
        <v>2</v>
      </c>
      <c r="AE791" s="1">
        <v>0</v>
      </c>
      <c r="AF791" s="1">
        <v>0</v>
      </c>
      <c r="AG791" s="1">
        <v>0</v>
      </c>
      <c r="AH791" s="1">
        <v>0</v>
      </c>
      <c r="AI791" s="1">
        <v>0</v>
      </c>
      <c r="AJ791" s="1">
        <v>0</v>
      </c>
      <c r="AK791" s="6">
        <v>45560</v>
      </c>
    </row>
    <row r="792" spans="2:37" x14ac:dyDescent="0.25">
      <c r="B792" s="1" t="s">
        <v>2140</v>
      </c>
      <c r="C792" s="1" t="s">
        <v>2141</v>
      </c>
      <c r="D792" s="1" t="s">
        <v>2139</v>
      </c>
      <c r="E792" s="2">
        <v>45306.275590277779</v>
      </c>
      <c r="F792" s="1" t="s">
        <v>211</v>
      </c>
      <c r="G792" s="1" t="s">
        <v>37</v>
      </c>
      <c r="I792" s="1" t="s">
        <v>50</v>
      </c>
      <c r="J792" s="3">
        <v>742.8</v>
      </c>
      <c r="K792" s="1">
        <v>2</v>
      </c>
      <c r="L792" s="1">
        <v>5235</v>
      </c>
      <c r="M792" s="1">
        <v>2535</v>
      </c>
      <c r="N792" s="1">
        <v>2722</v>
      </c>
      <c r="O792" s="1">
        <v>168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151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0</v>
      </c>
      <c r="AB792" s="1">
        <v>5340</v>
      </c>
      <c r="AC792" s="1">
        <v>0</v>
      </c>
      <c r="AD792" s="1">
        <v>0</v>
      </c>
      <c r="AE792" s="1">
        <v>0</v>
      </c>
      <c r="AF792" s="1">
        <v>0</v>
      </c>
      <c r="AG792" s="1">
        <v>0</v>
      </c>
      <c r="AH792" s="1">
        <v>0</v>
      </c>
      <c r="AI792" s="1">
        <v>0</v>
      </c>
      <c r="AJ792" s="1">
        <v>0</v>
      </c>
      <c r="AK792" s="6">
        <v>45511</v>
      </c>
    </row>
    <row r="793" spans="2:37" x14ac:dyDescent="0.25">
      <c r="B793" s="1" t="s">
        <v>1010</v>
      </c>
      <c r="C793" s="1" t="s">
        <v>1011</v>
      </c>
      <c r="D793" s="1" t="s">
        <v>1009</v>
      </c>
      <c r="E793" s="2">
        <v>45306.385300925926</v>
      </c>
      <c r="F793" s="1" t="s">
        <v>36</v>
      </c>
      <c r="G793" s="1" t="s">
        <v>37</v>
      </c>
      <c r="I793" s="1" t="s">
        <v>50</v>
      </c>
      <c r="J793" s="3">
        <v>111.7</v>
      </c>
      <c r="K793" s="1">
        <v>1022</v>
      </c>
      <c r="L793" s="1">
        <v>0</v>
      </c>
      <c r="M793" s="1">
        <v>0</v>
      </c>
      <c r="N793" s="1">
        <v>938</v>
      </c>
      <c r="O793" s="1">
        <v>68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60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0</v>
      </c>
      <c r="AB793" s="1">
        <v>1342</v>
      </c>
      <c r="AC793" s="1">
        <v>0</v>
      </c>
      <c r="AD793" s="1">
        <v>0</v>
      </c>
      <c r="AE793" s="1">
        <v>0</v>
      </c>
      <c r="AF793" s="1">
        <v>0</v>
      </c>
      <c r="AG793" s="1">
        <v>0</v>
      </c>
      <c r="AH793" s="1">
        <v>1</v>
      </c>
      <c r="AI793" s="1">
        <v>0</v>
      </c>
      <c r="AJ793" s="1">
        <v>0</v>
      </c>
      <c r="AK793" s="6">
        <v>46277</v>
      </c>
    </row>
    <row r="794" spans="2:37" x14ac:dyDescent="0.25">
      <c r="B794" s="1" t="s">
        <v>1013</v>
      </c>
      <c r="C794" s="1" t="s">
        <v>1014</v>
      </c>
      <c r="D794" s="1" t="s">
        <v>1012</v>
      </c>
      <c r="E794" s="2">
        <v>45306.305625000001</v>
      </c>
      <c r="F794" s="1" t="s">
        <v>183</v>
      </c>
      <c r="G794" s="1" t="s">
        <v>37</v>
      </c>
      <c r="H794" s="1" t="s">
        <v>53</v>
      </c>
      <c r="I794" s="1" t="s">
        <v>50</v>
      </c>
      <c r="J794" s="3">
        <v>256.5</v>
      </c>
      <c r="K794" s="1">
        <v>435</v>
      </c>
      <c r="L794" s="1">
        <v>0</v>
      </c>
      <c r="M794" s="1">
        <v>0</v>
      </c>
      <c r="N794" s="1">
        <v>78</v>
      </c>
      <c r="O794" s="1">
        <v>306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39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131</v>
      </c>
      <c r="AB794" s="1">
        <v>145</v>
      </c>
      <c r="AC794" s="1">
        <v>213</v>
      </c>
      <c r="AD794" s="1">
        <v>2</v>
      </c>
      <c r="AE794" s="1">
        <v>0</v>
      </c>
      <c r="AF794" s="1">
        <v>0</v>
      </c>
      <c r="AG794" s="1">
        <v>0</v>
      </c>
      <c r="AH794" s="1">
        <v>1</v>
      </c>
      <c r="AI794" s="1">
        <v>0</v>
      </c>
      <c r="AJ794" s="1">
        <v>0</v>
      </c>
      <c r="AK794" s="6">
        <v>45391</v>
      </c>
    </row>
    <row r="795" spans="2:37" x14ac:dyDescent="0.25">
      <c r="B795" s="1" t="s">
        <v>1016</v>
      </c>
      <c r="C795" s="1" t="s">
        <v>1017</v>
      </c>
      <c r="D795" s="1" t="s">
        <v>1015</v>
      </c>
      <c r="E795" s="2">
        <v>45306.367395833331</v>
      </c>
      <c r="F795" s="1" t="s">
        <v>36</v>
      </c>
      <c r="G795" s="1" t="s">
        <v>37</v>
      </c>
      <c r="I795" s="1" t="s">
        <v>50</v>
      </c>
      <c r="J795" s="3">
        <v>70.099999999999994</v>
      </c>
      <c r="K795" s="1">
        <v>0</v>
      </c>
      <c r="L795" s="1">
        <v>0</v>
      </c>
      <c r="M795" s="1">
        <v>0</v>
      </c>
      <c r="N795" s="1">
        <v>289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155</v>
      </c>
      <c r="V795" s="1">
        <v>0</v>
      </c>
      <c r="W795" s="1">
        <v>0</v>
      </c>
      <c r="X795" s="1">
        <v>0</v>
      </c>
      <c r="Y795" s="1">
        <v>0</v>
      </c>
      <c r="Z795" s="1">
        <v>0</v>
      </c>
      <c r="AA795" s="1">
        <v>239</v>
      </c>
      <c r="AB795" s="1">
        <v>216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">
        <v>1</v>
      </c>
      <c r="AJ795" s="1">
        <v>0</v>
      </c>
      <c r="AK795" s="6">
        <v>45146</v>
      </c>
    </row>
    <row r="796" spans="2:37" x14ac:dyDescent="0.25">
      <c r="B796" s="1" t="s">
        <v>1019</v>
      </c>
      <c r="C796" s="1" t="s">
        <v>1020</v>
      </c>
      <c r="D796" s="1" t="s">
        <v>1018</v>
      </c>
      <c r="E796" s="2">
        <v>45306.442384259259</v>
      </c>
      <c r="F796" s="1" t="s">
        <v>215</v>
      </c>
      <c r="G796" s="1" t="s">
        <v>37</v>
      </c>
      <c r="I796" s="1" t="s">
        <v>50</v>
      </c>
      <c r="J796" s="3">
        <v>153.1</v>
      </c>
      <c r="K796" s="1">
        <v>1</v>
      </c>
      <c r="L796" s="1">
        <v>0</v>
      </c>
      <c r="M796" s="1">
        <v>912</v>
      </c>
      <c r="N796" s="1">
        <v>1893</v>
      </c>
      <c r="O796" s="1">
        <v>4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31</v>
      </c>
      <c r="V796" s="1">
        <v>0</v>
      </c>
      <c r="W796" s="1">
        <v>0</v>
      </c>
      <c r="X796" s="1">
        <v>0</v>
      </c>
      <c r="Y796" s="1">
        <v>0</v>
      </c>
      <c r="Z796" s="1">
        <v>0</v>
      </c>
      <c r="AA796" s="1">
        <v>0</v>
      </c>
      <c r="AB796" s="1">
        <v>1277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  <c r="AI796" s="1">
        <v>0</v>
      </c>
      <c r="AJ796" s="1">
        <v>0</v>
      </c>
      <c r="AK796" s="6">
        <v>45524</v>
      </c>
    </row>
    <row r="797" spans="2:37" x14ac:dyDescent="0.25">
      <c r="B797" s="1" t="s">
        <v>2143</v>
      </c>
      <c r="C797" s="1" t="s">
        <v>2144</v>
      </c>
      <c r="D797" s="1" t="s">
        <v>2142</v>
      </c>
      <c r="E797" s="2">
        <v>45306.403263888889</v>
      </c>
      <c r="F797" s="1" t="s">
        <v>211</v>
      </c>
      <c r="G797" s="1" t="s">
        <v>37</v>
      </c>
      <c r="I797" s="1" t="s">
        <v>38</v>
      </c>
      <c r="J797" s="3">
        <v>73</v>
      </c>
      <c r="K797" s="1">
        <v>0</v>
      </c>
      <c r="L797" s="1">
        <v>246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0</v>
      </c>
      <c r="Z797" s="1">
        <v>0</v>
      </c>
      <c r="AA797" s="1">
        <v>96</v>
      </c>
      <c r="AB797" s="1">
        <v>691</v>
      </c>
      <c r="AC797" s="1">
        <v>0</v>
      </c>
      <c r="AD797" s="1">
        <v>0</v>
      </c>
      <c r="AE797" s="1">
        <v>0</v>
      </c>
      <c r="AF797" s="1">
        <v>0</v>
      </c>
      <c r="AG797" s="1">
        <v>0</v>
      </c>
      <c r="AH797" s="1">
        <v>0</v>
      </c>
      <c r="AI797" s="1">
        <v>0</v>
      </c>
      <c r="AJ797" s="1">
        <v>0</v>
      </c>
      <c r="AK797" s="6">
        <v>367</v>
      </c>
    </row>
    <row r="798" spans="2:37" x14ac:dyDescent="0.25">
      <c r="B798" s="1" t="s">
        <v>1022</v>
      </c>
      <c r="C798" s="1" t="s">
        <v>1023</v>
      </c>
      <c r="D798" s="1" t="s">
        <v>1021</v>
      </c>
      <c r="E798" s="2">
        <v>45306.312928240739</v>
      </c>
      <c r="F798" s="1" t="s">
        <v>66</v>
      </c>
      <c r="G798" s="1" t="s">
        <v>37</v>
      </c>
      <c r="I798" s="1" t="s">
        <v>38</v>
      </c>
      <c r="J798" s="3">
        <v>1417</v>
      </c>
      <c r="K798" s="1">
        <v>9985</v>
      </c>
      <c r="L798" s="1">
        <v>0</v>
      </c>
      <c r="M798" s="1">
        <v>3896</v>
      </c>
      <c r="N798" s="1">
        <v>2112</v>
      </c>
      <c r="O798" s="1">
        <v>291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163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278</v>
      </c>
      <c r="AB798" s="1">
        <v>7040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1">
        <v>1</v>
      </c>
      <c r="AI798" s="1">
        <v>0</v>
      </c>
      <c r="AJ798" s="1">
        <v>0</v>
      </c>
      <c r="AK798" s="6">
        <v>46160</v>
      </c>
    </row>
    <row r="799" spans="2:37" x14ac:dyDescent="0.25">
      <c r="B799" s="1" t="s">
        <v>1025</v>
      </c>
      <c r="C799" s="1" t="s">
        <v>1026</v>
      </c>
      <c r="D799" s="1" t="s">
        <v>1024</v>
      </c>
      <c r="E799" s="2">
        <v>45306.33488425926</v>
      </c>
      <c r="F799" s="1" t="s">
        <v>41</v>
      </c>
      <c r="G799" s="1" t="s">
        <v>37</v>
      </c>
      <c r="H799" s="1" t="s">
        <v>53</v>
      </c>
      <c r="I799" s="1" t="s">
        <v>50</v>
      </c>
      <c r="J799" s="3">
        <v>589</v>
      </c>
      <c r="K799" s="1">
        <v>4</v>
      </c>
      <c r="L799" s="1">
        <v>5300</v>
      </c>
      <c r="M799" s="1">
        <v>0</v>
      </c>
      <c r="N799" s="1">
        <v>5314</v>
      </c>
      <c r="O799" s="1">
        <v>261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199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517</v>
      </c>
      <c r="AB799" s="1">
        <v>5865</v>
      </c>
      <c r="AC799" s="1">
        <v>116</v>
      </c>
      <c r="AD799" s="1">
        <v>0</v>
      </c>
      <c r="AE799" s="1">
        <v>0</v>
      </c>
      <c r="AF799" s="1">
        <v>0</v>
      </c>
      <c r="AG799" s="1">
        <v>0</v>
      </c>
      <c r="AH799" s="1">
        <v>0</v>
      </c>
      <c r="AI799" s="1">
        <v>0</v>
      </c>
      <c r="AJ799" s="1">
        <v>0</v>
      </c>
      <c r="AK799" s="6">
        <v>45506</v>
      </c>
    </row>
    <row r="800" spans="2:37" x14ac:dyDescent="0.25">
      <c r="B800" s="1" t="s">
        <v>3293</v>
      </c>
      <c r="C800" s="1" t="s">
        <v>3294</v>
      </c>
      <c r="D800" s="1" t="s">
        <v>3295</v>
      </c>
      <c r="E800" s="2">
        <v>45306.364837962959</v>
      </c>
      <c r="F800" s="1" t="s">
        <v>49</v>
      </c>
      <c r="G800" s="1" t="s">
        <v>37</v>
      </c>
      <c r="I800" s="1" t="s">
        <v>38</v>
      </c>
      <c r="J800" s="3">
        <v>210.6</v>
      </c>
      <c r="K800" s="1">
        <v>1854</v>
      </c>
      <c r="L800" s="1">
        <v>0</v>
      </c>
      <c r="M800" s="1">
        <v>1409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 s="1">
        <v>1628</v>
      </c>
      <c r="AC800" s="1">
        <v>0</v>
      </c>
      <c r="AD800" s="1">
        <v>1</v>
      </c>
      <c r="AE800" s="1">
        <v>0</v>
      </c>
      <c r="AF800" s="1">
        <v>0</v>
      </c>
      <c r="AG800" s="1">
        <v>0</v>
      </c>
      <c r="AH800" s="1">
        <v>0</v>
      </c>
      <c r="AI800" s="1">
        <v>0</v>
      </c>
      <c r="AJ800" s="1">
        <v>0</v>
      </c>
      <c r="AK800" s="6">
        <v>367</v>
      </c>
    </row>
    <row r="801" spans="2:37" x14ac:dyDescent="0.25">
      <c r="B801" s="1" t="s">
        <v>3296</v>
      </c>
      <c r="C801" s="1" t="s">
        <v>3294</v>
      </c>
      <c r="D801" s="1" t="s">
        <v>3297</v>
      </c>
      <c r="E801" s="2">
        <v>45306.421284722222</v>
      </c>
      <c r="F801" s="1" t="s">
        <v>49</v>
      </c>
      <c r="G801" s="1" t="s">
        <v>37</v>
      </c>
      <c r="I801" s="1" t="s">
        <v>38</v>
      </c>
      <c r="J801" s="3">
        <v>43.3</v>
      </c>
      <c r="K801" s="1">
        <v>886</v>
      </c>
      <c r="L801" s="1">
        <v>0</v>
      </c>
      <c r="M801" s="1">
        <v>0</v>
      </c>
      <c r="N801" s="1">
        <v>634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 s="1">
        <v>662</v>
      </c>
      <c r="AC801" s="1">
        <v>0</v>
      </c>
      <c r="AD801" s="1">
        <v>0</v>
      </c>
      <c r="AE801" s="1">
        <v>0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  <c r="AK801" s="6">
        <v>367</v>
      </c>
    </row>
    <row r="802" spans="2:37" x14ac:dyDescent="0.25">
      <c r="B802" s="1" t="s">
        <v>3298</v>
      </c>
      <c r="C802" s="1" t="s">
        <v>3299</v>
      </c>
      <c r="D802" s="1" t="s">
        <v>3300</v>
      </c>
      <c r="E802" s="2">
        <v>45303.678043981483</v>
      </c>
      <c r="F802" s="1" t="s">
        <v>295</v>
      </c>
      <c r="G802" s="1" t="s">
        <v>42</v>
      </c>
      <c r="I802" s="1" t="s">
        <v>38</v>
      </c>
      <c r="J802" s="3">
        <v>49.7</v>
      </c>
      <c r="K802" s="1">
        <v>1</v>
      </c>
      <c r="L802" s="1">
        <v>0</v>
      </c>
      <c r="M802" s="1">
        <v>1521</v>
      </c>
      <c r="N802" s="1">
        <v>0</v>
      </c>
      <c r="O802" s="1">
        <v>1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4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1</v>
      </c>
      <c r="AB802" s="1">
        <v>1539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  <c r="AI802" s="1">
        <v>0</v>
      </c>
      <c r="AJ802" s="1">
        <v>0</v>
      </c>
      <c r="AK802" s="6">
        <v>45484</v>
      </c>
    </row>
    <row r="803" spans="2:37" x14ac:dyDescent="0.25">
      <c r="B803" s="1" t="s">
        <v>3301</v>
      </c>
      <c r="C803" s="1" t="s">
        <v>3302</v>
      </c>
      <c r="D803" s="1" t="s">
        <v>3303</v>
      </c>
      <c r="E803" s="2">
        <v>45305.784097222226</v>
      </c>
      <c r="F803" s="1" t="s">
        <v>66</v>
      </c>
      <c r="G803" s="1" t="s">
        <v>37</v>
      </c>
      <c r="I803" s="1" t="s">
        <v>50</v>
      </c>
      <c r="J803" s="3">
        <v>74.2</v>
      </c>
      <c r="K803" s="1">
        <v>0</v>
      </c>
      <c r="L803" s="1">
        <v>0</v>
      </c>
      <c r="M803" s="1">
        <v>0</v>
      </c>
      <c r="N803" s="1">
        <v>1465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117</v>
      </c>
      <c r="V803" s="1">
        <v>0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 s="1">
        <v>1551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  <c r="AI803" s="1">
        <v>0</v>
      </c>
      <c r="AJ803" s="1">
        <v>0</v>
      </c>
      <c r="AK803" s="6">
        <v>367</v>
      </c>
    </row>
    <row r="804" spans="2:37" x14ac:dyDescent="0.25">
      <c r="B804" s="1" t="s">
        <v>2146</v>
      </c>
      <c r="C804" s="1" t="s">
        <v>2147</v>
      </c>
      <c r="D804" s="1" t="s">
        <v>2145</v>
      </c>
      <c r="E804" s="2">
        <v>45306.601759259262</v>
      </c>
      <c r="F804" s="1" t="s">
        <v>36</v>
      </c>
      <c r="G804" s="1" t="s">
        <v>37</v>
      </c>
      <c r="H804" s="1" t="s">
        <v>53</v>
      </c>
      <c r="I804" s="1" t="s">
        <v>50</v>
      </c>
      <c r="J804" s="3">
        <v>104.3</v>
      </c>
      <c r="K804" s="1">
        <v>0</v>
      </c>
      <c r="L804" s="1">
        <v>115</v>
      </c>
      <c r="M804" s="1">
        <v>0</v>
      </c>
      <c r="N804" s="1">
        <v>0</v>
      </c>
      <c r="O804" s="1">
        <v>101</v>
      </c>
      <c r="P804" s="1">
        <v>51</v>
      </c>
      <c r="Q804" s="1">
        <v>0</v>
      </c>
      <c r="R804" s="1">
        <v>0</v>
      </c>
      <c r="S804" s="1">
        <v>0</v>
      </c>
      <c r="T804" s="1">
        <v>0</v>
      </c>
      <c r="U804" s="1">
        <v>152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1</v>
      </c>
      <c r="AB804" s="1">
        <v>129</v>
      </c>
      <c r="AC804" s="1">
        <v>0</v>
      </c>
      <c r="AD804" s="1">
        <v>4</v>
      </c>
      <c r="AE804" s="1">
        <v>0</v>
      </c>
      <c r="AF804" s="1">
        <v>0</v>
      </c>
      <c r="AG804" s="1">
        <v>0</v>
      </c>
      <c r="AH804" s="1">
        <v>0</v>
      </c>
      <c r="AI804" s="1">
        <v>0</v>
      </c>
      <c r="AJ804" s="1">
        <v>0</v>
      </c>
      <c r="AK804" s="6">
        <v>45500</v>
      </c>
    </row>
    <row r="805" spans="2:37" x14ac:dyDescent="0.25">
      <c r="B805" s="1" t="s">
        <v>1028</v>
      </c>
      <c r="C805" s="1" t="s">
        <v>1029</v>
      </c>
      <c r="D805" s="1" t="s">
        <v>1027</v>
      </c>
      <c r="E805" s="2">
        <v>45306.321122685185</v>
      </c>
      <c r="F805" s="1" t="s">
        <v>73</v>
      </c>
      <c r="G805" s="1" t="s">
        <v>37</v>
      </c>
      <c r="H805" s="1" t="s">
        <v>98</v>
      </c>
      <c r="I805" s="1" t="s">
        <v>38</v>
      </c>
      <c r="J805" s="3">
        <v>746.4</v>
      </c>
      <c r="K805" s="1">
        <v>4562</v>
      </c>
      <c r="L805" s="1">
        <v>2</v>
      </c>
      <c r="M805" s="1">
        <v>0</v>
      </c>
      <c r="N805" s="1">
        <v>4556</v>
      </c>
      <c r="O805" s="1">
        <v>447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148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668</v>
      </c>
      <c r="AB805" s="1">
        <v>5023</v>
      </c>
      <c r="AC805" s="1">
        <v>103</v>
      </c>
      <c r="AD805" s="1">
        <v>22</v>
      </c>
      <c r="AE805" s="1">
        <v>0</v>
      </c>
      <c r="AF805" s="1">
        <v>0</v>
      </c>
      <c r="AG805" s="1">
        <v>0</v>
      </c>
      <c r="AH805" s="1">
        <v>0</v>
      </c>
      <c r="AI805" s="1">
        <v>1</v>
      </c>
      <c r="AJ805" s="1">
        <v>0</v>
      </c>
      <c r="AK805" s="6">
        <v>45380</v>
      </c>
    </row>
    <row r="806" spans="2:37" x14ac:dyDescent="0.25">
      <c r="B806" s="1" t="s">
        <v>1031</v>
      </c>
      <c r="C806" s="1" t="s">
        <v>1032</v>
      </c>
      <c r="D806" s="1" t="s">
        <v>1030</v>
      </c>
      <c r="E806" s="2">
        <v>45306.439328703702</v>
      </c>
      <c r="F806" s="1" t="s">
        <v>73</v>
      </c>
      <c r="G806" s="1" t="s">
        <v>37</v>
      </c>
      <c r="I806" s="1" t="s">
        <v>50</v>
      </c>
      <c r="J806" s="3">
        <v>199</v>
      </c>
      <c r="K806" s="1">
        <v>221</v>
      </c>
      <c r="L806" s="1">
        <v>0</v>
      </c>
      <c r="M806" s="1">
        <v>0</v>
      </c>
      <c r="N806" s="1">
        <v>214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10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57</v>
      </c>
      <c r="AB806" s="1">
        <v>212</v>
      </c>
      <c r="AC806" s="1">
        <v>0</v>
      </c>
      <c r="AD806" s="1">
        <v>0</v>
      </c>
      <c r="AE806" s="1">
        <v>0</v>
      </c>
      <c r="AF806" s="1">
        <v>0</v>
      </c>
      <c r="AG806" s="1">
        <v>0</v>
      </c>
      <c r="AH806" s="1">
        <v>0</v>
      </c>
      <c r="AI806" s="1">
        <v>1</v>
      </c>
      <c r="AJ806" s="1">
        <v>0</v>
      </c>
      <c r="AK806" s="6">
        <v>45307</v>
      </c>
    </row>
    <row r="807" spans="2:37" x14ac:dyDescent="0.25">
      <c r="B807" s="1" t="s">
        <v>2149</v>
      </c>
      <c r="C807" s="1" t="s">
        <v>2150</v>
      </c>
      <c r="D807" s="1" t="s">
        <v>2148</v>
      </c>
      <c r="E807" s="2">
        <v>45306.439375000002</v>
      </c>
      <c r="F807" s="1" t="s">
        <v>215</v>
      </c>
      <c r="G807" s="1" t="s">
        <v>37</v>
      </c>
      <c r="I807" s="1" t="s">
        <v>38</v>
      </c>
      <c r="J807" s="3">
        <v>15.6</v>
      </c>
      <c r="K807" s="1">
        <v>0</v>
      </c>
      <c r="L807" s="1">
        <v>852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 s="1">
        <v>961</v>
      </c>
      <c r="AC807" s="1">
        <v>0</v>
      </c>
      <c r="AD807" s="1">
        <v>1</v>
      </c>
      <c r="AE807" s="1">
        <v>0</v>
      </c>
      <c r="AF807" s="1">
        <v>0</v>
      </c>
      <c r="AG807" s="1">
        <v>0</v>
      </c>
      <c r="AH807" s="1">
        <v>0</v>
      </c>
      <c r="AI807" s="1">
        <v>0</v>
      </c>
      <c r="AJ807" s="1">
        <v>0</v>
      </c>
      <c r="AK807" s="6">
        <v>45253</v>
      </c>
    </row>
    <row r="808" spans="2:37" x14ac:dyDescent="0.25">
      <c r="B808" s="1" t="s">
        <v>1034</v>
      </c>
      <c r="C808" s="1" t="s">
        <v>1035</v>
      </c>
      <c r="D808" s="1" t="s">
        <v>1033</v>
      </c>
      <c r="E808" s="2">
        <v>45306.443009259259</v>
      </c>
      <c r="F808" s="1" t="s">
        <v>41</v>
      </c>
      <c r="G808" s="1" t="s">
        <v>37</v>
      </c>
      <c r="I808" s="1" t="s">
        <v>50</v>
      </c>
      <c r="J808" s="3">
        <v>207.8</v>
      </c>
      <c r="K808" s="1">
        <v>14</v>
      </c>
      <c r="L808" s="1">
        <v>674</v>
      </c>
      <c r="M808" s="1">
        <v>0</v>
      </c>
      <c r="N808" s="1">
        <v>0</v>
      </c>
      <c r="O808" s="1">
        <v>3236</v>
      </c>
      <c r="P808" s="1">
        <v>70</v>
      </c>
      <c r="Q808" s="1">
        <v>0</v>
      </c>
      <c r="R808" s="1">
        <v>483</v>
      </c>
      <c r="S808" s="1">
        <v>0</v>
      </c>
      <c r="T808" s="1">
        <v>0</v>
      </c>
      <c r="U808" s="1">
        <v>86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26</v>
      </c>
      <c r="AB808" s="1">
        <v>778</v>
      </c>
      <c r="AC808" s="1">
        <v>0</v>
      </c>
      <c r="AD808" s="1">
        <v>31</v>
      </c>
      <c r="AE808" s="1">
        <v>0</v>
      </c>
      <c r="AF808" s="1">
        <v>0</v>
      </c>
      <c r="AG808" s="1">
        <v>0</v>
      </c>
      <c r="AH808" s="1">
        <v>0</v>
      </c>
      <c r="AI808" s="1">
        <v>0</v>
      </c>
      <c r="AJ808" s="1">
        <v>0</v>
      </c>
      <c r="AK808" s="6">
        <v>45410</v>
      </c>
    </row>
    <row r="809" spans="2:37" x14ac:dyDescent="0.25">
      <c r="B809" s="1" t="s">
        <v>2152</v>
      </c>
      <c r="C809" s="1" t="s">
        <v>2153</v>
      </c>
      <c r="D809" s="1" t="s">
        <v>2151</v>
      </c>
      <c r="E809" s="2">
        <v>45306.567175925928</v>
      </c>
      <c r="F809" s="1" t="s">
        <v>295</v>
      </c>
      <c r="G809" s="1" t="s">
        <v>42</v>
      </c>
      <c r="I809" s="1" t="s">
        <v>38</v>
      </c>
      <c r="J809" s="3">
        <v>45</v>
      </c>
      <c r="K809" s="1">
        <v>2</v>
      </c>
      <c r="L809" s="1">
        <v>526</v>
      </c>
      <c r="M809" s="1">
        <v>0</v>
      </c>
      <c r="N809" s="1">
        <v>0</v>
      </c>
      <c r="O809" s="1">
        <v>153</v>
      </c>
      <c r="P809" s="1">
        <v>64</v>
      </c>
      <c r="Q809" s="1">
        <v>0</v>
      </c>
      <c r="R809" s="1">
        <v>416</v>
      </c>
      <c r="S809" s="1">
        <v>0</v>
      </c>
      <c r="T809" s="1">
        <v>0</v>
      </c>
      <c r="U809" s="1">
        <v>169</v>
      </c>
      <c r="V809" s="1">
        <v>0</v>
      </c>
      <c r="W809" s="1">
        <v>0</v>
      </c>
      <c r="X809" s="1">
        <v>0</v>
      </c>
      <c r="Y809" s="1">
        <v>0</v>
      </c>
      <c r="Z809" s="1">
        <v>0</v>
      </c>
      <c r="AA809" s="1">
        <v>52</v>
      </c>
      <c r="AB809" s="1">
        <v>596</v>
      </c>
      <c r="AC809" s="1">
        <v>0</v>
      </c>
      <c r="AD809" s="1">
        <v>3</v>
      </c>
      <c r="AE809" s="1">
        <v>0</v>
      </c>
      <c r="AF809" s="1">
        <v>0</v>
      </c>
      <c r="AG809" s="1">
        <v>0</v>
      </c>
      <c r="AH809" s="1">
        <v>0</v>
      </c>
      <c r="AI809" s="1">
        <v>0</v>
      </c>
      <c r="AJ809" s="1">
        <v>0</v>
      </c>
      <c r="AK809" s="6">
        <v>45500</v>
      </c>
    </row>
    <row r="810" spans="2:37" x14ac:dyDescent="0.25">
      <c r="B810" s="1" t="s">
        <v>3304</v>
      </c>
      <c r="C810" s="1" t="s">
        <v>3305</v>
      </c>
      <c r="D810" s="1" t="s">
        <v>3306</v>
      </c>
      <c r="E810" s="2">
        <v>45295.683159722219</v>
      </c>
      <c r="F810" s="1" t="s">
        <v>104</v>
      </c>
      <c r="G810" s="1" t="s">
        <v>37</v>
      </c>
      <c r="I810" s="1" t="s">
        <v>38</v>
      </c>
      <c r="J810" s="3">
        <v>2.2000000000000002</v>
      </c>
      <c r="K810" s="1">
        <v>0</v>
      </c>
      <c r="L810" s="1">
        <v>0</v>
      </c>
      <c r="M810" s="1">
        <v>0</v>
      </c>
      <c r="N810" s="1">
        <v>19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0</v>
      </c>
      <c r="AJ810" s="1">
        <v>0</v>
      </c>
      <c r="AK810" s="6">
        <v>367</v>
      </c>
    </row>
    <row r="811" spans="2:37" x14ac:dyDescent="0.25">
      <c r="B811" s="1" t="s">
        <v>1037</v>
      </c>
      <c r="C811" s="1" t="s">
        <v>1038</v>
      </c>
      <c r="D811" s="1" t="s">
        <v>1036</v>
      </c>
      <c r="E811" s="2">
        <v>45303.676307870373</v>
      </c>
      <c r="F811" s="1" t="s">
        <v>41</v>
      </c>
      <c r="G811" s="1" t="s">
        <v>37</v>
      </c>
      <c r="I811" s="1" t="s">
        <v>50</v>
      </c>
      <c r="J811" s="3">
        <v>155.6</v>
      </c>
      <c r="K811" s="1">
        <v>0</v>
      </c>
      <c r="L811" s="1">
        <v>0</v>
      </c>
      <c r="M811" s="1">
        <v>2012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0</v>
      </c>
      <c r="AB811" s="1">
        <v>2035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1">
        <v>0</v>
      </c>
      <c r="AI811" s="1">
        <v>0</v>
      </c>
      <c r="AJ811" s="1">
        <v>0</v>
      </c>
      <c r="AK811" s="6">
        <v>367</v>
      </c>
    </row>
    <row r="812" spans="2:37" x14ac:dyDescent="0.25">
      <c r="B812" s="1" t="s">
        <v>1040</v>
      </c>
      <c r="C812" s="1" t="s">
        <v>1041</v>
      </c>
      <c r="D812" s="1" t="s">
        <v>1039</v>
      </c>
      <c r="E812" s="2">
        <v>45281.304467592592</v>
      </c>
      <c r="F812" s="1" t="s">
        <v>207</v>
      </c>
      <c r="G812" s="1" t="s">
        <v>42</v>
      </c>
      <c r="H812" s="1" t="s">
        <v>153</v>
      </c>
      <c r="I812" s="1" t="s">
        <v>50</v>
      </c>
      <c r="J812" s="3">
        <v>283.7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1</v>
      </c>
      <c r="Z812" s="1">
        <v>0</v>
      </c>
      <c r="AA812" s="1">
        <v>0</v>
      </c>
      <c r="AB812" s="1">
        <v>0</v>
      </c>
      <c r="AC812" s="1">
        <v>0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">
        <v>0</v>
      </c>
      <c r="AJ812" s="1">
        <v>0</v>
      </c>
      <c r="AK812" s="6">
        <v>45169</v>
      </c>
    </row>
    <row r="813" spans="2:37" x14ac:dyDescent="0.25">
      <c r="B813" s="1" t="s">
        <v>2155</v>
      </c>
      <c r="C813" s="1" t="s">
        <v>2156</v>
      </c>
      <c r="D813" s="1" t="s">
        <v>2154</v>
      </c>
      <c r="E813" s="2">
        <v>45306.358900462961</v>
      </c>
      <c r="F813" s="1" t="s">
        <v>183</v>
      </c>
      <c r="G813" s="1" t="s">
        <v>37</v>
      </c>
      <c r="I813" s="1" t="s">
        <v>50</v>
      </c>
      <c r="J813" s="3">
        <v>101.1</v>
      </c>
      <c r="K813" s="1">
        <v>22</v>
      </c>
      <c r="L813" s="1">
        <v>0</v>
      </c>
      <c r="M813" s="1">
        <v>387</v>
      </c>
      <c r="N813" s="1">
        <v>0</v>
      </c>
      <c r="O813" s="1">
        <v>40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76</v>
      </c>
      <c r="V813" s="1">
        <v>0</v>
      </c>
      <c r="W813" s="1">
        <v>0</v>
      </c>
      <c r="X813" s="1">
        <v>0</v>
      </c>
      <c r="Y813" s="1">
        <v>0</v>
      </c>
      <c r="Z813" s="1">
        <v>0</v>
      </c>
      <c r="AA813" s="1">
        <v>10</v>
      </c>
      <c r="AB813" s="1">
        <v>217</v>
      </c>
      <c r="AC813" s="1">
        <v>0</v>
      </c>
      <c r="AD813" s="1">
        <v>94</v>
      </c>
      <c r="AE813" s="1">
        <v>0</v>
      </c>
      <c r="AF813" s="1">
        <v>0</v>
      </c>
      <c r="AG813" s="1">
        <v>0</v>
      </c>
      <c r="AH813" s="1">
        <v>0</v>
      </c>
      <c r="AI813" s="1">
        <v>0</v>
      </c>
      <c r="AJ813" s="1">
        <v>0</v>
      </c>
      <c r="AK813" s="6">
        <v>45660</v>
      </c>
    </row>
    <row r="814" spans="2:37" x14ac:dyDescent="0.25">
      <c r="B814" s="1" t="s">
        <v>1043</v>
      </c>
      <c r="C814" s="1" t="s">
        <v>1044</v>
      </c>
      <c r="D814" s="1" t="s">
        <v>1042</v>
      </c>
      <c r="E814" s="2">
        <v>45301.345567129632</v>
      </c>
      <c r="F814" s="1" t="s">
        <v>821</v>
      </c>
      <c r="G814" s="1" t="s">
        <v>37</v>
      </c>
      <c r="I814" s="1" t="s">
        <v>38</v>
      </c>
      <c r="J814" s="3">
        <v>3.4</v>
      </c>
      <c r="K814" s="1">
        <v>1</v>
      </c>
      <c r="L814" s="1">
        <v>0</v>
      </c>
      <c r="M814" s="1">
        <v>0</v>
      </c>
      <c r="N814" s="1">
        <v>0</v>
      </c>
      <c r="O814" s="1">
        <v>10</v>
      </c>
      <c r="P814" s="1">
        <v>77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6">
        <v>45377</v>
      </c>
    </row>
    <row r="815" spans="2:37" x14ac:dyDescent="0.25">
      <c r="B815" s="1" t="s">
        <v>3307</v>
      </c>
      <c r="C815" s="1" t="s">
        <v>3308</v>
      </c>
      <c r="D815" s="1" t="s">
        <v>3309</v>
      </c>
      <c r="E815" s="2">
        <v>45304.850844907407</v>
      </c>
      <c r="F815" s="1" t="s">
        <v>49</v>
      </c>
      <c r="G815" s="1" t="s">
        <v>37</v>
      </c>
      <c r="I815" s="1" t="s">
        <v>50</v>
      </c>
      <c r="J815" s="3">
        <v>73.3</v>
      </c>
      <c r="K815" s="1">
        <v>2029</v>
      </c>
      <c r="L815" s="1">
        <v>0</v>
      </c>
      <c r="M815" s="1">
        <v>0</v>
      </c>
      <c r="N815" s="1">
        <v>2034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21</v>
      </c>
      <c r="V815" s="1">
        <v>0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 s="1">
        <v>477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  <c r="AI815" s="1">
        <v>0</v>
      </c>
      <c r="AJ815" s="1">
        <v>0</v>
      </c>
      <c r="AK815" s="6">
        <v>367</v>
      </c>
    </row>
    <row r="816" spans="2:37" x14ac:dyDescent="0.25">
      <c r="B816" s="1" t="s">
        <v>2158</v>
      </c>
      <c r="C816" s="1" t="s">
        <v>2159</v>
      </c>
      <c r="D816" s="1" t="s">
        <v>2157</v>
      </c>
      <c r="E816" s="2">
        <v>45306.355486111112</v>
      </c>
      <c r="F816" s="1" t="s">
        <v>207</v>
      </c>
      <c r="G816" s="1" t="s">
        <v>37</v>
      </c>
      <c r="I816" s="1" t="s">
        <v>1945</v>
      </c>
      <c r="J816" s="3">
        <v>350.4</v>
      </c>
      <c r="K816" s="1">
        <v>1493</v>
      </c>
      <c r="L816" s="1">
        <v>0</v>
      </c>
      <c r="M816" s="1">
        <v>1409</v>
      </c>
      <c r="N816" s="1">
        <v>0</v>
      </c>
      <c r="O816" s="1">
        <v>66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111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253</v>
      </c>
      <c r="AB816" s="1">
        <v>1657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  <c r="AH816" s="1">
        <v>0</v>
      </c>
      <c r="AI816" s="1">
        <v>0</v>
      </c>
      <c r="AJ816" s="1">
        <v>0</v>
      </c>
      <c r="AK816" s="6">
        <v>45409</v>
      </c>
    </row>
    <row r="817" spans="2:37" x14ac:dyDescent="0.25">
      <c r="B817" s="1" t="s">
        <v>4041</v>
      </c>
      <c r="C817" s="1" t="s">
        <v>1046</v>
      </c>
      <c r="D817" s="1" t="s">
        <v>1045</v>
      </c>
      <c r="E817" s="2">
        <v>45303.397743055553</v>
      </c>
      <c r="F817" s="1" t="s">
        <v>215</v>
      </c>
      <c r="G817" s="1" t="s">
        <v>37</v>
      </c>
      <c r="I817" s="1" t="s">
        <v>50</v>
      </c>
      <c r="J817" s="3">
        <v>9.8000000000000007</v>
      </c>
      <c r="K817" s="1">
        <v>1</v>
      </c>
      <c r="L817" s="1">
        <v>0</v>
      </c>
      <c r="M817" s="1">
        <v>91</v>
      </c>
      <c r="N817" s="1">
        <v>0</v>
      </c>
      <c r="O817" s="1">
        <v>37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64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  <c r="AI817" s="1">
        <v>0</v>
      </c>
      <c r="AJ817" s="1">
        <v>0</v>
      </c>
      <c r="AK817" s="6">
        <v>45372</v>
      </c>
    </row>
    <row r="818" spans="2:37" x14ac:dyDescent="0.25">
      <c r="B818" s="1" t="s">
        <v>3310</v>
      </c>
      <c r="C818" s="1" t="s">
        <v>3311</v>
      </c>
      <c r="D818" s="1" t="s">
        <v>3312</v>
      </c>
      <c r="E818" s="2">
        <v>45302.358715277776</v>
      </c>
      <c r="F818" s="1" t="s">
        <v>627</v>
      </c>
      <c r="G818" s="1" t="s">
        <v>37</v>
      </c>
      <c r="I818" s="1" t="s">
        <v>50</v>
      </c>
      <c r="J818" s="3">
        <v>4.4000000000000004</v>
      </c>
      <c r="K818" s="1">
        <v>1</v>
      </c>
      <c r="L818" s="1">
        <v>0</v>
      </c>
      <c r="M818" s="1">
        <v>0</v>
      </c>
      <c r="N818" s="1">
        <v>0</v>
      </c>
      <c r="O818" s="1">
        <v>22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E818" s="1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6">
        <v>45319</v>
      </c>
    </row>
    <row r="819" spans="2:37" x14ac:dyDescent="0.25">
      <c r="B819" s="1" t="s">
        <v>1048</v>
      </c>
      <c r="C819" s="1" t="s">
        <v>1049</v>
      </c>
      <c r="D819" s="1" t="s">
        <v>1047</v>
      </c>
      <c r="E819" s="2">
        <v>45293.548425925925</v>
      </c>
      <c r="F819" s="1" t="s">
        <v>104</v>
      </c>
      <c r="G819" s="1" t="s">
        <v>37</v>
      </c>
      <c r="I819" s="1" t="s">
        <v>38</v>
      </c>
      <c r="J819" s="3">
        <v>10.6</v>
      </c>
      <c r="K819" s="1">
        <v>0</v>
      </c>
      <c r="L819" s="1">
        <v>12</v>
      </c>
      <c r="M819" s="1">
        <v>0</v>
      </c>
      <c r="N819" s="1">
        <v>0</v>
      </c>
      <c r="O819" s="1">
        <v>12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35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12</v>
      </c>
      <c r="AC819" s="1">
        <v>0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6">
        <v>45415</v>
      </c>
    </row>
    <row r="820" spans="2:37" x14ac:dyDescent="0.25">
      <c r="B820" s="1" t="s">
        <v>3313</v>
      </c>
      <c r="C820" s="1" t="s">
        <v>3314</v>
      </c>
      <c r="D820" s="1" t="s">
        <v>3315</v>
      </c>
      <c r="E820" s="2">
        <v>45274.587847222225</v>
      </c>
      <c r="F820" s="1" t="s">
        <v>207</v>
      </c>
      <c r="G820" s="1" t="s">
        <v>37</v>
      </c>
      <c r="I820" s="1" t="s">
        <v>50</v>
      </c>
      <c r="J820" s="3">
        <v>9.1999999999999993</v>
      </c>
      <c r="K820" s="1">
        <v>2</v>
      </c>
      <c r="L820" s="1">
        <v>0</v>
      </c>
      <c r="M820" s="1">
        <v>0</v>
      </c>
      <c r="N820" s="1">
        <v>0</v>
      </c>
      <c r="O820" s="1">
        <v>14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0</v>
      </c>
      <c r="AB820" s="1">
        <v>30</v>
      </c>
      <c r="AC820" s="1">
        <v>0</v>
      </c>
      <c r="AD820" s="1">
        <v>0</v>
      </c>
      <c r="AE820" s="1">
        <v>0</v>
      </c>
      <c r="AF820" s="1">
        <v>0</v>
      </c>
      <c r="AG820" s="1">
        <v>0</v>
      </c>
      <c r="AH820" s="1">
        <v>0</v>
      </c>
      <c r="AI820" s="1">
        <v>0</v>
      </c>
      <c r="AJ820" s="1">
        <v>0</v>
      </c>
      <c r="AK820" s="6">
        <v>45624</v>
      </c>
    </row>
    <row r="821" spans="2:37" x14ac:dyDescent="0.25">
      <c r="B821" s="1" t="s">
        <v>1051</v>
      </c>
      <c r="C821" s="1" t="s">
        <v>1052</v>
      </c>
      <c r="D821" s="1" t="s">
        <v>1050</v>
      </c>
      <c r="E821" s="2">
        <v>45306.335162037038</v>
      </c>
      <c r="F821" s="1" t="s">
        <v>211</v>
      </c>
      <c r="G821" s="1" t="s">
        <v>37</v>
      </c>
      <c r="I821" s="1" t="s">
        <v>50</v>
      </c>
      <c r="J821" s="3">
        <v>144.19999999999999</v>
      </c>
      <c r="K821" s="1">
        <v>812</v>
      </c>
      <c r="L821" s="1">
        <v>0</v>
      </c>
      <c r="M821" s="1">
        <v>0</v>
      </c>
      <c r="N821" s="1">
        <v>675</v>
      </c>
      <c r="O821" s="1">
        <v>48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65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3</v>
      </c>
      <c r="AB821" s="1">
        <v>711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>
        <v>1</v>
      </c>
      <c r="AJ821" s="1">
        <v>0</v>
      </c>
      <c r="AK821" s="6">
        <v>45664</v>
      </c>
    </row>
    <row r="822" spans="2:37" x14ac:dyDescent="0.25">
      <c r="B822" s="1" t="s">
        <v>1054</v>
      </c>
      <c r="C822" s="1" t="s">
        <v>1055</v>
      </c>
      <c r="D822" s="1" t="s">
        <v>1053</v>
      </c>
      <c r="E822" s="2">
        <v>45306.579363425924</v>
      </c>
      <c r="F822" s="1" t="s">
        <v>104</v>
      </c>
      <c r="G822" s="1" t="s">
        <v>37</v>
      </c>
      <c r="I822" s="1" t="s">
        <v>38</v>
      </c>
      <c r="J822" s="3">
        <v>85.5</v>
      </c>
      <c r="K822" s="1">
        <v>1</v>
      </c>
      <c r="L822" s="1">
        <v>21</v>
      </c>
      <c r="M822" s="1">
        <v>0</v>
      </c>
      <c r="N822" s="1">
        <v>21</v>
      </c>
      <c r="O822" s="1">
        <v>169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69</v>
      </c>
      <c r="V822" s="1">
        <v>0</v>
      </c>
      <c r="W822" s="1">
        <v>0</v>
      </c>
      <c r="X822" s="1">
        <v>0</v>
      </c>
      <c r="Y822" s="1">
        <v>0</v>
      </c>
      <c r="Z822" s="1">
        <v>0</v>
      </c>
      <c r="AA822" s="1">
        <v>0</v>
      </c>
      <c r="AB822" s="1">
        <v>23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  <c r="AI822" s="1">
        <v>0</v>
      </c>
      <c r="AJ822" s="1">
        <v>0</v>
      </c>
      <c r="AK822" s="6">
        <v>45526</v>
      </c>
    </row>
    <row r="823" spans="2:37" x14ac:dyDescent="0.25">
      <c r="B823" s="1" t="s">
        <v>1057</v>
      </c>
      <c r="C823" s="1" t="s">
        <v>1058</v>
      </c>
      <c r="D823" s="1" t="s">
        <v>1056</v>
      </c>
      <c r="E823" s="2">
        <v>45306.398831018516</v>
      </c>
      <c r="F823" s="1" t="s">
        <v>215</v>
      </c>
      <c r="G823" s="1" t="s">
        <v>37</v>
      </c>
      <c r="H823" s="1" t="s">
        <v>53</v>
      </c>
      <c r="I823" s="1" t="s">
        <v>38</v>
      </c>
      <c r="J823" s="3">
        <v>1503.7</v>
      </c>
      <c r="K823" s="1">
        <v>9914</v>
      </c>
      <c r="L823" s="1">
        <v>0</v>
      </c>
      <c r="M823" s="1">
        <v>4416</v>
      </c>
      <c r="N823" s="1">
        <v>0</v>
      </c>
      <c r="O823" s="1">
        <v>1080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8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0</v>
      </c>
      <c r="AB823" s="1">
        <v>4894</v>
      </c>
      <c r="AC823" s="1">
        <v>658</v>
      </c>
      <c r="AD823" s="1">
        <v>161</v>
      </c>
      <c r="AE823" s="1">
        <v>0</v>
      </c>
      <c r="AF823" s="1">
        <v>0</v>
      </c>
      <c r="AG823" s="1">
        <v>0</v>
      </c>
      <c r="AH823" s="1">
        <v>0</v>
      </c>
      <c r="AI823" s="1">
        <v>0</v>
      </c>
      <c r="AJ823" s="1">
        <v>0</v>
      </c>
      <c r="AK823" s="6">
        <v>45325</v>
      </c>
    </row>
    <row r="824" spans="2:37" x14ac:dyDescent="0.25">
      <c r="B824" s="1" t="s">
        <v>2161</v>
      </c>
      <c r="C824" s="1" t="s">
        <v>2162</v>
      </c>
      <c r="D824" s="1" t="s">
        <v>2160</v>
      </c>
      <c r="E824" s="2">
        <v>45306.560925925929</v>
      </c>
      <c r="F824" s="1" t="s">
        <v>183</v>
      </c>
      <c r="G824" s="1" t="s">
        <v>37</v>
      </c>
      <c r="H824" s="1" t="s">
        <v>53</v>
      </c>
      <c r="I824" s="1" t="s">
        <v>38</v>
      </c>
      <c r="J824" s="3">
        <v>301.7</v>
      </c>
      <c r="K824" s="1">
        <v>13</v>
      </c>
      <c r="L824" s="1">
        <v>1601</v>
      </c>
      <c r="M824" s="1">
        <v>0</v>
      </c>
      <c r="N824" s="1">
        <v>0</v>
      </c>
      <c r="O824" s="1">
        <v>1142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2</v>
      </c>
      <c r="V824" s="1">
        <v>0</v>
      </c>
      <c r="W824" s="1">
        <v>0</v>
      </c>
      <c r="X824" s="1">
        <v>0</v>
      </c>
      <c r="Y824" s="1">
        <v>2</v>
      </c>
      <c r="Z824" s="1">
        <v>0</v>
      </c>
      <c r="AA824" s="1">
        <v>0</v>
      </c>
      <c r="AB824" s="1">
        <v>1798</v>
      </c>
      <c r="AC824" s="1">
        <v>999</v>
      </c>
      <c r="AD824" s="1">
        <v>161</v>
      </c>
      <c r="AE824" s="1">
        <v>0</v>
      </c>
      <c r="AF824" s="1">
        <v>0</v>
      </c>
      <c r="AG824" s="1">
        <v>0</v>
      </c>
      <c r="AH824" s="1">
        <v>0</v>
      </c>
      <c r="AI824" s="1">
        <v>0</v>
      </c>
      <c r="AJ824" s="1">
        <v>0</v>
      </c>
      <c r="AK824" s="6">
        <v>45418</v>
      </c>
    </row>
    <row r="825" spans="2:37" x14ac:dyDescent="0.25">
      <c r="B825" s="1" t="s">
        <v>3316</v>
      </c>
      <c r="C825" s="1" t="s">
        <v>3317</v>
      </c>
      <c r="D825" s="1" t="s">
        <v>3318</v>
      </c>
      <c r="E825" s="2">
        <v>45304.353391203702</v>
      </c>
      <c r="F825" s="1" t="s">
        <v>183</v>
      </c>
      <c r="G825" s="1" t="s">
        <v>37</v>
      </c>
      <c r="I825" s="1" t="s">
        <v>50</v>
      </c>
      <c r="J825" s="3">
        <v>1525.1</v>
      </c>
      <c r="K825" s="1">
        <v>3687</v>
      </c>
      <c r="L825" s="1">
        <v>8371</v>
      </c>
      <c r="M825" s="1">
        <v>0</v>
      </c>
      <c r="N825" s="1">
        <v>8387</v>
      </c>
      <c r="O825" s="1">
        <v>169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224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 s="1">
        <v>9323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0</v>
      </c>
      <c r="AJ825" s="1">
        <v>0</v>
      </c>
      <c r="AK825" s="6">
        <v>45552</v>
      </c>
    </row>
    <row r="826" spans="2:37" x14ac:dyDescent="0.25">
      <c r="B826" s="1" t="s">
        <v>2164</v>
      </c>
      <c r="C826" s="1" t="s">
        <v>2165</v>
      </c>
      <c r="D826" s="1" t="s">
        <v>2163</v>
      </c>
      <c r="E826" s="2">
        <v>45230.595949074072</v>
      </c>
      <c r="F826" s="1" t="s">
        <v>49</v>
      </c>
      <c r="G826" s="1" t="s">
        <v>37</v>
      </c>
      <c r="I826" s="1" t="s">
        <v>50</v>
      </c>
      <c r="J826" s="3">
        <v>5.7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">
        <v>0</v>
      </c>
      <c r="AJ826" s="1">
        <v>-1</v>
      </c>
      <c r="AK826" s="6">
        <v>43270</v>
      </c>
    </row>
    <row r="827" spans="2:37" x14ac:dyDescent="0.25">
      <c r="B827" s="1" t="s">
        <v>3319</v>
      </c>
      <c r="C827" s="1" t="s">
        <v>3320</v>
      </c>
      <c r="D827" s="1" t="s">
        <v>3321</v>
      </c>
      <c r="E827" s="2">
        <v>45306.458425925928</v>
      </c>
      <c r="F827" s="1" t="s">
        <v>66</v>
      </c>
      <c r="G827" s="1" t="s">
        <v>37</v>
      </c>
      <c r="I827" s="1" t="s">
        <v>50</v>
      </c>
      <c r="J827" s="3">
        <v>212.7</v>
      </c>
      <c r="K827" s="1">
        <v>2</v>
      </c>
      <c r="L827" s="1">
        <v>28</v>
      </c>
      <c r="M827" s="1">
        <v>0</v>
      </c>
      <c r="N827" s="1">
        <v>25</v>
      </c>
      <c r="O827" s="1">
        <v>7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26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28</v>
      </c>
      <c r="AC827" s="1">
        <v>0</v>
      </c>
      <c r="AD827" s="1">
        <v>72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6">
        <v>45567</v>
      </c>
    </row>
    <row r="828" spans="2:37" x14ac:dyDescent="0.25">
      <c r="B828" s="1" t="s">
        <v>2167</v>
      </c>
      <c r="C828" s="1" t="s">
        <v>2168</v>
      </c>
      <c r="D828" s="1" t="s">
        <v>2166</v>
      </c>
      <c r="E828" s="2">
        <v>45306.601840277777</v>
      </c>
      <c r="F828" s="1" t="s">
        <v>215</v>
      </c>
      <c r="G828" s="1" t="s">
        <v>37</v>
      </c>
      <c r="I828" s="1" t="s">
        <v>38</v>
      </c>
      <c r="J828" s="3">
        <v>109.2</v>
      </c>
      <c r="K828" s="1">
        <v>1132</v>
      </c>
      <c r="L828" s="1">
        <v>0</v>
      </c>
      <c r="M828" s="1">
        <v>1752</v>
      </c>
      <c r="N828" s="1">
        <v>0</v>
      </c>
      <c r="O828" s="1">
        <v>73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113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708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  <c r="AI828" s="1">
        <v>0</v>
      </c>
      <c r="AJ828" s="1">
        <v>0</v>
      </c>
      <c r="AK828" s="6">
        <v>45602</v>
      </c>
    </row>
    <row r="829" spans="2:37" x14ac:dyDescent="0.25">
      <c r="B829" s="1" t="s">
        <v>2170</v>
      </c>
      <c r="C829" s="1" t="s">
        <v>2171</v>
      </c>
      <c r="D829" s="1" t="s">
        <v>2169</v>
      </c>
      <c r="E829" s="2">
        <v>45303.671574074076</v>
      </c>
      <c r="F829" s="1" t="s">
        <v>280</v>
      </c>
      <c r="G829" s="1" t="s">
        <v>37</v>
      </c>
      <c r="H829" s="1" t="s">
        <v>153</v>
      </c>
      <c r="I829" s="1" t="s">
        <v>38</v>
      </c>
      <c r="J829" s="3">
        <v>826.8</v>
      </c>
      <c r="K829" s="1">
        <v>7161</v>
      </c>
      <c r="L829" s="1">
        <v>0</v>
      </c>
      <c r="M829" s="1">
        <v>7156</v>
      </c>
      <c r="N829" s="1">
        <v>0</v>
      </c>
      <c r="O829" s="1">
        <v>45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166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8158</v>
      </c>
      <c r="AC829" s="1">
        <v>0</v>
      </c>
      <c r="AD829" s="1">
        <v>56</v>
      </c>
      <c r="AE829" s="1">
        <v>0</v>
      </c>
      <c r="AF829" s="1">
        <v>0</v>
      </c>
      <c r="AG829" s="1">
        <v>0</v>
      </c>
      <c r="AH829" s="1">
        <v>0</v>
      </c>
      <c r="AI829" s="1">
        <v>0</v>
      </c>
      <c r="AJ829" s="1">
        <v>0</v>
      </c>
      <c r="AK829" s="6">
        <v>45400</v>
      </c>
    </row>
    <row r="830" spans="2:37" x14ac:dyDescent="0.25">
      <c r="B830" s="1" t="s">
        <v>3322</v>
      </c>
      <c r="C830" s="1" t="s">
        <v>2389</v>
      </c>
      <c r="D830" s="1" t="s">
        <v>3323</v>
      </c>
      <c r="E830" s="2">
        <v>45306.319120370368</v>
      </c>
      <c r="F830" s="1" t="s">
        <v>387</v>
      </c>
      <c r="G830" s="1" t="s">
        <v>37</v>
      </c>
      <c r="I830" s="1" t="s">
        <v>38</v>
      </c>
      <c r="J830" s="3">
        <v>365.7</v>
      </c>
      <c r="K830" s="1">
        <v>3514</v>
      </c>
      <c r="L830" s="1">
        <v>0</v>
      </c>
      <c r="M830" s="1">
        <v>0</v>
      </c>
      <c r="N830" s="1">
        <v>670</v>
      </c>
      <c r="O830" s="1">
        <v>47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106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1</v>
      </c>
      <c r="AB830" s="1">
        <v>2641</v>
      </c>
      <c r="AC830" s="1">
        <v>0</v>
      </c>
      <c r="AD830" s="1">
        <v>3</v>
      </c>
      <c r="AE830" s="1">
        <v>0</v>
      </c>
      <c r="AF830" s="1">
        <v>0</v>
      </c>
      <c r="AG830" s="1">
        <v>0</v>
      </c>
      <c r="AH830" s="1">
        <v>0</v>
      </c>
      <c r="AI830" s="1">
        <v>0</v>
      </c>
      <c r="AJ830" s="1">
        <v>0</v>
      </c>
      <c r="AK830" s="6">
        <v>45512</v>
      </c>
    </row>
    <row r="831" spans="2:37" x14ac:dyDescent="0.25">
      <c r="B831" s="1" t="s">
        <v>3324</v>
      </c>
      <c r="C831" s="1" t="s">
        <v>3325</v>
      </c>
      <c r="D831" s="1" t="s">
        <v>3326</v>
      </c>
      <c r="E831" s="2">
        <v>45306.344259259262</v>
      </c>
      <c r="F831" s="1" t="s">
        <v>183</v>
      </c>
      <c r="G831" s="1" t="s">
        <v>37</v>
      </c>
      <c r="I831" s="1" t="s">
        <v>50</v>
      </c>
      <c r="J831" s="3">
        <v>232.2</v>
      </c>
      <c r="K831" s="1">
        <v>2434</v>
      </c>
      <c r="L831" s="1">
        <v>0</v>
      </c>
      <c r="M831" s="1">
        <v>0</v>
      </c>
      <c r="N831" s="1">
        <v>2430</v>
      </c>
      <c r="O831" s="1">
        <v>28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71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 s="1">
        <v>2468</v>
      </c>
      <c r="AC831" s="1">
        <v>0</v>
      </c>
      <c r="AD831" s="1">
        <v>0</v>
      </c>
      <c r="AE831" s="1">
        <v>0</v>
      </c>
      <c r="AF831" s="1">
        <v>0</v>
      </c>
      <c r="AG831" s="1">
        <v>0</v>
      </c>
      <c r="AH831" s="1">
        <v>0</v>
      </c>
      <c r="AI831" s="1">
        <v>0</v>
      </c>
      <c r="AJ831" s="1">
        <v>0</v>
      </c>
      <c r="AK831" s="6">
        <v>45361</v>
      </c>
    </row>
    <row r="832" spans="2:37" x14ac:dyDescent="0.25">
      <c r="B832" s="1" t="s">
        <v>1060</v>
      </c>
      <c r="C832" s="1" t="s">
        <v>1061</v>
      </c>
      <c r="D832" s="1" t="s">
        <v>1059</v>
      </c>
      <c r="E832" s="2">
        <v>45306.351076388892</v>
      </c>
      <c r="F832" s="1" t="s">
        <v>104</v>
      </c>
      <c r="G832" s="1" t="s">
        <v>37</v>
      </c>
      <c r="I832" s="1" t="s">
        <v>38</v>
      </c>
      <c r="J832" s="3">
        <v>11.4</v>
      </c>
      <c r="K832" s="1">
        <v>0</v>
      </c>
      <c r="L832" s="1">
        <v>452</v>
      </c>
      <c r="M832" s="1">
        <v>278</v>
      </c>
      <c r="N832" s="1">
        <v>0</v>
      </c>
      <c r="O832" s="1">
        <v>38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7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0</v>
      </c>
      <c r="AB832" s="1">
        <v>473</v>
      </c>
      <c r="AC832" s="1">
        <v>0</v>
      </c>
      <c r="AD832" s="1">
        <v>0</v>
      </c>
      <c r="AE832" s="1">
        <v>0</v>
      </c>
      <c r="AF832" s="1">
        <v>0</v>
      </c>
      <c r="AG832" s="1">
        <v>0</v>
      </c>
      <c r="AH832" s="1">
        <v>0</v>
      </c>
      <c r="AI832" s="1">
        <v>0</v>
      </c>
      <c r="AJ832" s="1">
        <v>0</v>
      </c>
      <c r="AK832" s="6">
        <v>45365</v>
      </c>
    </row>
    <row r="833" spans="2:37" x14ac:dyDescent="0.25">
      <c r="B833" s="1" t="s">
        <v>1063</v>
      </c>
      <c r="C833" s="1" t="s">
        <v>1064</v>
      </c>
      <c r="D833" s="1" t="s">
        <v>1062</v>
      </c>
      <c r="E833" s="2">
        <v>45306.399594907409</v>
      </c>
      <c r="F833" s="1" t="s">
        <v>183</v>
      </c>
      <c r="G833" s="1" t="s">
        <v>37</v>
      </c>
      <c r="I833" s="1" t="s">
        <v>38</v>
      </c>
      <c r="J833" s="3">
        <v>92.4</v>
      </c>
      <c r="K833" s="1">
        <v>14</v>
      </c>
      <c r="L833" s="1">
        <v>0</v>
      </c>
      <c r="M833" s="1">
        <v>0</v>
      </c>
      <c r="N833" s="1">
        <v>0</v>
      </c>
      <c r="O833" s="1">
        <v>337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1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6">
        <v>45595</v>
      </c>
    </row>
    <row r="834" spans="2:37" x14ac:dyDescent="0.25">
      <c r="B834" s="1" t="s">
        <v>3327</v>
      </c>
      <c r="C834" s="1" t="s">
        <v>3328</v>
      </c>
      <c r="D834" s="1" t="s">
        <v>3329</v>
      </c>
      <c r="E834" s="2">
        <v>45306.469328703701</v>
      </c>
      <c r="F834" s="1" t="s">
        <v>592</v>
      </c>
      <c r="G834" s="1" t="s">
        <v>37</v>
      </c>
      <c r="I834" s="1" t="s">
        <v>38</v>
      </c>
      <c r="J834" s="3">
        <v>154.6</v>
      </c>
      <c r="K834" s="1">
        <v>2</v>
      </c>
      <c r="L834" s="1">
        <v>2</v>
      </c>
      <c r="M834" s="1">
        <v>0</v>
      </c>
      <c r="N834" s="1">
        <v>0</v>
      </c>
      <c r="O834" s="1">
        <v>151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44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0</v>
      </c>
      <c r="AB834" s="1">
        <v>2</v>
      </c>
      <c r="AC834" s="1">
        <v>0</v>
      </c>
      <c r="AD834" s="1">
        <v>60</v>
      </c>
      <c r="AE834" s="1">
        <v>0</v>
      </c>
      <c r="AF834" s="1">
        <v>0</v>
      </c>
      <c r="AG834" s="1">
        <v>0</v>
      </c>
      <c r="AH834" s="1">
        <v>1</v>
      </c>
      <c r="AI834" s="1">
        <v>0</v>
      </c>
      <c r="AJ834" s="1">
        <v>0</v>
      </c>
      <c r="AK834" s="6">
        <v>45497</v>
      </c>
    </row>
    <row r="835" spans="2:37" x14ac:dyDescent="0.25">
      <c r="B835" s="1" t="s">
        <v>3330</v>
      </c>
      <c r="C835" s="1" t="s">
        <v>3331</v>
      </c>
      <c r="D835" s="1" t="s">
        <v>3332</v>
      </c>
      <c r="E835" s="2">
        <v>45275.445219907408</v>
      </c>
      <c r="F835" s="1" t="s">
        <v>147</v>
      </c>
      <c r="G835" s="1" t="s">
        <v>37</v>
      </c>
      <c r="I835" s="1" t="s">
        <v>38</v>
      </c>
      <c r="J835" s="3">
        <v>34</v>
      </c>
      <c r="K835" s="1">
        <v>0</v>
      </c>
      <c r="L835" s="1">
        <v>0</v>
      </c>
      <c r="M835" s="1">
        <v>4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0</v>
      </c>
      <c r="AA835" s="1">
        <v>0</v>
      </c>
      <c r="AB835" s="1">
        <v>4</v>
      </c>
      <c r="AC835" s="1">
        <v>0</v>
      </c>
      <c r="AD835" s="1">
        <v>2</v>
      </c>
      <c r="AE835" s="1">
        <v>0</v>
      </c>
      <c r="AF835" s="1">
        <v>0</v>
      </c>
      <c r="AG835" s="1">
        <v>0</v>
      </c>
      <c r="AH835" s="1">
        <v>0</v>
      </c>
      <c r="AI835" s="1">
        <v>0</v>
      </c>
      <c r="AJ835" s="1">
        <v>0</v>
      </c>
      <c r="AK835" s="6">
        <v>367</v>
      </c>
    </row>
    <row r="836" spans="2:37" x14ac:dyDescent="0.25">
      <c r="B836" s="1" t="s">
        <v>1066</v>
      </c>
      <c r="C836" s="1" t="s">
        <v>1067</v>
      </c>
      <c r="D836" s="1" t="s">
        <v>1065</v>
      </c>
      <c r="E836" s="2">
        <v>45306.360138888886</v>
      </c>
      <c r="F836" s="1" t="s">
        <v>41</v>
      </c>
      <c r="G836" s="1" t="s">
        <v>37</v>
      </c>
      <c r="I836" s="1" t="s">
        <v>50</v>
      </c>
      <c r="J836" s="3">
        <v>97.8</v>
      </c>
      <c r="K836" s="1">
        <v>1</v>
      </c>
      <c r="L836" s="1">
        <v>2210</v>
      </c>
      <c r="M836" s="1">
        <v>0</v>
      </c>
      <c r="N836" s="1">
        <v>0</v>
      </c>
      <c r="O836" s="1">
        <v>1</v>
      </c>
      <c r="P836" s="1">
        <v>0</v>
      </c>
      <c r="Q836" s="1">
        <v>0</v>
      </c>
      <c r="R836" s="1">
        <v>0</v>
      </c>
      <c r="S836" s="1">
        <v>12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v>0</v>
      </c>
      <c r="Z836" s="1">
        <v>0</v>
      </c>
      <c r="AA836" s="1">
        <v>0</v>
      </c>
      <c r="AB836" s="1">
        <v>2229</v>
      </c>
      <c r="AC836" s="1">
        <v>0</v>
      </c>
      <c r="AD836" s="1">
        <v>0</v>
      </c>
      <c r="AE836" s="1">
        <v>0</v>
      </c>
      <c r="AF836" s="1">
        <v>0</v>
      </c>
      <c r="AG836" s="1">
        <v>0</v>
      </c>
      <c r="AH836" s="1">
        <v>1</v>
      </c>
      <c r="AI836" s="1">
        <v>0</v>
      </c>
      <c r="AJ836" s="1">
        <v>0</v>
      </c>
      <c r="AK836" s="6">
        <v>45204</v>
      </c>
    </row>
    <row r="837" spans="2:37" x14ac:dyDescent="0.25">
      <c r="B837" s="1" t="s">
        <v>1069</v>
      </c>
      <c r="C837" s="1" t="s">
        <v>1070</v>
      </c>
      <c r="D837" s="1" t="s">
        <v>1068</v>
      </c>
      <c r="E837" s="2">
        <v>45300.528935185182</v>
      </c>
      <c r="F837" s="1" t="s">
        <v>36</v>
      </c>
      <c r="G837" s="1" t="s">
        <v>37</v>
      </c>
      <c r="I837" s="1" t="s">
        <v>38</v>
      </c>
      <c r="J837" s="3">
        <v>48.3</v>
      </c>
      <c r="K837" s="1">
        <v>0</v>
      </c>
      <c r="L837" s="1">
        <v>38</v>
      </c>
      <c r="M837" s="1">
        <v>0</v>
      </c>
      <c r="N837" s="1">
        <v>0</v>
      </c>
      <c r="O837" s="1">
        <v>38</v>
      </c>
      <c r="P837" s="1">
        <v>0</v>
      </c>
      <c r="Q837" s="1">
        <v>5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1</v>
      </c>
      <c r="AB837" s="1">
        <v>39</v>
      </c>
      <c r="AC837" s="1">
        <v>0</v>
      </c>
      <c r="AD837" s="1">
        <v>0</v>
      </c>
      <c r="AE837" s="1">
        <v>0</v>
      </c>
      <c r="AF837" s="1">
        <v>0</v>
      </c>
      <c r="AG837" s="1">
        <v>0</v>
      </c>
      <c r="AH837" s="1">
        <v>1</v>
      </c>
      <c r="AI837" s="1">
        <v>1</v>
      </c>
      <c r="AJ837" s="1">
        <v>0</v>
      </c>
      <c r="AK837" s="6">
        <v>45364</v>
      </c>
    </row>
    <row r="838" spans="2:37" x14ac:dyDescent="0.25">
      <c r="B838" s="1" t="s">
        <v>3333</v>
      </c>
      <c r="C838" s="1" t="s">
        <v>3334</v>
      </c>
      <c r="D838" s="1" t="s">
        <v>3335</v>
      </c>
      <c r="E838" s="2">
        <v>45299.410613425927</v>
      </c>
      <c r="F838" s="1" t="s">
        <v>41</v>
      </c>
      <c r="G838" s="1" t="s">
        <v>37</v>
      </c>
      <c r="I838" s="1" t="s">
        <v>38</v>
      </c>
      <c r="J838" s="3">
        <v>31.3</v>
      </c>
      <c r="K838" s="1">
        <v>1</v>
      </c>
      <c r="L838" s="1">
        <v>0</v>
      </c>
      <c r="M838" s="1">
        <v>0</v>
      </c>
      <c r="N838" s="1">
        <v>0</v>
      </c>
      <c r="O838" s="1">
        <v>39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2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  <c r="AI838" s="1">
        <v>0</v>
      </c>
      <c r="AJ838" s="1">
        <v>0</v>
      </c>
      <c r="AK838" s="6">
        <v>45504</v>
      </c>
    </row>
    <row r="839" spans="2:37" x14ac:dyDescent="0.25">
      <c r="B839" s="1" t="s">
        <v>1072</v>
      </c>
      <c r="C839" s="1" t="s">
        <v>1073</v>
      </c>
      <c r="D839" s="1" t="s">
        <v>1071</v>
      </c>
      <c r="E839" s="2">
        <v>45306.355983796297</v>
      </c>
      <c r="F839" s="1" t="s">
        <v>66</v>
      </c>
      <c r="G839" s="1" t="s">
        <v>37</v>
      </c>
      <c r="H839" s="1" t="s">
        <v>67</v>
      </c>
      <c r="I839" s="1" t="s">
        <v>38</v>
      </c>
      <c r="J839" s="3">
        <v>392.9</v>
      </c>
      <c r="K839" s="1">
        <v>148</v>
      </c>
      <c r="L839" s="1">
        <v>0</v>
      </c>
      <c r="M839" s="1">
        <v>0</v>
      </c>
      <c r="N839" s="1">
        <v>0</v>
      </c>
      <c r="O839" s="1">
        <v>33</v>
      </c>
      <c r="P839" s="1">
        <v>74</v>
      </c>
      <c r="Q839" s="1">
        <v>0</v>
      </c>
      <c r="R839" s="1">
        <v>0</v>
      </c>
      <c r="S839" s="1">
        <v>3</v>
      </c>
      <c r="T839" s="1">
        <v>0</v>
      </c>
      <c r="U839" s="1">
        <v>15</v>
      </c>
      <c r="V839" s="1">
        <v>0</v>
      </c>
      <c r="W839" s="1">
        <v>0</v>
      </c>
      <c r="X839" s="1">
        <v>0</v>
      </c>
      <c r="Y839" s="1">
        <v>0</v>
      </c>
      <c r="Z839" s="1">
        <v>0</v>
      </c>
      <c r="AA839" s="1">
        <v>13</v>
      </c>
      <c r="AB839" s="1">
        <v>0</v>
      </c>
      <c r="AC839" s="1">
        <v>0</v>
      </c>
      <c r="AD839" s="1">
        <v>42</v>
      </c>
      <c r="AE839" s="1">
        <v>0</v>
      </c>
      <c r="AF839" s="1">
        <v>0</v>
      </c>
      <c r="AG839" s="1">
        <v>0</v>
      </c>
      <c r="AH839" s="1">
        <v>0</v>
      </c>
      <c r="AI839" s="1">
        <v>1</v>
      </c>
      <c r="AJ839" s="1">
        <v>0</v>
      </c>
      <c r="AK839" s="6">
        <v>45371</v>
      </c>
    </row>
    <row r="840" spans="2:37" x14ac:dyDescent="0.25">
      <c r="B840" s="1" t="s">
        <v>1072</v>
      </c>
      <c r="C840" s="1" t="s">
        <v>1075</v>
      </c>
      <c r="D840" s="1" t="s">
        <v>1074</v>
      </c>
      <c r="E840" s="2">
        <v>45306.338078703702</v>
      </c>
      <c r="F840" s="1" t="s">
        <v>36</v>
      </c>
      <c r="G840" s="1" t="s">
        <v>37</v>
      </c>
      <c r="I840" s="1" t="s">
        <v>38</v>
      </c>
      <c r="J840" s="3">
        <v>698.8</v>
      </c>
      <c r="K840" s="1">
        <v>624</v>
      </c>
      <c r="L840" s="1">
        <v>0</v>
      </c>
      <c r="M840" s="1">
        <v>0</v>
      </c>
      <c r="N840" s="1">
        <v>274</v>
      </c>
      <c r="O840" s="1">
        <v>263</v>
      </c>
      <c r="P840" s="1">
        <v>198</v>
      </c>
      <c r="Q840" s="1">
        <v>0</v>
      </c>
      <c r="R840" s="1">
        <v>0</v>
      </c>
      <c r="S840" s="1">
        <v>0</v>
      </c>
      <c r="T840" s="1">
        <v>0</v>
      </c>
      <c r="U840" s="1">
        <v>302</v>
      </c>
      <c r="V840" s="1">
        <v>0</v>
      </c>
      <c r="W840" s="1">
        <v>0</v>
      </c>
      <c r="X840" s="1">
        <v>0</v>
      </c>
      <c r="Y840" s="1">
        <v>0</v>
      </c>
      <c r="Z840" s="1">
        <v>0</v>
      </c>
      <c r="AA840" s="1">
        <v>0</v>
      </c>
      <c r="AB840" s="1">
        <v>150</v>
      </c>
      <c r="AC840" s="1">
        <v>0</v>
      </c>
      <c r="AD840" s="1">
        <v>7500</v>
      </c>
      <c r="AE840" s="1">
        <v>0</v>
      </c>
      <c r="AF840" s="1">
        <v>0</v>
      </c>
      <c r="AG840" s="1">
        <v>0</v>
      </c>
      <c r="AH840" s="1">
        <v>1</v>
      </c>
      <c r="AI840" s="1">
        <v>0</v>
      </c>
      <c r="AJ840" s="1">
        <v>0</v>
      </c>
      <c r="AK840" s="6">
        <v>45304</v>
      </c>
    </row>
    <row r="841" spans="2:37" x14ac:dyDescent="0.25">
      <c r="B841" s="1" t="s">
        <v>3336</v>
      </c>
      <c r="C841" s="1" t="s">
        <v>3337</v>
      </c>
      <c r="D841" s="1" t="s">
        <v>3338</v>
      </c>
      <c r="E841" s="2">
        <v>45306.323298611111</v>
      </c>
      <c r="F841" s="1" t="s">
        <v>41</v>
      </c>
      <c r="G841" s="1" t="s">
        <v>37</v>
      </c>
      <c r="H841" s="1" t="s">
        <v>67</v>
      </c>
      <c r="I841" s="1" t="s">
        <v>38</v>
      </c>
      <c r="J841" s="3">
        <v>386.3</v>
      </c>
      <c r="K841" s="1">
        <v>318</v>
      </c>
      <c r="L841" s="1">
        <v>0</v>
      </c>
      <c r="M841" s="1">
        <v>0</v>
      </c>
      <c r="N841" s="1">
        <v>0</v>
      </c>
      <c r="O841" s="1">
        <v>105</v>
      </c>
      <c r="P841" s="1">
        <v>119</v>
      </c>
      <c r="Q841" s="1">
        <v>0</v>
      </c>
      <c r="R841" s="1">
        <v>0</v>
      </c>
      <c r="S841" s="1">
        <v>0</v>
      </c>
      <c r="T841" s="1">
        <v>0</v>
      </c>
      <c r="U841" s="1">
        <v>4</v>
      </c>
      <c r="V841" s="1">
        <v>0</v>
      </c>
      <c r="W841" s="1">
        <v>0</v>
      </c>
      <c r="X841" s="1">
        <v>0</v>
      </c>
      <c r="Y841" s="1">
        <v>0</v>
      </c>
      <c r="Z841" s="1">
        <v>0</v>
      </c>
      <c r="AA841" s="1">
        <v>0</v>
      </c>
      <c r="AB841" s="1">
        <v>103</v>
      </c>
      <c r="AC841" s="1">
        <v>93</v>
      </c>
      <c r="AD841" s="1">
        <v>0</v>
      </c>
      <c r="AE841" s="1">
        <v>0</v>
      </c>
      <c r="AF841" s="1">
        <v>0</v>
      </c>
      <c r="AG841" s="1">
        <v>0</v>
      </c>
      <c r="AH841" s="1">
        <v>0</v>
      </c>
      <c r="AI841" s="1">
        <v>0</v>
      </c>
      <c r="AJ841" s="1">
        <v>0</v>
      </c>
      <c r="AK841" s="6">
        <v>45387</v>
      </c>
    </row>
    <row r="842" spans="2:37" x14ac:dyDescent="0.25">
      <c r="B842" s="1" t="s">
        <v>2173</v>
      </c>
      <c r="C842" s="1" t="s">
        <v>2174</v>
      </c>
      <c r="D842" s="1" t="s">
        <v>2172</v>
      </c>
      <c r="E842" s="2">
        <v>45306.307534722226</v>
      </c>
      <c r="F842" s="1" t="s">
        <v>41</v>
      </c>
      <c r="G842" s="1" t="s">
        <v>37</v>
      </c>
      <c r="H842" s="1" t="s">
        <v>203</v>
      </c>
      <c r="I842" s="1" t="s">
        <v>50</v>
      </c>
      <c r="J842" s="3">
        <v>359.1</v>
      </c>
      <c r="K842" s="1">
        <v>0</v>
      </c>
      <c r="L842" s="1">
        <v>484</v>
      </c>
      <c r="M842" s="1">
        <v>227</v>
      </c>
      <c r="N842" s="1">
        <v>0</v>
      </c>
      <c r="O842" s="1">
        <v>100</v>
      </c>
      <c r="P842" s="1">
        <v>223</v>
      </c>
      <c r="Q842" s="1">
        <v>0</v>
      </c>
      <c r="R842" s="1">
        <v>0</v>
      </c>
      <c r="S842" s="1">
        <v>0</v>
      </c>
      <c r="T842" s="1">
        <v>0</v>
      </c>
      <c r="U842" s="1">
        <v>616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10</v>
      </c>
      <c r="AB842" s="1">
        <v>295</v>
      </c>
      <c r="AC842" s="1">
        <v>1</v>
      </c>
      <c r="AD842" s="1">
        <v>1</v>
      </c>
      <c r="AE842" s="1">
        <v>0</v>
      </c>
      <c r="AF842" s="1">
        <v>0</v>
      </c>
      <c r="AG842" s="1">
        <v>0</v>
      </c>
      <c r="AH842" s="1">
        <v>0</v>
      </c>
      <c r="AI842" s="1">
        <v>0</v>
      </c>
      <c r="AJ842" s="1">
        <v>0</v>
      </c>
      <c r="AK842" s="6">
        <v>45666</v>
      </c>
    </row>
    <row r="843" spans="2:37" x14ac:dyDescent="0.25">
      <c r="B843" s="1" t="s">
        <v>3339</v>
      </c>
      <c r="C843" s="1" t="s">
        <v>3340</v>
      </c>
      <c r="D843" s="1" t="s">
        <v>3341</v>
      </c>
      <c r="E843" s="2">
        <v>45306.334085648145</v>
      </c>
      <c r="F843" s="1" t="s">
        <v>104</v>
      </c>
      <c r="G843" s="1" t="s">
        <v>37</v>
      </c>
      <c r="I843" s="1" t="s">
        <v>38</v>
      </c>
      <c r="J843" s="3">
        <v>9.9</v>
      </c>
      <c r="K843" s="1">
        <v>0</v>
      </c>
      <c r="L843" s="1">
        <v>350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371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0</v>
      </c>
      <c r="AA843" s="1">
        <v>0</v>
      </c>
      <c r="AB843" s="1">
        <v>424</v>
      </c>
      <c r="AC843" s="1">
        <v>0</v>
      </c>
      <c r="AD843" s="1">
        <v>2</v>
      </c>
      <c r="AE843" s="1">
        <v>0</v>
      </c>
      <c r="AF843" s="1">
        <v>0</v>
      </c>
      <c r="AG843" s="1">
        <v>0</v>
      </c>
      <c r="AH843" s="1">
        <v>0</v>
      </c>
      <c r="AI843" s="1">
        <v>0</v>
      </c>
      <c r="AJ843" s="1">
        <v>0</v>
      </c>
      <c r="AK843" s="6">
        <v>367</v>
      </c>
    </row>
    <row r="844" spans="2:37" x14ac:dyDescent="0.25">
      <c r="B844" s="1" t="s">
        <v>1077</v>
      </c>
      <c r="C844" s="1" t="s">
        <v>1078</v>
      </c>
      <c r="D844" s="1" t="s">
        <v>1076</v>
      </c>
      <c r="E844" s="2">
        <v>45306.386493055557</v>
      </c>
      <c r="F844" s="1" t="s">
        <v>66</v>
      </c>
      <c r="G844" s="1" t="s">
        <v>37</v>
      </c>
      <c r="I844" s="1" t="s">
        <v>38</v>
      </c>
      <c r="J844" s="3">
        <v>36.9</v>
      </c>
      <c r="K844" s="1">
        <v>0</v>
      </c>
      <c r="L844" s="1">
        <v>292</v>
      </c>
      <c r="M844" s="1">
        <v>0</v>
      </c>
      <c r="N844" s="1">
        <v>0</v>
      </c>
      <c r="O844" s="1">
        <v>221</v>
      </c>
      <c r="P844" s="1">
        <v>0</v>
      </c>
      <c r="Q844" s="1">
        <v>0</v>
      </c>
      <c r="R844" s="1">
        <v>0</v>
      </c>
      <c r="S844" s="1">
        <v>526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Z844" s="1">
        <v>0</v>
      </c>
      <c r="AA844" s="1">
        <v>0</v>
      </c>
      <c r="AB844" s="1">
        <v>323</v>
      </c>
      <c r="AC844" s="1">
        <v>0</v>
      </c>
      <c r="AD844" s="1">
        <v>9</v>
      </c>
      <c r="AE844" s="1">
        <v>0</v>
      </c>
      <c r="AF844" s="1">
        <v>0</v>
      </c>
      <c r="AG844" s="1">
        <v>0</v>
      </c>
      <c r="AH844" s="1">
        <v>0</v>
      </c>
      <c r="AI844" s="1">
        <v>1</v>
      </c>
      <c r="AJ844" s="1">
        <v>0</v>
      </c>
      <c r="AK844" s="6">
        <v>45570</v>
      </c>
    </row>
    <row r="845" spans="2:37" x14ac:dyDescent="0.25">
      <c r="B845" s="1" t="s">
        <v>3342</v>
      </c>
      <c r="C845" s="1" t="s">
        <v>3343</v>
      </c>
      <c r="D845" s="1" t="s">
        <v>3344</v>
      </c>
      <c r="E845" s="2">
        <v>45303.639097222222</v>
      </c>
      <c r="F845" s="1" t="s">
        <v>104</v>
      </c>
      <c r="G845" s="1" t="s">
        <v>37</v>
      </c>
      <c r="I845" s="1" t="s">
        <v>38</v>
      </c>
      <c r="J845" s="3">
        <v>4.0999999999999996</v>
      </c>
      <c r="K845" s="1">
        <v>1</v>
      </c>
      <c r="L845" s="1">
        <v>0</v>
      </c>
      <c r="M845" s="1">
        <v>0</v>
      </c>
      <c r="N845" s="1">
        <v>0</v>
      </c>
      <c r="O845" s="1">
        <v>27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39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0</v>
      </c>
      <c r="AB845" s="1">
        <v>0</v>
      </c>
      <c r="AC845" s="1">
        <v>0</v>
      </c>
      <c r="AD845" s="1">
        <v>0</v>
      </c>
      <c r="AE845" s="1">
        <v>0</v>
      </c>
      <c r="AF845" s="1">
        <v>0</v>
      </c>
      <c r="AG845" s="1">
        <v>0</v>
      </c>
      <c r="AH845" s="1">
        <v>0</v>
      </c>
      <c r="AI845" s="1">
        <v>0</v>
      </c>
      <c r="AJ845" s="1">
        <v>0</v>
      </c>
      <c r="AK845" s="6">
        <v>45394</v>
      </c>
    </row>
    <row r="846" spans="2:37" x14ac:dyDescent="0.25">
      <c r="B846" s="1" t="s">
        <v>1080</v>
      </c>
      <c r="C846" s="1" t="s">
        <v>1081</v>
      </c>
      <c r="D846" s="1" t="s">
        <v>1079</v>
      </c>
      <c r="E846" s="2">
        <v>45302.701238425929</v>
      </c>
      <c r="F846" s="1" t="s">
        <v>41</v>
      </c>
      <c r="G846" s="1" t="s">
        <v>37</v>
      </c>
      <c r="I846" s="1" t="s">
        <v>92</v>
      </c>
      <c r="J846" s="3">
        <v>17.100000000000001</v>
      </c>
      <c r="K846" s="1">
        <v>1</v>
      </c>
      <c r="L846" s="1">
        <v>19</v>
      </c>
      <c r="M846" s="1">
        <v>0</v>
      </c>
      <c r="N846" s="1">
        <v>0</v>
      </c>
      <c r="O846" s="1">
        <v>20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>
        <v>0</v>
      </c>
      <c r="AA846" s="1">
        <v>0</v>
      </c>
      <c r="AB846" s="1">
        <v>19</v>
      </c>
      <c r="AC846" s="1">
        <v>0</v>
      </c>
      <c r="AD846" s="1">
        <v>0</v>
      </c>
      <c r="AE846" s="1">
        <v>0</v>
      </c>
      <c r="AF846" s="1">
        <v>0</v>
      </c>
      <c r="AG846" s="1">
        <v>0</v>
      </c>
      <c r="AH846" s="1">
        <v>0</v>
      </c>
      <c r="AI846" s="1">
        <v>0</v>
      </c>
      <c r="AJ846" s="1">
        <v>0</v>
      </c>
      <c r="AK846" s="6">
        <v>45533</v>
      </c>
    </row>
    <row r="847" spans="2:37" x14ac:dyDescent="0.25">
      <c r="B847" s="1" t="s">
        <v>3345</v>
      </c>
      <c r="C847" s="1" t="s">
        <v>358</v>
      </c>
      <c r="D847" s="1" t="s">
        <v>3346</v>
      </c>
      <c r="E847" s="2">
        <v>45306.404664351852</v>
      </c>
      <c r="F847" s="1" t="s">
        <v>41</v>
      </c>
      <c r="G847" s="1" t="s">
        <v>37</v>
      </c>
      <c r="I847" s="1" t="s">
        <v>50</v>
      </c>
      <c r="J847" s="3">
        <v>90.4</v>
      </c>
      <c r="K847" s="1">
        <v>0</v>
      </c>
      <c r="L847" s="1">
        <v>0</v>
      </c>
      <c r="M847" s="1">
        <v>1492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2</v>
      </c>
      <c r="V847" s="1">
        <v>0</v>
      </c>
      <c r="W847" s="1">
        <v>0</v>
      </c>
      <c r="X847" s="1">
        <v>0</v>
      </c>
      <c r="Y847" s="1">
        <v>0</v>
      </c>
      <c r="Z847" s="1">
        <v>0</v>
      </c>
      <c r="AA847" s="1">
        <v>0</v>
      </c>
      <c r="AB847" s="1">
        <v>269</v>
      </c>
      <c r="AC847" s="1">
        <v>0</v>
      </c>
      <c r="AD847" s="1">
        <v>0</v>
      </c>
      <c r="AE847" s="1">
        <v>0</v>
      </c>
      <c r="AF847" s="1">
        <v>0</v>
      </c>
      <c r="AG847" s="1">
        <v>0</v>
      </c>
      <c r="AH847" s="1">
        <v>0</v>
      </c>
      <c r="AI847" s="1">
        <v>0</v>
      </c>
      <c r="AJ847" s="1">
        <v>0</v>
      </c>
      <c r="AK847" s="6">
        <v>45393</v>
      </c>
    </row>
    <row r="848" spans="2:37" x14ac:dyDescent="0.25">
      <c r="B848" s="1" t="s">
        <v>1083</v>
      </c>
      <c r="C848" s="1" t="s">
        <v>1084</v>
      </c>
      <c r="D848" s="1" t="s">
        <v>1082</v>
      </c>
      <c r="E848" s="2">
        <v>45306.301828703705</v>
      </c>
      <c r="F848" s="1" t="s">
        <v>104</v>
      </c>
      <c r="G848" s="1" t="s">
        <v>42</v>
      </c>
      <c r="I848" s="1" t="s">
        <v>38</v>
      </c>
      <c r="J848" s="3">
        <v>2668.7</v>
      </c>
      <c r="K848" s="1">
        <v>1</v>
      </c>
      <c r="L848" s="1">
        <v>0</v>
      </c>
      <c r="M848" s="1">
        <v>0</v>
      </c>
      <c r="N848" s="1">
        <v>42314</v>
      </c>
      <c r="O848" s="1">
        <v>16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877</v>
      </c>
      <c r="V848" s="1">
        <v>306</v>
      </c>
      <c r="W848" s="1">
        <v>1253</v>
      </c>
      <c r="X848" s="1">
        <v>0</v>
      </c>
      <c r="Y848" s="1">
        <v>0</v>
      </c>
      <c r="Z848" s="1">
        <v>0</v>
      </c>
      <c r="AA848" s="1">
        <v>14</v>
      </c>
      <c r="AB848" s="1">
        <v>44075</v>
      </c>
      <c r="AC848" s="1">
        <v>0</v>
      </c>
      <c r="AD848" s="1">
        <v>1</v>
      </c>
      <c r="AE848" s="1">
        <v>0</v>
      </c>
      <c r="AF848" s="1">
        <v>0</v>
      </c>
      <c r="AG848" s="1">
        <v>0</v>
      </c>
      <c r="AH848" s="1">
        <v>0</v>
      </c>
      <c r="AI848" s="1">
        <v>0</v>
      </c>
      <c r="AJ848" s="1">
        <v>0</v>
      </c>
      <c r="AK848" s="6">
        <v>45664</v>
      </c>
    </row>
    <row r="849" spans="2:37" x14ac:dyDescent="0.25">
      <c r="B849" s="1" t="s">
        <v>3347</v>
      </c>
      <c r="C849" s="1" t="s">
        <v>3348</v>
      </c>
      <c r="D849" s="1" t="s">
        <v>3349</v>
      </c>
      <c r="E849" s="2">
        <v>45300.447268518517</v>
      </c>
      <c r="F849" s="1" t="s">
        <v>3350</v>
      </c>
      <c r="G849" s="1" t="s">
        <v>37</v>
      </c>
      <c r="I849" s="1" t="s">
        <v>38</v>
      </c>
      <c r="J849" s="3">
        <v>46.1</v>
      </c>
      <c r="K849" s="1">
        <v>0</v>
      </c>
      <c r="L849" s="1">
        <v>0</v>
      </c>
      <c r="M849" s="1">
        <v>3411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0</v>
      </c>
      <c r="AA849" s="1">
        <v>0</v>
      </c>
      <c r="AB849" s="1">
        <v>2284</v>
      </c>
      <c r="AC849" s="1">
        <v>0</v>
      </c>
      <c r="AD849" s="1">
        <v>16</v>
      </c>
      <c r="AE849" s="1">
        <v>0</v>
      </c>
      <c r="AF849" s="1">
        <v>0</v>
      </c>
      <c r="AG849" s="1">
        <v>0</v>
      </c>
      <c r="AH849" s="1">
        <v>0</v>
      </c>
      <c r="AI849" s="1">
        <v>0</v>
      </c>
      <c r="AJ849" s="1">
        <v>1</v>
      </c>
      <c r="AK849" s="6">
        <v>367</v>
      </c>
    </row>
    <row r="850" spans="2:37" x14ac:dyDescent="0.25">
      <c r="B850" s="1" t="s">
        <v>1823</v>
      </c>
      <c r="C850" s="1" t="s">
        <v>1824</v>
      </c>
      <c r="D850" s="1" t="s">
        <v>1822</v>
      </c>
      <c r="E850" s="2">
        <v>45302.4612037037</v>
      </c>
      <c r="F850" s="1" t="s">
        <v>36</v>
      </c>
      <c r="G850" s="1" t="s">
        <v>37</v>
      </c>
      <c r="I850" s="1" t="s">
        <v>50</v>
      </c>
      <c r="J850" s="3">
        <v>32.5</v>
      </c>
      <c r="K850" s="1">
        <v>2</v>
      </c>
      <c r="L850" s="1">
        <v>0</v>
      </c>
      <c r="M850" s="1">
        <v>0</v>
      </c>
      <c r="N850" s="1">
        <v>0</v>
      </c>
      <c r="O850" s="1">
        <v>31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4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0</v>
      </c>
      <c r="AB850" s="1">
        <v>0</v>
      </c>
      <c r="AC850" s="1">
        <v>0</v>
      </c>
      <c r="AD850" s="1">
        <v>0</v>
      </c>
      <c r="AE850" s="1">
        <v>0</v>
      </c>
      <c r="AF850" s="1">
        <v>0</v>
      </c>
      <c r="AG850" s="1">
        <v>0</v>
      </c>
      <c r="AH850" s="1">
        <v>0</v>
      </c>
      <c r="AI850" s="1">
        <v>0</v>
      </c>
      <c r="AJ850" s="1">
        <v>0</v>
      </c>
      <c r="AK850" s="6">
        <v>45518</v>
      </c>
    </row>
    <row r="851" spans="2:37" x14ac:dyDescent="0.25">
      <c r="B851" s="1" t="s">
        <v>1086</v>
      </c>
      <c r="C851" s="1" t="s">
        <v>192</v>
      </c>
      <c r="D851" s="1" t="s">
        <v>1085</v>
      </c>
      <c r="E851" s="2">
        <v>45300.388113425928</v>
      </c>
      <c r="F851" s="1" t="s">
        <v>41</v>
      </c>
      <c r="G851" s="1" t="s">
        <v>37</v>
      </c>
      <c r="I851" s="1" t="s">
        <v>50</v>
      </c>
      <c r="J851" s="3">
        <v>47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 s="1">
        <v>0</v>
      </c>
      <c r="AC851" s="1">
        <v>0</v>
      </c>
      <c r="AD851" s="1">
        <v>0</v>
      </c>
      <c r="AE851" s="1">
        <v>0</v>
      </c>
      <c r="AF851" s="1">
        <v>0</v>
      </c>
      <c r="AG851" s="1">
        <v>0</v>
      </c>
      <c r="AH851" s="1">
        <v>0</v>
      </c>
      <c r="AI851" s="1">
        <v>0</v>
      </c>
      <c r="AJ851" s="1">
        <v>0</v>
      </c>
      <c r="AK851" s="6">
        <v>44830</v>
      </c>
    </row>
    <row r="852" spans="2:37" x14ac:dyDescent="0.25">
      <c r="B852" s="1" t="s">
        <v>3351</v>
      </c>
      <c r="C852" s="1" t="s">
        <v>3352</v>
      </c>
      <c r="D852" s="1" t="s">
        <v>3353</v>
      </c>
      <c r="E852" s="2">
        <v>45306.599560185183</v>
      </c>
      <c r="F852" s="1" t="s">
        <v>134</v>
      </c>
      <c r="G852" s="1" t="s">
        <v>37</v>
      </c>
      <c r="I852" s="1" t="s">
        <v>38</v>
      </c>
      <c r="J852" s="3">
        <v>640.79999999999995</v>
      </c>
      <c r="K852" s="1">
        <v>0</v>
      </c>
      <c r="L852" s="1">
        <v>0</v>
      </c>
      <c r="M852" s="1">
        <v>2951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208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4</v>
      </c>
      <c r="AB852" s="1">
        <v>2939</v>
      </c>
      <c r="AC852" s="1">
        <v>0</v>
      </c>
      <c r="AD852" s="1">
        <v>1</v>
      </c>
      <c r="AE852" s="1">
        <v>0</v>
      </c>
      <c r="AF852" s="1">
        <v>0</v>
      </c>
      <c r="AG852" s="1">
        <v>0</v>
      </c>
      <c r="AH852" s="1">
        <v>0</v>
      </c>
      <c r="AI852" s="1">
        <v>0</v>
      </c>
      <c r="AJ852" s="1">
        <v>0</v>
      </c>
      <c r="AK852" s="6">
        <v>44989</v>
      </c>
    </row>
    <row r="853" spans="2:37" x14ac:dyDescent="0.25">
      <c r="B853" s="1" t="s">
        <v>3354</v>
      </c>
      <c r="C853" s="1" t="s">
        <v>3355</v>
      </c>
      <c r="D853" s="1" t="s">
        <v>3356</v>
      </c>
      <c r="E853" s="2">
        <v>45306.452268518522</v>
      </c>
      <c r="F853" s="1" t="s">
        <v>66</v>
      </c>
      <c r="G853" s="1" t="s">
        <v>37</v>
      </c>
      <c r="I853" s="1" t="s">
        <v>38</v>
      </c>
      <c r="J853" s="3">
        <v>104.3</v>
      </c>
      <c r="K853" s="1">
        <v>0</v>
      </c>
      <c r="L853" s="1">
        <v>1</v>
      </c>
      <c r="M853" s="1">
        <v>5720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1223</v>
      </c>
      <c r="AC853" s="1">
        <v>0</v>
      </c>
      <c r="AD853" s="1">
        <v>0</v>
      </c>
      <c r="AE853" s="1">
        <v>0</v>
      </c>
      <c r="AF853" s="1">
        <v>0</v>
      </c>
      <c r="AG853" s="1">
        <v>0</v>
      </c>
      <c r="AH853" s="1">
        <v>0</v>
      </c>
      <c r="AI853" s="1">
        <v>0</v>
      </c>
      <c r="AJ853" s="1">
        <v>0</v>
      </c>
      <c r="AK853" s="6">
        <v>367</v>
      </c>
    </row>
    <row r="854" spans="2:37" x14ac:dyDescent="0.25">
      <c r="B854" s="1" t="s">
        <v>3357</v>
      </c>
      <c r="C854" s="1" t="s">
        <v>3358</v>
      </c>
      <c r="D854" s="1" t="s">
        <v>3359</v>
      </c>
      <c r="E854" s="2">
        <v>45280.453819444447</v>
      </c>
      <c r="F854" s="1" t="s">
        <v>73</v>
      </c>
      <c r="G854" s="1" t="s">
        <v>37</v>
      </c>
      <c r="I854" s="1" t="s">
        <v>38</v>
      </c>
      <c r="J854" s="3">
        <v>170.9</v>
      </c>
      <c r="K854" s="1">
        <v>1</v>
      </c>
      <c r="L854" s="1">
        <v>0</v>
      </c>
      <c r="M854" s="1">
        <v>0</v>
      </c>
      <c r="N854" s="1">
        <v>1208</v>
      </c>
      <c r="O854" s="1">
        <v>4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116</v>
      </c>
      <c r="V854" s="1">
        <v>238</v>
      </c>
      <c r="W854" s="1">
        <v>832</v>
      </c>
      <c r="X854" s="1">
        <v>0</v>
      </c>
      <c r="Y854" s="1">
        <v>0</v>
      </c>
      <c r="Z854" s="1">
        <v>0</v>
      </c>
      <c r="AA854" s="1">
        <v>0</v>
      </c>
      <c r="AB854" s="1">
        <v>1208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  <c r="AI854" s="1">
        <v>0</v>
      </c>
      <c r="AJ854" s="1">
        <v>0</v>
      </c>
      <c r="AK854" s="6">
        <v>45366</v>
      </c>
    </row>
    <row r="855" spans="2:37" x14ac:dyDescent="0.25">
      <c r="B855" s="1" t="s">
        <v>3360</v>
      </c>
      <c r="C855" s="1" t="s">
        <v>3361</v>
      </c>
      <c r="D855" s="1" t="s">
        <v>3362</v>
      </c>
      <c r="E855" s="2">
        <v>45303.412662037037</v>
      </c>
      <c r="F855" s="1" t="s">
        <v>73</v>
      </c>
      <c r="G855" s="1" t="s">
        <v>37</v>
      </c>
      <c r="I855" s="1" t="s">
        <v>38</v>
      </c>
      <c r="J855" s="3">
        <v>454.3</v>
      </c>
      <c r="K855" s="1">
        <v>0</v>
      </c>
      <c r="L855" s="1">
        <v>0</v>
      </c>
      <c r="M855" s="1">
        <v>0</v>
      </c>
      <c r="N855" s="1">
        <v>3562</v>
      </c>
      <c r="O855" s="1">
        <v>9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 s="1">
        <v>3013</v>
      </c>
      <c r="AC855" s="1">
        <v>0</v>
      </c>
      <c r="AD855" s="1">
        <v>0</v>
      </c>
      <c r="AE855" s="1">
        <v>0</v>
      </c>
      <c r="AF855" s="1">
        <v>0</v>
      </c>
      <c r="AG855" s="1">
        <v>0</v>
      </c>
      <c r="AH855" s="1">
        <v>0</v>
      </c>
      <c r="AI855" s="1">
        <v>0</v>
      </c>
      <c r="AJ855" s="1">
        <v>0</v>
      </c>
      <c r="AK855" s="6">
        <v>45583</v>
      </c>
    </row>
    <row r="856" spans="2:37" x14ac:dyDescent="0.25">
      <c r="B856" s="1" t="s">
        <v>1826</v>
      </c>
      <c r="C856" s="1" t="s">
        <v>3363</v>
      </c>
      <c r="D856" s="1" t="s">
        <v>1825</v>
      </c>
      <c r="E856" s="2">
        <v>45305.410601851851</v>
      </c>
      <c r="F856" s="1" t="s">
        <v>104</v>
      </c>
      <c r="G856" s="1" t="s">
        <v>42</v>
      </c>
      <c r="I856" s="1" t="s">
        <v>38</v>
      </c>
      <c r="J856" s="3">
        <v>428</v>
      </c>
      <c r="K856" s="1">
        <v>0</v>
      </c>
      <c r="L856" s="1">
        <v>0</v>
      </c>
      <c r="M856" s="1">
        <v>14980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426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4</v>
      </c>
      <c r="AB856" s="1">
        <v>8591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  <c r="AI856" s="1">
        <v>0</v>
      </c>
      <c r="AJ856" s="1">
        <v>0</v>
      </c>
      <c r="AK856" s="6">
        <v>45345</v>
      </c>
    </row>
    <row r="857" spans="2:37" x14ac:dyDescent="0.25">
      <c r="B857" s="1" t="s">
        <v>1088</v>
      </c>
      <c r="C857" s="1" t="s">
        <v>1089</v>
      </c>
      <c r="D857" s="1" t="s">
        <v>1087</v>
      </c>
      <c r="E857" s="2">
        <v>45306.380300925928</v>
      </c>
      <c r="F857" s="1" t="s">
        <v>516</v>
      </c>
      <c r="G857" s="1" t="s">
        <v>37</v>
      </c>
      <c r="I857" s="1" t="s">
        <v>50</v>
      </c>
      <c r="J857" s="3">
        <v>870.7</v>
      </c>
      <c r="K857" s="1">
        <v>0</v>
      </c>
      <c r="L857" s="1">
        <v>0</v>
      </c>
      <c r="M857" s="1">
        <v>9199</v>
      </c>
      <c r="N857" s="1">
        <v>0</v>
      </c>
      <c r="O857" s="1">
        <v>3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270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0</v>
      </c>
      <c r="AB857" s="1">
        <v>9249</v>
      </c>
      <c r="AC857" s="1">
        <v>0</v>
      </c>
      <c r="AD857" s="1">
        <v>0</v>
      </c>
      <c r="AE857" s="1">
        <v>0</v>
      </c>
      <c r="AF857" s="1">
        <v>0</v>
      </c>
      <c r="AG857" s="1">
        <v>0</v>
      </c>
      <c r="AH857" s="1">
        <v>0</v>
      </c>
      <c r="AI857" s="1">
        <v>0</v>
      </c>
      <c r="AJ857" s="1">
        <v>0</v>
      </c>
      <c r="AK857" s="6">
        <v>45324</v>
      </c>
    </row>
    <row r="858" spans="2:37" x14ac:dyDescent="0.25">
      <c r="B858" s="1" t="s">
        <v>3364</v>
      </c>
      <c r="C858" s="1" t="s">
        <v>3365</v>
      </c>
      <c r="D858" s="1" t="s">
        <v>3366</v>
      </c>
      <c r="E858" s="2">
        <v>45304.634664351855</v>
      </c>
      <c r="F858" s="1" t="s">
        <v>207</v>
      </c>
      <c r="G858" s="1" t="s">
        <v>37</v>
      </c>
      <c r="I858" s="1" t="s">
        <v>38</v>
      </c>
      <c r="J858" s="3">
        <v>31.2</v>
      </c>
      <c r="K858" s="1">
        <v>1</v>
      </c>
      <c r="L858" s="1">
        <v>0</v>
      </c>
      <c r="M858" s="1">
        <v>2671</v>
      </c>
      <c r="N858" s="1">
        <v>0</v>
      </c>
      <c r="O858" s="1">
        <v>7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>
        <v>701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0</v>
      </c>
      <c r="AK858" s="6">
        <v>45559</v>
      </c>
    </row>
    <row r="859" spans="2:37" x14ac:dyDescent="0.25">
      <c r="B859" s="1" t="s">
        <v>3367</v>
      </c>
      <c r="C859" s="1" t="s">
        <v>3368</v>
      </c>
      <c r="D859" s="1" t="s">
        <v>3369</v>
      </c>
      <c r="E859" s="2">
        <v>45306.47996527778</v>
      </c>
      <c r="F859" s="1" t="s">
        <v>3370</v>
      </c>
      <c r="G859" s="1" t="s">
        <v>37</v>
      </c>
      <c r="I859" s="1" t="s">
        <v>38</v>
      </c>
      <c r="J859" s="3">
        <v>122.7</v>
      </c>
      <c r="K859" s="1">
        <v>0</v>
      </c>
      <c r="L859" s="1">
        <v>0</v>
      </c>
      <c r="M859" s="1">
        <v>7763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228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7</v>
      </c>
      <c r="AB859" s="1">
        <v>2484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  <c r="AI859" s="1">
        <v>0</v>
      </c>
      <c r="AJ859" s="1">
        <v>0</v>
      </c>
      <c r="AK859" s="6">
        <v>367</v>
      </c>
    </row>
    <row r="860" spans="2:37" x14ac:dyDescent="0.25">
      <c r="B860" s="1" t="s">
        <v>3371</v>
      </c>
      <c r="C860" s="1" t="s">
        <v>3372</v>
      </c>
      <c r="D860" s="1" t="s">
        <v>3373</v>
      </c>
      <c r="E860" s="2">
        <v>45303.278553240743</v>
      </c>
      <c r="F860" s="1" t="s">
        <v>516</v>
      </c>
      <c r="G860" s="1" t="s">
        <v>37</v>
      </c>
      <c r="I860" s="1" t="s">
        <v>50</v>
      </c>
      <c r="J860" s="3">
        <v>698.4</v>
      </c>
      <c r="K860" s="1">
        <v>0</v>
      </c>
      <c r="L860" s="1">
        <v>0</v>
      </c>
      <c r="M860" s="1">
        <v>10239</v>
      </c>
      <c r="N860" s="1">
        <v>830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450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 s="1">
        <v>942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">
        <v>0</v>
      </c>
      <c r="AJ860" s="1">
        <v>0</v>
      </c>
      <c r="AK860" s="6">
        <v>44581</v>
      </c>
    </row>
    <row r="861" spans="2:37" x14ac:dyDescent="0.25">
      <c r="B861" s="1" t="s">
        <v>3371</v>
      </c>
      <c r="C861" s="1" t="s">
        <v>3374</v>
      </c>
      <c r="D861" s="1" t="s">
        <v>3375</v>
      </c>
      <c r="E861" s="2">
        <v>45304.551041666666</v>
      </c>
      <c r="F861" s="1" t="s">
        <v>134</v>
      </c>
      <c r="G861" s="1" t="s">
        <v>37</v>
      </c>
      <c r="I861" s="1" t="s">
        <v>38</v>
      </c>
      <c r="J861" s="3">
        <v>102.8</v>
      </c>
      <c r="K861" s="1">
        <v>0</v>
      </c>
      <c r="L861" s="1">
        <v>0</v>
      </c>
      <c r="M861" s="1">
        <v>4275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373</v>
      </c>
      <c r="V861" s="1">
        <v>0</v>
      </c>
      <c r="W861" s="1">
        <v>0</v>
      </c>
      <c r="X861" s="1">
        <v>0</v>
      </c>
      <c r="Y861" s="1">
        <v>0</v>
      </c>
      <c r="Z861" s="1">
        <v>0</v>
      </c>
      <c r="AA861" s="1">
        <v>0</v>
      </c>
      <c r="AB861" s="1">
        <v>258</v>
      </c>
      <c r="AC861" s="1">
        <v>0</v>
      </c>
      <c r="AD861" s="1">
        <v>0</v>
      </c>
      <c r="AE861" s="1">
        <v>0</v>
      </c>
      <c r="AF861" s="1">
        <v>0</v>
      </c>
      <c r="AG861" s="1">
        <v>0</v>
      </c>
      <c r="AH861" s="1">
        <v>0</v>
      </c>
      <c r="AI861" s="1">
        <v>0</v>
      </c>
      <c r="AJ861" s="1">
        <v>0</v>
      </c>
      <c r="AK861" s="6">
        <v>367</v>
      </c>
    </row>
    <row r="862" spans="2:37" x14ac:dyDescent="0.25">
      <c r="B862" s="1" t="s">
        <v>1091</v>
      </c>
      <c r="C862" s="1" t="s">
        <v>1092</v>
      </c>
      <c r="D862" s="1" t="s">
        <v>1090</v>
      </c>
      <c r="E862" s="2">
        <v>45230.595949074072</v>
      </c>
      <c r="F862" s="1" t="s">
        <v>207</v>
      </c>
      <c r="G862" s="1" t="s">
        <v>42</v>
      </c>
      <c r="I862" s="1" t="s">
        <v>50</v>
      </c>
      <c r="J862" s="3">
        <v>2676.9</v>
      </c>
      <c r="K862" s="1">
        <v>0</v>
      </c>
      <c r="L862" s="1">
        <v>0</v>
      </c>
      <c r="M862" s="1">
        <v>31168</v>
      </c>
      <c r="N862" s="1">
        <v>15058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689</v>
      </c>
      <c r="V862" s="1">
        <v>286</v>
      </c>
      <c r="W862" s="1">
        <v>730</v>
      </c>
      <c r="X862" s="1">
        <v>0</v>
      </c>
      <c r="Y862" s="1">
        <v>0</v>
      </c>
      <c r="Z862" s="1">
        <v>0</v>
      </c>
      <c r="AA862" s="1">
        <v>9</v>
      </c>
      <c r="AB862" s="1">
        <v>46521</v>
      </c>
      <c r="AC862" s="1">
        <v>0</v>
      </c>
      <c r="AD862" s="1">
        <v>2</v>
      </c>
      <c r="AE862" s="1">
        <v>0</v>
      </c>
      <c r="AF862" s="1">
        <v>0</v>
      </c>
      <c r="AG862" s="1">
        <v>0</v>
      </c>
      <c r="AH862" s="1">
        <v>0</v>
      </c>
      <c r="AI862" s="1">
        <v>0</v>
      </c>
      <c r="AJ862" s="1">
        <v>-1</v>
      </c>
      <c r="AK862" s="6">
        <v>44839</v>
      </c>
    </row>
    <row r="863" spans="2:37" x14ac:dyDescent="0.25">
      <c r="B863" s="1" t="s">
        <v>1094</v>
      </c>
      <c r="C863" s="1" t="s">
        <v>1095</v>
      </c>
      <c r="D863" s="1" t="s">
        <v>1093</v>
      </c>
      <c r="E863" s="2">
        <v>45230.595949074072</v>
      </c>
      <c r="F863" s="1" t="s">
        <v>36</v>
      </c>
      <c r="G863" s="1" t="s">
        <v>37</v>
      </c>
      <c r="I863" s="1" t="s">
        <v>38</v>
      </c>
      <c r="J863" s="3">
        <v>231.2</v>
      </c>
      <c r="K863" s="1">
        <v>0</v>
      </c>
      <c r="L863" s="1">
        <v>0</v>
      </c>
      <c r="M863" s="1">
        <v>1724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120</v>
      </c>
      <c r="V863" s="1">
        <v>0</v>
      </c>
      <c r="W863" s="1">
        <v>0</v>
      </c>
      <c r="X863" s="1">
        <v>0</v>
      </c>
      <c r="Y863" s="1">
        <v>0</v>
      </c>
      <c r="Z863" s="1">
        <v>0</v>
      </c>
      <c r="AA863" s="1">
        <v>0</v>
      </c>
      <c r="AB863" s="1">
        <v>1313</v>
      </c>
      <c r="AC863" s="1">
        <v>0</v>
      </c>
      <c r="AD863" s="1">
        <v>0</v>
      </c>
      <c r="AE863" s="1">
        <v>0</v>
      </c>
      <c r="AF863" s="1">
        <v>0</v>
      </c>
      <c r="AG863" s="1">
        <v>0</v>
      </c>
      <c r="AH863" s="1">
        <v>0</v>
      </c>
      <c r="AI863" s="1">
        <v>0</v>
      </c>
      <c r="AJ863" s="1">
        <v>-1</v>
      </c>
      <c r="AK863" s="6">
        <v>45240</v>
      </c>
    </row>
    <row r="864" spans="2:37" x14ac:dyDescent="0.25">
      <c r="B864" s="1" t="s">
        <v>1097</v>
      </c>
      <c r="C864" s="1" t="s">
        <v>1098</v>
      </c>
      <c r="D864" s="1" t="s">
        <v>1096</v>
      </c>
      <c r="E864" s="2">
        <v>45306.400046296294</v>
      </c>
      <c r="F864" s="1" t="s">
        <v>41</v>
      </c>
      <c r="G864" s="1" t="s">
        <v>37</v>
      </c>
      <c r="I864" s="1" t="s">
        <v>50</v>
      </c>
      <c r="J864" s="3">
        <v>677.6</v>
      </c>
      <c r="K864" s="1">
        <v>0</v>
      </c>
      <c r="L864" s="1">
        <v>0</v>
      </c>
      <c r="M864" s="1">
        <v>2837</v>
      </c>
      <c r="N864" s="1">
        <v>10750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813</v>
      </c>
      <c r="V864" s="1">
        <v>0</v>
      </c>
      <c r="W864" s="1">
        <v>0</v>
      </c>
      <c r="X864" s="1">
        <v>0</v>
      </c>
      <c r="Y864" s="1">
        <v>0</v>
      </c>
      <c r="Z864" s="1">
        <v>0</v>
      </c>
      <c r="AA864" s="1">
        <v>0</v>
      </c>
      <c r="AB864" s="1">
        <v>2803</v>
      </c>
      <c r="AC864" s="1">
        <v>0</v>
      </c>
      <c r="AD864" s="1">
        <v>1</v>
      </c>
      <c r="AE864" s="1">
        <v>0</v>
      </c>
      <c r="AF864" s="1">
        <v>0</v>
      </c>
      <c r="AG864" s="1">
        <v>0</v>
      </c>
      <c r="AH864" s="1">
        <v>0</v>
      </c>
      <c r="AI864" s="1">
        <v>0</v>
      </c>
      <c r="AJ864" s="1">
        <v>0</v>
      </c>
      <c r="AK864" s="6">
        <v>44965</v>
      </c>
    </row>
    <row r="865" spans="2:37" x14ac:dyDescent="0.25">
      <c r="B865" s="1" t="s">
        <v>1100</v>
      </c>
      <c r="C865" s="1" t="s">
        <v>1101</v>
      </c>
      <c r="D865" s="1" t="s">
        <v>1099</v>
      </c>
      <c r="E865" s="2">
        <v>45304.48201388889</v>
      </c>
      <c r="F865" s="1" t="s">
        <v>1102</v>
      </c>
      <c r="G865" s="1" t="s">
        <v>37</v>
      </c>
      <c r="I865" s="1" t="s">
        <v>50</v>
      </c>
      <c r="J865" s="3">
        <v>532.1</v>
      </c>
      <c r="K865" s="1">
        <v>0</v>
      </c>
      <c r="L865" s="1">
        <v>0</v>
      </c>
      <c r="M865" s="1">
        <v>0</v>
      </c>
      <c r="N865" s="1">
        <v>11936</v>
      </c>
      <c r="O865" s="1">
        <v>6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446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0</v>
      </c>
      <c r="AB865" s="1">
        <v>6970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1">
        <v>0</v>
      </c>
      <c r="AI865" s="1">
        <v>0</v>
      </c>
      <c r="AJ865" s="1">
        <v>0</v>
      </c>
      <c r="AK865" s="6">
        <v>45545</v>
      </c>
    </row>
    <row r="866" spans="2:37" x14ac:dyDescent="0.25">
      <c r="B866" s="1" t="s">
        <v>3376</v>
      </c>
      <c r="C866" s="1" t="s">
        <v>3377</v>
      </c>
      <c r="D866" s="1" t="s">
        <v>3378</v>
      </c>
      <c r="E866" s="2">
        <v>45306.309675925928</v>
      </c>
      <c r="F866" s="1" t="s">
        <v>280</v>
      </c>
      <c r="G866" s="1" t="s">
        <v>37</v>
      </c>
      <c r="I866" s="1" t="s">
        <v>50</v>
      </c>
      <c r="J866" s="3">
        <v>568.6</v>
      </c>
      <c r="K866" s="1">
        <v>0</v>
      </c>
      <c r="L866" s="1">
        <v>0</v>
      </c>
      <c r="M866" s="1">
        <v>0</v>
      </c>
      <c r="N866" s="1">
        <v>1523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1">
        <v>0</v>
      </c>
      <c r="AF866" s="1">
        <v>0</v>
      </c>
      <c r="AG866" s="1">
        <v>0</v>
      </c>
      <c r="AH866" s="1">
        <v>0</v>
      </c>
      <c r="AI866" s="1">
        <v>0</v>
      </c>
      <c r="AJ866" s="1">
        <v>0</v>
      </c>
      <c r="AK866" s="6">
        <v>367</v>
      </c>
    </row>
    <row r="867" spans="2:37" x14ac:dyDescent="0.25">
      <c r="B867" s="1" t="s">
        <v>1104</v>
      </c>
      <c r="C867" s="1" t="s">
        <v>1105</v>
      </c>
      <c r="D867" s="1" t="s">
        <v>1103</v>
      </c>
      <c r="E867" s="2">
        <v>45306.442280092589</v>
      </c>
      <c r="F867" s="1" t="s">
        <v>207</v>
      </c>
      <c r="G867" s="1" t="s">
        <v>42</v>
      </c>
      <c r="I867" s="1" t="s">
        <v>50</v>
      </c>
      <c r="J867" s="3">
        <v>653.4</v>
      </c>
      <c r="K867" s="1">
        <v>1</v>
      </c>
      <c r="L867" s="1">
        <v>0</v>
      </c>
      <c r="M867" s="1">
        <v>10955</v>
      </c>
      <c r="N867" s="1">
        <v>0</v>
      </c>
      <c r="O867" s="1">
        <v>17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615</v>
      </c>
      <c r="V867" s="1">
        <v>0</v>
      </c>
      <c r="W867" s="1">
        <v>0</v>
      </c>
      <c r="X867" s="1">
        <v>0</v>
      </c>
      <c r="Y867" s="1">
        <v>0</v>
      </c>
      <c r="Z867" s="1">
        <v>0</v>
      </c>
      <c r="AA867" s="1">
        <v>0</v>
      </c>
      <c r="AB867" s="1">
        <v>2748</v>
      </c>
      <c r="AC867" s="1">
        <v>0</v>
      </c>
      <c r="AD867" s="1">
        <v>0</v>
      </c>
      <c r="AE867" s="1">
        <v>0</v>
      </c>
      <c r="AF867" s="1">
        <v>0</v>
      </c>
      <c r="AG867" s="1">
        <v>0</v>
      </c>
      <c r="AH867" s="1">
        <v>0</v>
      </c>
      <c r="AI867" s="1">
        <v>0</v>
      </c>
      <c r="AJ867" s="1">
        <v>0</v>
      </c>
      <c r="AK867" s="6">
        <v>45314</v>
      </c>
    </row>
    <row r="868" spans="2:37" x14ac:dyDescent="0.25">
      <c r="B868" s="1" t="s">
        <v>1107</v>
      </c>
      <c r="C868" s="1" t="s">
        <v>1108</v>
      </c>
      <c r="D868" s="1" t="s">
        <v>1106</v>
      </c>
      <c r="E868" s="2">
        <v>45306.325266203705</v>
      </c>
      <c r="F868" s="1" t="s">
        <v>132</v>
      </c>
      <c r="G868" s="1" t="s">
        <v>42</v>
      </c>
      <c r="I868" s="1" t="s">
        <v>38</v>
      </c>
      <c r="J868" s="3">
        <v>5663.6</v>
      </c>
      <c r="K868" s="1">
        <v>4</v>
      </c>
      <c r="L868" s="1">
        <v>0</v>
      </c>
      <c r="M868" s="1">
        <v>30498</v>
      </c>
      <c r="N868" s="1">
        <v>20505</v>
      </c>
      <c r="O868" s="1">
        <v>233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1347</v>
      </c>
      <c r="V868" s="1">
        <v>0</v>
      </c>
      <c r="W868" s="1">
        <v>1590</v>
      </c>
      <c r="X868" s="1">
        <v>0</v>
      </c>
      <c r="Y868" s="1">
        <v>0</v>
      </c>
      <c r="Z868" s="1">
        <v>0</v>
      </c>
      <c r="AA868" s="1">
        <v>930</v>
      </c>
      <c r="AB868" s="1">
        <v>53157</v>
      </c>
      <c r="AC868" s="1">
        <v>0</v>
      </c>
      <c r="AD868" s="1">
        <v>1</v>
      </c>
      <c r="AE868" s="1">
        <v>0</v>
      </c>
      <c r="AF868" s="1">
        <v>0</v>
      </c>
      <c r="AG868" s="1">
        <v>0</v>
      </c>
      <c r="AH868" s="1">
        <v>0</v>
      </c>
      <c r="AI868" s="1">
        <v>0</v>
      </c>
      <c r="AJ868" s="1">
        <v>0</v>
      </c>
      <c r="AK868" s="6">
        <v>45392</v>
      </c>
    </row>
    <row r="869" spans="2:37" x14ac:dyDescent="0.25">
      <c r="B869" s="1" t="s">
        <v>3379</v>
      </c>
      <c r="C869" s="1" t="s">
        <v>3380</v>
      </c>
      <c r="D869" s="1" t="s">
        <v>3381</v>
      </c>
      <c r="E869" s="2">
        <v>45306.57068287037</v>
      </c>
      <c r="F869" s="1" t="s">
        <v>49</v>
      </c>
      <c r="G869" s="1" t="s">
        <v>37</v>
      </c>
      <c r="I869" s="1" t="s">
        <v>50</v>
      </c>
      <c r="J869" s="3">
        <v>327.9</v>
      </c>
      <c r="K869" s="1">
        <v>0</v>
      </c>
      <c r="L869" s="1">
        <v>0</v>
      </c>
      <c r="M869" s="1">
        <v>0</v>
      </c>
      <c r="N869" s="1">
        <v>10760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0</v>
      </c>
      <c r="AA869" s="1">
        <v>0</v>
      </c>
      <c r="AB869" s="1">
        <v>410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1">
        <v>0</v>
      </c>
      <c r="AI869" s="1">
        <v>0</v>
      </c>
      <c r="AJ869" s="1">
        <v>0</v>
      </c>
      <c r="AK869" s="6">
        <v>44489</v>
      </c>
    </row>
    <row r="870" spans="2:37" x14ac:dyDescent="0.25">
      <c r="B870" s="1" t="s">
        <v>3382</v>
      </c>
      <c r="C870" s="1" t="s">
        <v>3383</v>
      </c>
      <c r="D870" s="1" t="s">
        <v>3384</v>
      </c>
      <c r="E870" s="2">
        <v>45271.774224537039</v>
      </c>
      <c r="F870" s="1" t="s">
        <v>36</v>
      </c>
      <c r="G870" s="1" t="s">
        <v>37</v>
      </c>
      <c r="I870" s="1" t="s">
        <v>50</v>
      </c>
      <c r="J870" s="3">
        <v>14.4</v>
      </c>
      <c r="K870" s="1">
        <v>0</v>
      </c>
      <c r="L870" s="1">
        <v>0</v>
      </c>
      <c r="M870" s="1">
        <v>0</v>
      </c>
      <c r="N870" s="1">
        <v>72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0</v>
      </c>
      <c r="AB870" s="1">
        <v>72</v>
      </c>
      <c r="AC870" s="1">
        <v>0</v>
      </c>
      <c r="AD870" s="1">
        <v>0</v>
      </c>
      <c r="AE870" s="1">
        <v>0</v>
      </c>
      <c r="AF870" s="1">
        <v>0</v>
      </c>
      <c r="AG870" s="1">
        <v>0</v>
      </c>
      <c r="AH870" s="1">
        <v>0</v>
      </c>
      <c r="AI870" s="1">
        <v>0</v>
      </c>
      <c r="AJ870" s="1">
        <v>0</v>
      </c>
      <c r="AK870" s="6">
        <v>367</v>
      </c>
    </row>
    <row r="871" spans="2:37" x14ac:dyDescent="0.25">
      <c r="B871" s="1" t="s">
        <v>1110</v>
      </c>
      <c r="C871" s="1" t="s">
        <v>1111</v>
      </c>
      <c r="D871" s="1" t="s">
        <v>1109</v>
      </c>
      <c r="E871" s="2">
        <v>45306.294432870367</v>
      </c>
      <c r="F871" s="1" t="s">
        <v>41</v>
      </c>
      <c r="G871" s="1" t="s">
        <v>37</v>
      </c>
      <c r="I871" s="1" t="s">
        <v>50</v>
      </c>
      <c r="J871" s="3">
        <v>186.1</v>
      </c>
      <c r="K871" s="1">
        <v>0</v>
      </c>
      <c r="L871" s="1">
        <v>0</v>
      </c>
      <c r="M871" s="1">
        <v>0</v>
      </c>
      <c r="N871" s="1">
        <v>4741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0</v>
      </c>
      <c r="AB871" s="1">
        <v>350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1">
        <v>0</v>
      </c>
      <c r="AI871" s="1">
        <v>0</v>
      </c>
      <c r="AJ871" s="1">
        <v>0</v>
      </c>
      <c r="AK871" s="6">
        <v>367</v>
      </c>
    </row>
    <row r="872" spans="2:37" x14ac:dyDescent="0.25">
      <c r="B872" s="1" t="s">
        <v>1113</v>
      </c>
      <c r="C872" s="1" t="s">
        <v>1114</v>
      </c>
      <c r="D872" s="1" t="s">
        <v>1112</v>
      </c>
      <c r="E872" s="2">
        <v>45306.387291666666</v>
      </c>
      <c r="F872" s="1" t="s">
        <v>1115</v>
      </c>
      <c r="G872" s="1" t="s">
        <v>37</v>
      </c>
      <c r="I872" s="1" t="s">
        <v>50</v>
      </c>
      <c r="J872" s="3">
        <v>115.7</v>
      </c>
      <c r="K872" s="1">
        <v>0</v>
      </c>
      <c r="L872" s="1">
        <v>0</v>
      </c>
      <c r="M872" s="1">
        <v>0</v>
      </c>
      <c r="N872" s="1">
        <v>1572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71</v>
      </c>
      <c r="V872" s="1">
        <v>0</v>
      </c>
      <c r="W872" s="1">
        <v>0</v>
      </c>
      <c r="X872" s="1">
        <v>0</v>
      </c>
      <c r="Y872" s="1">
        <v>0</v>
      </c>
      <c r="Z872" s="1">
        <v>0</v>
      </c>
      <c r="AA872" s="1">
        <v>0</v>
      </c>
      <c r="AB872" s="1">
        <v>449</v>
      </c>
      <c r="AC872" s="1">
        <v>0</v>
      </c>
      <c r="AD872" s="1">
        <v>0</v>
      </c>
      <c r="AE872" s="1">
        <v>0</v>
      </c>
      <c r="AF872" s="1">
        <v>0</v>
      </c>
      <c r="AG872" s="1">
        <v>0</v>
      </c>
      <c r="AH872" s="1">
        <v>0</v>
      </c>
      <c r="AI872" s="1">
        <v>0</v>
      </c>
      <c r="AJ872" s="1">
        <v>0</v>
      </c>
      <c r="AK872" s="6">
        <v>45161</v>
      </c>
    </row>
    <row r="873" spans="2:37" x14ac:dyDescent="0.25">
      <c r="B873" s="1" t="s">
        <v>1117</v>
      </c>
      <c r="C873" s="1" t="s">
        <v>1118</v>
      </c>
      <c r="D873" s="1" t="s">
        <v>1116</v>
      </c>
      <c r="E873" s="2">
        <v>45306.383437500001</v>
      </c>
      <c r="F873" s="1" t="s">
        <v>36</v>
      </c>
      <c r="G873" s="1" t="s">
        <v>42</v>
      </c>
      <c r="I873" s="1" t="s">
        <v>38</v>
      </c>
      <c r="J873" s="3">
        <v>2196.9</v>
      </c>
      <c r="K873" s="1">
        <v>1</v>
      </c>
      <c r="L873" s="1">
        <v>0</v>
      </c>
      <c r="M873" s="1">
        <v>0</v>
      </c>
      <c r="N873" s="1">
        <v>53277</v>
      </c>
      <c r="O873" s="1">
        <v>1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1098</v>
      </c>
      <c r="V873" s="1">
        <v>356</v>
      </c>
      <c r="W873" s="1">
        <v>1205</v>
      </c>
      <c r="X873" s="1">
        <v>0</v>
      </c>
      <c r="Y873" s="1">
        <v>0</v>
      </c>
      <c r="Z873" s="1">
        <v>0</v>
      </c>
      <c r="AA873" s="1">
        <v>0</v>
      </c>
      <c r="AB873" s="1">
        <v>53512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  <c r="AJ873" s="1">
        <v>0</v>
      </c>
      <c r="AK873" s="6">
        <v>45372</v>
      </c>
    </row>
    <row r="874" spans="2:37" x14ac:dyDescent="0.25">
      <c r="B874" s="1" t="s">
        <v>1120</v>
      </c>
      <c r="C874" s="1" t="s">
        <v>1118</v>
      </c>
      <c r="D874" s="1" t="s">
        <v>1119</v>
      </c>
      <c r="E874" s="2">
        <v>45294.355879629627</v>
      </c>
      <c r="F874" s="1" t="s">
        <v>36</v>
      </c>
      <c r="G874" s="1" t="s">
        <v>42</v>
      </c>
      <c r="I874" s="1" t="s">
        <v>38</v>
      </c>
      <c r="J874" s="3">
        <v>880.2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0</v>
      </c>
      <c r="AB874" s="1">
        <v>0</v>
      </c>
      <c r="AC874" s="1">
        <v>0</v>
      </c>
      <c r="AD874" s="1">
        <v>0</v>
      </c>
      <c r="AE874" s="1">
        <v>0</v>
      </c>
      <c r="AF874" s="1">
        <v>0</v>
      </c>
      <c r="AG874" s="1">
        <v>0</v>
      </c>
      <c r="AH874" s="1">
        <v>0</v>
      </c>
      <c r="AI874" s="1">
        <v>0</v>
      </c>
      <c r="AJ874" s="1">
        <v>0</v>
      </c>
      <c r="AK874" s="6">
        <v>45372</v>
      </c>
    </row>
    <row r="875" spans="2:37" x14ac:dyDescent="0.25">
      <c r="B875" s="1" t="s">
        <v>1122</v>
      </c>
      <c r="C875" s="1" t="s">
        <v>1118</v>
      </c>
      <c r="D875" s="1" t="s">
        <v>1121</v>
      </c>
      <c r="E875" s="2">
        <v>45306.442060185182</v>
      </c>
      <c r="F875" s="1" t="s">
        <v>104</v>
      </c>
      <c r="G875" s="1" t="s">
        <v>42</v>
      </c>
      <c r="I875" s="1" t="s">
        <v>38</v>
      </c>
      <c r="J875" s="3">
        <v>2537.1999999999998</v>
      </c>
      <c r="K875" s="1">
        <v>0</v>
      </c>
      <c r="L875" s="1">
        <v>0</v>
      </c>
      <c r="M875" s="1">
        <v>28210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715</v>
      </c>
      <c r="V875" s="1">
        <v>323</v>
      </c>
      <c r="W875" s="1">
        <v>1066</v>
      </c>
      <c r="X875" s="1">
        <v>0</v>
      </c>
      <c r="Y875" s="1">
        <v>0</v>
      </c>
      <c r="Z875" s="1">
        <v>0</v>
      </c>
      <c r="AA875" s="1">
        <v>0</v>
      </c>
      <c r="AB875" s="1">
        <v>28622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6">
        <v>45372</v>
      </c>
    </row>
    <row r="876" spans="2:37" x14ac:dyDescent="0.25">
      <c r="B876" s="1" t="s">
        <v>1124</v>
      </c>
      <c r="C876" s="1" t="s">
        <v>1125</v>
      </c>
      <c r="D876" s="1" t="s">
        <v>1123</v>
      </c>
      <c r="E876" s="2">
        <v>45306.348807870374</v>
      </c>
      <c r="F876" s="1" t="s">
        <v>49</v>
      </c>
      <c r="G876" s="1" t="s">
        <v>37</v>
      </c>
      <c r="I876" s="1" t="s">
        <v>38</v>
      </c>
      <c r="J876" s="3">
        <v>305.7</v>
      </c>
      <c r="K876" s="1">
        <v>0</v>
      </c>
      <c r="L876" s="1">
        <v>0</v>
      </c>
      <c r="M876" s="1">
        <v>986</v>
      </c>
      <c r="N876" s="1">
        <v>0</v>
      </c>
      <c r="O876" s="1">
        <v>3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575</v>
      </c>
      <c r="V876" s="1">
        <v>0</v>
      </c>
      <c r="W876" s="1">
        <v>0</v>
      </c>
      <c r="X876" s="1">
        <v>0</v>
      </c>
      <c r="Y876" s="1">
        <v>0</v>
      </c>
      <c r="Z876" s="1">
        <v>0</v>
      </c>
      <c r="AA876" s="1">
        <v>3</v>
      </c>
      <c r="AB876" s="1">
        <v>9</v>
      </c>
      <c r="AC876" s="1">
        <v>0</v>
      </c>
      <c r="AD876" s="1">
        <v>0</v>
      </c>
      <c r="AE876" s="1">
        <v>0</v>
      </c>
      <c r="AF876" s="1">
        <v>0</v>
      </c>
      <c r="AG876" s="1">
        <v>0</v>
      </c>
      <c r="AH876" s="1">
        <v>0</v>
      </c>
      <c r="AI876" s="1">
        <v>0</v>
      </c>
      <c r="AJ876" s="1">
        <v>0</v>
      </c>
      <c r="AK876" s="6">
        <v>45353</v>
      </c>
    </row>
    <row r="877" spans="2:37" x14ac:dyDescent="0.25">
      <c r="B877" s="1" t="s">
        <v>2176</v>
      </c>
      <c r="C877" s="1" t="s">
        <v>2177</v>
      </c>
      <c r="D877" s="1" t="s">
        <v>2175</v>
      </c>
      <c r="E877" s="2">
        <v>45306.313078703701</v>
      </c>
      <c r="F877" s="1" t="s">
        <v>41</v>
      </c>
      <c r="G877" s="1" t="s">
        <v>37</v>
      </c>
      <c r="I877" s="1" t="s">
        <v>50</v>
      </c>
      <c r="J877" s="3">
        <v>55.2</v>
      </c>
      <c r="K877" s="1">
        <v>0</v>
      </c>
      <c r="L877" s="1">
        <v>0</v>
      </c>
      <c r="M877" s="1">
        <v>0</v>
      </c>
      <c r="N877" s="1">
        <v>1437</v>
      </c>
      <c r="O877" s="1">
        <v>1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0</v>
      </c>
      <c r="AA877" s="1">
        <v>0</v>
      </c>
      <c r="AB877" s="1">
        <v>1641</v>
      </c>
      <c r="AC877" s="1">
        <v>0</v>
      </c>
      <c r="AD877" s="1">
        <v>0</v>
      </c>
      <c r="AE877" s="1">
        <v>0</v>
      </c>
      <c r="AF877" s="1">
        <v>0</v>
      </c>
      <c r="AG877" s="1">
        <v>0</v>
      </c>
      <c r="AH877" s="1">
        <v>0</v>
      </c>
      <c r="AI877" s="1">
        <v>0</v>
      </c>
      <c r="AJ877" s="1">
        <v>0</v>
      </c>
      <c r="AK877" s="6">
        <v>45335</v>
      </c>
    </row>
    <row r="878" spans="2:37" x14ac:dyDescent="0.25">
      <c r="B878" s="1" t="s">
        <v>1127</v>
      </c>
      <c r="C878" s="1" t="s">
        <v>1128</v>
      </c>
      <c r="D878" s="1" t="s">
        <v>1126</v>
      </c>
      <c r="E878" s="2">
        <v>45303.755115740743</v>
      </c>
      <c r="F878" s="1" t="s">
        <v>46</v>
      </c>
      <c r="G878" s="1" t="s">
        <v>37</v>
      </c>
      <c r="I878" s="1" t="s">
        <v>50</v>
      </c>
      <c r="J878" s="3">
        <v>392.4</v>
      </c>
      <c r="K878" s="1">
        <v>0</v>
      </c>
      <c r="L878" s="1">
        <v>0</v>
      </c>
      <c r="M878" s="1">
        <v>0</v>
      </c>
      <c r="N878" s="1">
        <v>3131</v>
      </c>
      <c r="O878" s="1">
        <v>3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263</v>
      </c>
      <c r="V878" s="1">
        <v>0</v>
      </c>
      <c r="W878" s="1">
        <v>0</v>
      </c>
      <c r="X878" s="1">
        <v>0</v>
      </c>
      <c r="Y878" s="1">
        <v>0</v>
      </c>
      <c r="Z878" s="1">
        <v>0</v>
      </c>
      <c r="AA878" s="1">
        <v>0</v>
      </c>
      <c r="AB878" s="1">
        <v>3009</v>
      </c>
      <c r="AC878" s="1">
        <v>0</v>
      </c>
      <c r="AD878" s="1">
        <v>0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0</v>
      </c>
      <c r="AK878" s="6">
        <v>45375</v>
      </c>
    </row>
    <row r="879" spans="2:37" x14ac:dyDescent="0.25">
      <c r="B879" s="1" t="s">
        <v>1130</v>
      </c>
      <c r="C879" s="1" t="s">
        <v>1131</v>
      </c>
      <c r="D879" s="1" t="s">
        <v>1129</v>
      </c>
      <c r="E879" s="2">
        <v>45303.440381944441</v>
      </c>
      <c r="F879" s="1" t="s">
        <v>171</v>
      </c>
      <c r="G879" s="1" t="s">
        <v>42</v>
      </c>
      <c r="I879" s="1" t="s">
        <v>50</v>
      </c>
      <c r="J879" s="3">
        <v>2350.1999999999998</v>
      </c>
      <c r="K879" s="1">
        <v>1</v>
      </c>
      <c r="L879" s="1">
        <v>0</v>
      </c>
      <c r="M879" s="1">
        <v>0</v>
      </c>
      <c r="N879" s="1">
        <v>21348</v>
      </c>
      <c r="O879" s="1">
        <v>70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985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31</v>
      </c>
      <c r="AB879" s="1">
        <v>6617</v>
      </c>
      <c r="AC879" s="1">
        <v>0</v>
      </c>
      <c r="AD879" s="1">
        <v>1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6">
        <v>45517</v>
      </c>
    </row>
    <row r="880" spans="2:37" x14ac:dyDescent="0.25">
      <c r="B880" s="1" t="s">
        <v>1133</v>
      </c>
      <c r="C880" s="1" t="s">
        <v>1134</v>
      </c>
      <c r="D880" s="1" t="s">
        <v>1132</v>
      </c>
      <c r="E880" s="2">
        <v>45306.417268518519</v>
      </c>
      <c r="F880" s="1" t="s">
        <v>36</v>
      </c>
      <c r="G880" s="1" t="s">
        <v>37</v>
      </c>
      <c r="I880" s="1" t="s">
        <v>38</v>
      </c>
      <c r="J880" s="3">
        <v>730.5</v>
      </c>
      <c r="K880" s="1">
        <v>1</v>
      </c>
      <c r="L880" s="1">
        <v>0</v>
      </c>
      <c r="M880" s="1">
        <v>2372</v>
      </c>
      <c r="N880" s="1">
        <v>0</v>
      </c>
      <c r="O880" s="1">
        <v>3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131</v>
      </c>
      <c r="V880" s="1">
        <v>0</v>
      </c>
      <c r="W880" s="1">
        <v>0</v>
      </c>
      <c r="X880" s="1">
        <v>0</v>
      </c>
      <c r="Y880" s="1">
        <v>0</v>
      </c>
      <c r="Z880" s="1">
        <v>0</v>
      </c>
      <c r="AA880" s="1">
        <v>0</v>
      </c>
      <c r="AB880" s="1">
        <v>1702</v>
      </c>
      <c r="AC880" s="1">
        <v>0</v>
      </c>
      <c r="AD880" s="1">
        <v>0</v>
      </c>
      <c r="AE880" s="1">
        <v>0</v>
      </c>
      <c r="AF880" s="1">
        <v>0</v>
      </c>
      <c r="AG880" s="1">
        <v>0</v>
      </c>
      <c r="AH880" s="1">
        <v>0</v>
      </c>
      <c r="AI880" s="1">
        <v>0</v>
      </c>
      <c r="AJ880" s="1">
        <v>0</v>
      </c>
      <c r="AK880" s="6">
        <v>45371</v>
      </c>
    </row>
    <row r="881" spans="2:37" x14ac:dyDescent="0.25">
      <c r="B881" s="1" t="s">
        <v>1136</v>
      </c>
      <c r="C881" s="1" t="s">
        <v>1137</v>
      </c>
      <c r="D881" s="1" t="s">
        <v>1135</v>
      </c>
      <c r="E881" s="2">
        <v>45306.493611111109</v>
      </c>
      <c r="F881" s="1" t="s">
        <v>147</v>
      </c>
      <c r="G881" s="1" t="s">
        <v>37</v>
      </c>
      <c r="I881" s="1" t="s">
        <v>4042</v>
      </c>
      <c r="J881" s="3">
        <v>145.19999999999999</v>
      </c>
      <c r="K881" s="1">
        <v>2</v>
      </c>
      <c r="L881" s="1">
        <v>0</v>
      </c>
      <c r="M881" s="1">
        <v>5403</v>
      </c>
      <c r="N881" s="1">
        <v>0</v>
      </c>
      <c r="O881" s="1">
        <v>6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275</v>
      </c>
      <c r="V881" s="1">
        <v>564</v>
      </c>
      <c r="W881" s="1">
        <v>574</v>
      </c>
      <c r="X881" s="1">
        <v>0</v>
      </c>
      <c r="Y881" s="1">
        <v>0</v>
      </c>
      <c r="Z881" s="1">
        <v>0</v>
      </c>
      <c r="AA881" s="1">
        <v>1</v>
      </c>
      <c r="AB881" s="1">
        <v>3577</v>
      </c>
      <c r="AC881" s="1">
        <v>0</v>
      </c>
      <c r="AD881" s="1">
        <v>0</v>
      </c>
      <c r="AE881" s="1">
        <v>0</v>
      </c>
      <c r="AF881" s="1">
        <v>0</v>
      </c>
      <c r="AG881" s="1">
        <v>0</v>
      </c>
      <c r="AH881" s="1">
        <v>0</v>
      </c>
      <c r="AI881" s="1">
        <v>0</v>
      </c>
      <c r="AJ881" s="1">
        <v>0</v>
      </c>
      <c r="AK881" s="6">
        <v>45440</v>
      </c>
    </row>
    <row r="882" spans="2:37" x14ac:dyDescent="0.25">
      <c r="B882" s="1" t="s">
        <v>3386</v>
      </c>
      <c r="C882" s="1" t="s">
        <v>3387</v>
      </c>
      <c r="D882" s="1" t="s">
        <v>3388</v>
      </c>
      <c r="E882" s="2">
        <v>45306.61582175926</v>
      </c>
      <c r="F882" s="1" t="s">
        <v>41</v>
      </c>
      <c r="G882" s="1" t="s">
        <v>37</v>
      </c>
      <c r="I882" s="1" t="s">
        <v>50</v>
      </c>
      <c r="J882" s="3">
        <v>396.8</v>
      </c>
      <c r="K882" s="1">
        <v>305</v>
      </c>
      <c r="L882" s="1">
        <v>0</v>
      </c>
      <c r="M882" s="1">
        <v>0</v>
      </c>
      <c r="N882" s="1">
        <v>1610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327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0</v>
      </c>
      <c r="AB882" s="1">
        <v>1661</v>
      </c>
      <c r="AC882" s="1">
        <v>0</v>
      </c>
      <c r="AD882" s="1">
        <v>0</v>
      </c>
      <c r="AE882" s="1">
        <v>0</v>
      </c>
      <c r="AF882" s="1">
        <v>0</v>
      </c>
      <c r="AG882" s="1">
        <v>0</v>
      </c>
      <c r="AH882" s="1">
        <v>0</v>
      </c>
      <c r="AI882" s="1">
        <v>0</v>
      </c>
      <c r="AJ882" s="1">
        <v>0</v>
      </c>
      <c r="AK882" s="6">
        <v>44503</v>
      </c>
    </row>
    <row r="883" spans="2:37" x14ac:dyDescent="0.25">
      <c r="B883" s="1" t="s">
        <v>3389</v>
      </c>
      <c r="C883" s="1" t="s">
        <v>3390</v>
      </c>
      <c r="D883" s="1" t="s">
        <v>3391</v>
      </c>
      <c r="E883" s="2">
        <v>45306.305347222224</v>
      </c>
      <c r="F883" s="1" t="s">
        <v>516</v>
      </c>
      <c r="G883" s="1" t="s">
        <v>37</v>
      </c>
      <c r="I883" s="1" t="s">
        <v>38</v>
      </c>
      <c r="J883" s="3">
        <v>916.7</v>
      </c>
      <c r="K883" s="1">
        <v>0</v>
      </c>
      <c r="L883" s="1">
        <v>0</v>
      </c>
      <c r="M883" s="1">
        <v>10665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605</v>
      </c>
      <c r="X883" s="1">
        <v>0</v>
      </c>
      <c r="Y883" s="1">
        <v>0</v>
      </c>
      <c r="Z883" s="1">
        <v>0</v>
      </c>
      <c r="AA883" s="1">
        <v>0</v>
      </c>
      <c r="AB883" s="1">
        <v>7720</v>
      </c>
      <c r="AC883" s="1">
        <v>0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0</v>
      </c>
      <c r="AJ883" s="1">
        <v>0</v>
      </c>
      <c r="AK883" s="6">
        <v>367</v>
      </c>
    </row>
    <row r="884" spans="2:37" x14ac:dyDescent="0.25">
      <c r="B884" s="1" t="s">
        <v>3389</v>
      </c>
      <c r="C884" s="1" t="s">
        <v>3392</v>
      </c>
      <c r="D884" s="1" t="s">
        <v>3393</v>
      </c>
      <c r="E884" s="2">
        <v>45306.351168981484</v>
      </c>
      <c r="F884" s="1" t="s">
        <v>134</v>
      </c>
      <c r="G884" s="1" t="s">
        <v>37</v>
      </c>
      <c r="I884" s="1" t="s">
        <v>38</v>
      </c>
      <c r="J884" s="3">
        <v>972.6</v>
      </c>
      <c r="K884" s="1">
        <v>0</v>
      </c>
      <c r="L884" s="1">
        <v>0</v>
      </c>
      <c r="M884" s="1">
        <v>7622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143</v>
      </c>
      <c r="V884" s="1">
        <v>0</v>
      </c>
      <c r="W884" s="1">
        <v>696</v>
      </c>
      <c r="X884" s="1">
        <v>0</v>
      </c>
      <c r="Y884" s="1">
        <v>0</v>
      </c>
      <c r="Z884" s="1">
        <v>0</v>
      </c>
      <c r="AA884" s="1">
        <v>0</v>
      </c>
      <c r="AB884" s="1">
        <v>1585</v>
      </c>
      <c r="AC884" s="1">
        <v>0</v>
      </c>
      <c r="AD884" s="1">
        <v>0</v>
      </c>
      <c r="AE884" s="1">
        <v>0</v>
      </c>
      <c r="AF884" s="1">
        <v>0</v>
      </c>
      <c r="AG884" s="1">
        <v>0</v>
      </c>
      <c r="AH884" s="1">
        <v>0</v>
      </c>
      <c r="AI884" s="1">
        <v>0</v>
      </c>
      <c r="AJ884" s="1">
        <v>0</v>
      </c>
      <c r="AK884" s="6">
        <v>367</v>
      </c>
    </row>
    <row r="885" spans="2:37" x14ac:dyDescent="0.25">
      <c r="B885" s="1" t="s">
        <v>2179</v>
      </c>
      <c r="C885" s="1" t="s">
        <v>2180</v>
      </c>
      <c r="D885" s="1" t="s">
        <v>2178</v>
      </c>
      <c r="E885" s="2">
        <v>45303.281608796293</v>
      </c>
      <c r="F885" s="1" t="s">
        <v>66</v>
      </c>
      <c r="G885" s="1" t="s">
        <v>37</v>
      </c>
      <c r="I885" s="1" t="s">
        <v>38</v>
      </c>
      <c r="J885" s="3">
        <v>547.4</v>
      </c>
      <c r="K885" s="1">
        <v>0</v>
      </c>
      <c r="L885" s="1">
        <v>0</v>
      </c>
      <c r="M885" s="1">
        <v>20014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482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14</v>
      </c>
      <c r="AB885" s="1">
        <v>11959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1">
        <v>0</v>
      </c>
      <c r="AI885" s="1">
        <v>0</v>
      </c>
      <c r="AJ885" s="1">
        <v>0</v>
      </c>
      <c r="AK885" s="6">
        <v>44994</v>
      </c>
    </row>
    <row r="886" spans="2:37" x14ac:dyDescent="0.25">
      <c r="B886" s="1" t="s">
        <v>3394</v>
      </c>
      <c r="C886" s="1" t="s">
        <v>3395</v>
      </c>
      <c r="D886" s="1" t="s">
        <v>3396</v>
      </c>
      <c r="E886" s="2">
        <v>45304.778773148151</v>
      </c>
      <c r="F886" s="1" t="s">
        <v>211</v>
      </c>
      <c r="G886" s="1" t="s">
        <v>37</v>
      </c>
      <c r="I886" s="1" t="s">
        <v>38</v>
      </c>
      <c r="J886" s="3">
        <v>1443.2</v>
      </c>
      <c r="K886" s="1">
        <v>0</v>
      </c>
      <c r="L886" s="1">
        <v>0</v>
      </c>
      <c r="M886" s="1">
        <v>74060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182</v>
      </c>
      <c r="V886" s="1">
        <v>0</v>
      </c>
      <c r="W886" s="1">
        <v>222</v>
      </c>
      <c r="X886" s="1">
        <v>0</v>
      </c>
      <c r="Y886" s="1">
        <v>0</v>
      </c>
      <c r="Z886" s="1">
        <v>0</v>
      </c>
      <c r="AA886" s="1">
        <v>0</v>
      </c>
      <c r="AB886" s="1">
        <v>29389</v>
      </c>
      <c r="AC886" s="1">
        <v>0</v>
      </c>
      <c r="AD886" s="1">
        <v>0</v>
      </c>
      <c r="AE886" s="1">
        <v>0</v>
      </c>
      <c r="AF886" s="1">
        <v>0</v>
      </c>
      <c r="AG886" s="1">
        <v>0</v>
      </c>
      <c r="AH886" s="1">
        <v>0</v>
      </c>
      <c r="AI886" s="1">
        <v>0</v>
      </c>
      <c r="AJ886" s="1">
        <v>0</v>
      </c>
      <c r="AK886" s="6">
        <v>45339</v>
      </c>
    </row>
    <row r="887" spans="2:37" x14ac:dyDescent="0.25">
      <c r="B887" s="1" t="s">
        <v>3397</v>
      </c>
      <c r="C887" s="1" t="s">
        <v>3398</v>
      </c>
      <c r="D887" s="1" t="s">
        <v>3399</v>
      </c>
      <c r="E887" s="2">
        <v>45230.595949074072</v>
      </c>
      <c r="F887" s="1" t="s">
        <v>3400</v>
      </c>
      <c r="G887" s="1" t="s">
        <v>37</v>
      </c>
      <c r="I887" s="1" t="s">
        <v>38</v>
      </c>
      <c r="J887" s="3">
        <v>64.400000000000006</v>
      </c>
      <c r="K887" s="1">
        <v>0</v>
      </c>
      <c r="L887" s="1">
        <v>0</v>
      </c>
      <c r="M887" s="1">
        <v>7757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235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0</v>
      </c>
      <c r="AB887" s="1">
        <v>3952</v>
      </c>
      <c r="AC887" s="1">
        <v>0</v>
      </c>
      <c r="AD887" s="1">
        <v>0</v>
      </c>
      <c r="AE887" s="1">
        <v>0</v>
      </c>
      <c r="AF887" s="1">
        <v>0</v>
      </c>
      <c r="AG887" s="1">
        <v>0</v>
      </c>
      <c r="AH887" s="1">
        <v>0</v>
      </c>
      <c r="AI887" s="1">
        <v>0</v>
      </c>
      <c r="AJ887" s="1">
        <v>-1</v>
      </c>
      <c r="AK887" s="6">
        <v>367</v>
      </c>
    </row>
    <row r="888" spans="2:37" x14ac:dyDescent="0.25">
      <c r="B888" s="1" t="s">
        <v>2182</v>
      </c>
      <c r="C888" s="1" t="s">
        <v>2183</v>
      </c>
      <c r="D888" s="1" t="s">
        <v>2181</v>
      </c>
      <c r="E888" s="2">
        <v>45304.324421296296</v>
      </c>
      <c r="F888" s="1" t="s">
        <v>41</v>
      </c>
      <c r="G888" s="1" t="s">
        <v>37</v>
      </c>
      <c r="I888" s="1" t="s">
        <v>38</v>
      </c>
      <c r="J888" s="3">
        <v>1917.2</v>
      </c>
      <c r="K888" s="1">
        <v>0</v>
      </c>
      <c r="L888" s="1">
        <v>0</v>
      </c>
      <c r="M888" s="1">
        <v>12917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74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 s="1">
        <v>4538</v>
      </c>
      <c r="AC888" s="1">
        <v>0</v>
      </c>
      <c r="AD888" s="1">
        <v>0</v>
      </c>
      <c r="AE888" s="1">
        <v>0</v>
      </c>
      <c r="AF888" s="1">
        <v>0</v>
      </c>
      <c r="AG888" s="1">
        <v>0</v>
      </c>
      <c r="AH888" s="1">
        <v>0</v>
      </c>
      <c r="AI888" s="1">
        <v>0</v>
      </c>
      <c r="AJ888" s="1">
        <v>0</v>
      </c>
      <c r="AK888" s="6">
        <v>44992</v>
      </c>
    </row>
    <row r="889" spans="2:37" x14ac:dyDescent="0.25">
      <c r="B889" s="1" t="s">
        <v>1139</v>
      </c>
      <c r="C889" s="1" t="s">
        <v>1140</v>
      </c>
      <c r="D889" s="1" t="s">
        <v>1138</v>
      </c>
      <c r="E889" s="2">
        <v>45306.584421296298</v>
      </c>
      <c r="F889" s="1" t="s">
        <v>147</v>
      </c>
      <c r="G889" s="1" t="s">
        <v>37</v>
      </c>
      <c r="I889" s="1" t="s">
        <v>50</v>
      </c>
      <c r="J889" s="3">
        <v>426.7</v>
      </c>
      <c r="K889" s="1">
        <v>1</v>
      </c>
      <c r="L889" s="1">
        <v>0</v>
      </c>
      <c r="M889" s="1">
        <v>8593</v>
      </c>
      <c r="N889" s="1">
        <v>0</v>
      </c>
      <c r="O889" s="1">
        <v>4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312</v>
      </c>
      <c r="V889" s="1">
        <v>0</v>
      </c>
      <c r="W889" s="1">
        <v>0</v>
      </c>
      <c r="X889" s="1">
        <v>0</v>
      </c>
      <c r="Y889" s="1">
        <v>0</v>
      </c>
      <c r="Z889" s="1">
        <v>0</v>
      </c>
      <c r="AA889" s="1">
        <v>0</v>
      </c>
      <c r="AB889" s="1">
        <v>2016</v>
      </c>
      <c r="AC889" s="1">
        <v>0</v>
      </c>
      <c r="AD889" s="1">
        <v>0</v>
      </c>
      <c r="AE889" s="1">
        <v>0</v>
      </c>
      <c r="AF889" s="1">
        <v>0</v>
      </c>
      <c r="AG889" s="1">
        <v>0</v>
      </c>
      <c r="AH889" s="1">
        <v>0</v>
      </c>
      <c r="AI889" s="1">
        <v>0</v>
      </c>
      <c r="AJ889" s="1">
        <v>0</v>
      </c>
      <c r="AK889" s="6">
        <v>45512</v>
      </c>
    </row>
    <row r="890" spans="2:37" x14ac:dyDescent="0.25">
      <c r="B890" s="1" t="s">
        <v>1139</v>
      </c>
      <c r="C890" s="1" t="s">
        <v>1142</v>
      </c>
      <c r="D890" s="1" t="s">
        <v>1141</v>
      </c>
      <c r="E890" s="2">
        <v>45306.564710648148</v>
      </c>
      <c r="F890" s="1" t="s">
        <v>207</v>
      </c>
      <c r="G890" s="1" t="s">
        <v>37</v>
      </c>
      <c r="I890" s="1" t="s">
        <v>38</v>
      </c>
      <c r="J890" s="3">
        <v>394.2</v>
      </c>
      <c r="K890" s="1">
        <v>0</v>
      </c>
      <c r="L890" s="1">
        <v>0</v>
      </c>
      <c r="M890" s="1">
        <v>9202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314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0</v>
      </c>
      <c r="AB890" s="1">
        <v>2000</v>
      </c>
      <c r="AC890" s="1">
        <v>0</v>
      </c>
      <c r="AD890" s="1">
        <v>0</v>
      </c>
      <c r="AE890" s="1">
        <v>0</v>
      </c>
      <c r="AF890" s="1">
        <v>0</v>
      </c>
      <c r="AG890" s="1">
        <v>0</v>
      </c>
      <c r="AH890" s="1">
        <v>0</v>
      </c>
      <c r="AI890" s="1">
        <v>0</v>
      </c>
      <c r="AJ890" s="1">
        <v>0</v>
      </c>
      <c r="AK890" s="6">
        <v>45204</v>
      </c>
    </row>
    <row r="891" spans="2:37" x14ac:dyDescent="0.25">
      <c r="B891" s="1" t="s">
        <v>1139</v>
      </c>
      <c r="C891" s="1" t="s">
        <v>1144</v>
      </c>
      <c r="D891" s="1" t="s">
        <v>1143</v>
      </c>
      <c r="E891" s="2">
        <v>45306.320486111108</v>
      </c>
      <c r="F891" s="1" t="s">
        <v>207</v>
      </c>
      <c r="G891" s="1" t="s">
        <v>37</v>
      </c>
      <c r="I891" s="1" t="s">
        <v>38</v>
      </c>
      <c r="J891" s="3">
        <v>289.39999999999998</v>
      </c>
      <c r="K891" s="1">
        <v>1</v>
      </c>
      <c r="L891" s="1">
        <v>0</v>
      </c>
      <c r="M891" s="1">
        <v>9267</v>
      </c>
      <c r="N891" s="1">
        <v>0</v>
      </c>
      <c r="O891" s="1">
        <v>1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260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0</v>
      </c>
      <c r="AB891" s="1">
        <v>810</v>
      </c>
      <c r="AC891" s="1">
        <v>0</v>
      </c>
      <c r="AD891" s="1">
        <v>0</v>
      </c>
      <c r="AE891" s="1">
        <v>0</v>
      </c>
      <c r="AF891" s="1">
        <v>0</v>
      </c>
      <c r="AG891" s="1">
        <v>0</v>
      </c>
      <c r="AH891" s="1">
        <v>0</v>
      </c>
      <c r="AI891" s="1">
        <v>0</v>
      </c>
      <c r="AJ891" s="1">
        <v>0</v>
      </c>
      <c r="AK891" s="6">
        <v>45372</v>
      </c>
    </row>
    <row r="892" spans="2:37" x14ac:dyDescent="0.25">
      <c r="B892" s="1" t="s">
        <v>1139</v>
      </c>
      <c r="C892" s="1" t="s">
        <v>3401</v>
      </c>
      <c r="D892" s="1" t="s">
        <v>3402</v>
      </c>
      <c r="E892" s="2">
        <v>45306.418807870374</v>
      </c>
      <c r="F892" s="1" t="s">
        <v>207</v>
      </c>
      <c r="G892" s="1" t="s">
        <v>37</v>
      </c>
      <c r="I892" s="1" t="s">
        <v>38</v>
      </c>
      <c r="J892" s="3">
        <v>154.4</v>
      </c>
      <c r="K892" s="1">
        <v>1</v>
      </c>
      <c r="L892" s="1">
        <v>0</v>
      </c>
      <c r="M892" s="1">
        <v>5356</v>
      </c>
      <c r="N892" s="1">
        <v>0</v>
      </c>
      <c r="O892" s="1">
        <v>3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258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0</v>
      </c>
      <c r="AB892" s="1">
        <v>420</v>
      </c>
      <c r="AC892" s="1">
        <v>0</v>
      </c>
      <c r="AD892" s="1">
        <v>0</v>
      </c>
      <c r="AE892" s="1">
        <v>0</v>
      </c>
      <c r="AF892" s="1">
        <v>0</v>
      </c>
      <c r="AG892" s="1">
        <v>0</v>
      </c>
      <c r="AH892" s="1">
        <v>0</v>
      </c>
      <c r="AI892" s="1">
        <v>0</v>
      </c>
      <c r="AJ892" s="1">
        <v>0</v>
      </c>
      <c r="AK892" s="6">
        <v>45391</v>
      </c>
    </row>
    <row r="893" spans="2:37" x14ac:dyDescent="0.25">
      <c r="B893" s="1" t="s">
        <v>3403</v>
      </c>
      <c r="C893" s="1" t="s">
        <v>3403</v>
      </c>
      <c r="D893" s="1" t="s">
        <v>3404</v>
      </c>
      <c r="E893" s="2">
        <v>45306.34547453704</v>
      </c>
      <c r="F893" s="1" t="s">
        <v>469</v>
      </c>
      <c r="G893" s="1" t="s">
        <v>37</v>
      </c>
      <c r="I893" s="1" t="s">
        <v>50</v>
      </c>
      <c r="J893" s="3">
        <v>1050.3</v>
      </c>
      <c r="K893" s="1">
        <v>1</v>
      </c>
      <c r="L893" s="1">
        <v>0</v>
      </c>
      <c r="M893" s="1">
        <v>18148</v>
      </c>
      <c r="N893" s="1">
        <v>0</v>
      </c>
      <c r="O893" s="1">
        <v>5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398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0</v>
      </c>
      <c r="AB893" s="1">
        <v>7079</v>
      </c>
      <c r="AC893" s="1">
        <v>0</v>
      </c>
      <c r="AD893" s="1">
        <v>0</v>
      </c>
      <c r="AE893" s="1">
        <v>0</v>
      </c>
      <c r="AF893" s="1">
        <v>0</v>
      </c>
      <c r="AG893" s="1">
        <v>0</v>
      </c>
      <c r="AH893" s="1">
        <v>0</v>
      </c>
      <c r="AI893" s="1">
        <v>0</v>
      </c>
      <c r="AJ893" s="1">
        <v>0</v>
      </c>
      <c r="AK893" s="6">
        <v>45357</v>
      </c>
    </row>
    <row r="894" spans="2:37" x14ac:dyDescent="0.25">
      <c r="B894" s="1" t="s">
        <v>1146</v>
      </c>
      <c r="C894" s="1" t="s">
        <v>1147</v>
      </c>
      <c r="D894" s="1" t="s">
        <v>1145</v>
      </c>
      <c r="E894" s="2">
        <v>45306.326608796298</v>
      </c>
      <c r="F894" s="1" t="s">
        <v>924</v>
      </c>
      <c r="G894" s="1" t="s">
        <v>42</v>
      </c>
      <c r="I894" s="1" t="s">
        <v>38</v>
      </c>
      <c r="J894" s="3">
        <v>157.30000000000001</v>
      </c>
      <c r="K894" s="1">
        <v>2</v>
      </c>
      <c r="L894" s="1">
        <v>0</v>
      </c>
      <c r="M894" s="1">
        <v>0</v>
      </c>
      <c r="N894" s="1">
        <v>1079</v>
      </c>
      <c r="O894" s="1">
        <v>172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242</v>
      </c>
      <c r="V894" s="1">
        <v>185</v>
      </c>
      <c r="W894" s="1">
        <v>309</v>
      </c>
      <c r="X894" s="1">
        <v>0</v>
      </c>
      <c r="Y894" s="1">
        <v>0</v>
      </c>
      <c r="Z894" s="1">
        <v>0</v>
      </c>
      <c r="AA894" s="1">
        <v>63</v>
      </c>
      <c r="AB894" s="1">
        <v>1077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  <c r="AH894" s="1">
        <v>0</v>
      </c>
      <c r="AI894" s="1">
        <v>0</v>
      </c>
      <c r="AJ894" s="1">
        <v>0</v>
      </c>
      <c r="AK894" s="6">
        <v>45416</v>
      </c>
    </row>
    <row r="895" spans="2:37" x14ac:dyDescent="0.25">
      <c r="B895" s="1" t="s">
        <v>1149</v>
      </c>
      <c r="C895" s="1" t="s">
        <v>1150</v>
      </c>
      <c r="D895" s="1" t="s">
        <v>1148</v>
      </c>
      <c r="E895" s="2">
        <v>45301.396435185183</v>
      </c>
      <c r="F895" s="1" t="s">
        <v>46</v>
      </c>
      <c r="G895" s="1" t="s">
        <v>42</v>
      </c>
      <c r="I895" s="1" t="s">
        <v>38</v>
      </c>
      <c r="J895" s="3">
        <v>4106.7</v>
      </c>
      <c r="K895" s="1">
        <v>11</v>
      </c>
      <c r="L895" s="1">
        <v>0</v>
      </c>
      <c r="M895" s="1">
        <v>27191</v>
      </c>
      <c r="N895" s="1">
        <v>0</v>
      </c>
      <c r="O895" s="1">
        <v>14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1099</v>
      </c>
      <c r="V895" s="1">
        <v>0</v>
      </c>
      <c r="W895" s="1">
        <v>796</v>
      </c>
      <c r="X895" s="1">
        <v>0</v>
      </c>
      <c r="Y895" s="1">
        <v>0</v>
      </c>
      <c r="Z895" s="1">
        <v>0</v>
      </c>
      <c r="AA895" s="1">
        <v>3</v>
      </c>
      <c r="AB895" s="1">
        <v>27421</v>
      </c>
      <c r="AC895" s="1">
        <v>0</v>
      </c>
      <c r="AD895" s="1">
        <v>1</v>
      </c>
      <c r="AE895" s="1">
        <v>0</v>
      </c>
      <c r="AF895" s="1">
        <v>0</v>
      </c>
      <c r="AG895" s="1">
        <v>0</v>
      </c>
      <c r="AH895" s="1">
        <v>0</v>
      </c>
      <c r="AI895" s="1">
        <v>0</v>
      </c>
      <c r="AJ895" s="1">
        <v>0</v>
      </c>
      <c r="AK895" s="6">
        <v>45387</v>
      </c>
    </row>
    <row r="896" spans="2:37" x14ac:dyDescent="0.25">
      <c r="B896" s="1" t="s">
        <v>3405</v>
      </c>
      <c r="C896" s="1" t="s">
        <v>3406</v>
      </c>
      <c r="D896" s="1" t="s">
        <v>3407</v>
      </c>
      <c r="E896" s="2">
        <v>45306.404467592591</v>
      </c>
      <c r="F896" s="1" t="s">
        <v>3408</v>
      </c>
      <c r="G896" s="1" t="s">
        <v>42</v>
      </c>
      <c r="I896" s="1" t="s">
        <v>38</v>
      </c>
      <c r="J896" s="3">
        <v>298.8</v>
      </c>
      <c r="K896" s="1">
        <v>1</v>
      </c>
      <c r="L896" s="1">
        <v>0</v>
      </c>
      <c r="M896" s="1">
        <v>18760</v>
      </c>
      <c r="N896" s="1">
        <v>0</v>
      </c>
      <c r="O896" s="1">
        <v>4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695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707</v>
      </c>
      <c r="AB896" s="1">
        <v>14209</v>
      </c>
      <c r="AC896" s="1">
        <v>0</v>
      </c>
      <c r="AD896" s="1">
        <v>0</v>
      </c>
      <c r="AE896" s="1">
        <v>0</v>
      </c>
      <c r="AF896" s="1">
        <v>0</v>
      </c>
      <c r="AG896" s="1">
        <v>0</v>
      </c>
      <c r="AH896" s="1">
        <v>0</v>
      </c>
      <c r="AI896" s="1">
        <v>1</v>
      </c>
      <c r="AJ896" s="1">
        <v>0</v>
      </c>
      <c r="AK896" s="6">
        <v>45574</v>
      </c>
    </row>
    <row r="897" spans="2:37" x14ac:dyDescent="0.25">
      <c r="B897" s="1" t="s">
        <v>1152</v>
      </c>
      <c r="C897" s="1" t="s">
        <v>1153</v>
      </c>
      <c r="D897" s="1" t="s">
        <v>1151</v>
      </c>
      <c r="E897" s="2">
        <v>45304.346296296295</v>
      </c>
      <c r="F897" s="1" t="s">
        <v>1154</v>
      </c>
      <c r="G897" s="1" t="s">
        <v>42</v>
      </c>
      <c r="I897" s="1" t="s">
        <v>38</v>
      </c>
      <c r="J897" s="3">
        <v>2877.1</v>
      </c>
      <c r="K897" s="1">
        <v>15</v>
      </c>
      <c r="L897" s="1">
        <v>0</v>
      </c>
      <c r="M897" s="1">
        <v>0</v>
      </c>
      <c r="N897" s="1">
        <v>45387</v>
      </c>
      <c r="O897" s="1">
        <v>62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1366</v>
      </c>
      <c r="V897" s="1">
        <v>392</v>
      </c>
      <c r="W897" s="1">
        <v>1143</v>
      </c>
      <c r="X897" s="1">
        <v>0</v>
      </c>
      <c r="Y897" s="1">
        <v>0</v>
      </c>
      <c r="Z897" s="1">
        <v>0</v>
      </c>
      <c r="AA897" s="1">
        <v>24</v>
      </c>
      <c r="AB897" s="1">
        <v>48867</v>
      </c>
      <c r="AC897" s="1">
        <v>0</v>
      </c>
      <c r="AD897" s="1">
        <v>0</v>
      </c>
      <c r="AE897" s="1">
        <v>0</v>
      </c>
      <c r="AF897" s="1">
        <v>0</v>
      </c>
      <c r="AG897" s="1">
        <v>0</v>
      </c>
      <c r="AH897" s="1">
        <v>0</v>
      </c>
      <c r="AI897" s="1">
        <v>0</v>
      </c>
      <c r="AJ897" s="1">
        <v>0</v>
      </c>
      <c r="AK897" s="6">
        <v>45575</v>
      </c>
    </row>
    <row r="898" spans="2:37" x14ac:dyDescent="0.25">
      <c r="B898" s="1" t="s">
        <v>3409</v>
      </c>
      <c r="C898" s="1" t="s">
        <v>3410</v>
      </c>
      <c r="D898" s="1" t="s">
        <v>3411</v>
      </c>
      <c r="E898" s="2">
        <v>45305.351122685184</v>
      </c>
      <c r="F898" s="1" t="s">
        <v>2473</v>
      </c>
      <c r="G898" s="1" t="s">
        <v>42</v>
      </c>
      <c r="I898" s="1" t="s">
        <v>38</v>
      </c>
      <c r="J898" s="3">
        <v>64.8</v>
      </c>
      <c r="K898" s="1">
        <v>0</v>
      </c>
      <c r="L898" s="1">
        <v>0</v>
      </c>
      <c r="M898" s="1">
        <v>815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 s="1">
        <v>768</v>
      </c>
      <c r="AC898" s="1">
        <v>0</v>
      </c>
      <c r="AD898" s="1">
        <v>0</v>
      </c>
      <c r="AE898" s="1">
        <v>0</v>
      </c>
      <c r="AF898" s="1">
        <v>0</v>
      </c>
      <c r="AG898" s="1">
        <v>0</v>
      </c>
      <c r="AH898" s="1">
        <v>1</v>
      </c>
      <c r="AI898" s="1">
        <v>0</v>
      </c>
      <c r="AJ898" s="1">
        <v>0</v>
      </c>
      <c r="AK898" s="6">
        <v>45294</v>
      </c>
    </row>
    <row r="899" spans="2:37" x14ac:dyDescent="0.25">
      <c r="B899" s="1" t="s">
        <v>1156</v>
      </c>
      <c r="C899" s="1" t="s">
        <v>1157</v>
      </c>
      <c r="D899" s="1" t="s">
        <v>1155</v>
      </c>
      <c r="E899" s="2">
        <v>45306.338136574072</v>
      </c>
      <c r="F899" s="1" t="s">
        <v>36</v>
      </c>
      <c r="G899" s="1" t="s">
        <v>42</v>
      </c>
      <c r="I899" s="1" t="s">
        <v>1158</v>
      </c>
      <c r="J899" s="3">
        <v>2409.6</v>
      </c>
      <c r="K899" s="1">
        <v>275</v>
      </c>
      <c r="L899" s="1">
        <v>0</v>
      </c>
      <c r="M899" s="1">
        <v>0</v>
      </c>
      <c r="N899" s="1">
        <v>8030</v>
      </c>
      <c r="O899" s="1">
        <v>29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1166</v>
      </c>
      <c r="V899" s="1">
        <v>221</v>
      </c>
      <c r="W899" s="1">
        <v>738</v>
      </c>
      <c r="X899" s="1">
        <v>0</v>
      </c>
      <c r="Y899" s="1">
        <v>0</v>
      </c>
      <c r="Z899" s="1">
        <v>0</v>
      </c>
      <c r="AA899" s="1">
        <v>1218</v>
      </c>
      <c r="AB899" s="1">
        <v>8410</v>
      </c>
      <c r="AC899" s="1">
        <v>0</v>
      </c>
      <c r="AD899" s="1">
        <v>0</v>
      </c>
      <c r="AE899" s="1">
        <v>0</v>
      </c>
      <c r="AF899" s="1">
        <v>0</v>
      </c>
      <c r="AG899" s="1">
        <v>0</v>
      </c>
      <c r="AH899" s="1">
        <v>0</v>
      </c>
      <c r="AI899" s="1">
        <v>0</v>
      </c>
      <c r="AJ899" s="1">
        <v>0</v>
      </c>
      <c r="AK899" s="6">
        <v>45436</v>
      </c>
    </row>
    <row r="900" spans="2:37" x14ac:dyDescent="0.25">
      <c r="B900" s="1" t="s">
        <v>1160</v>
      </c>
      <c r="C900" s="1" t="s">
        <v>1161</v>
      </c>
      <c r="D900" s="1" t="s">
        <v>1159</v>
      </c>
      <c r="E900" s="2">
        <v>45298.366493055553</v>
      </c>
      <c r="F900" s="1" t="s">
        <v>104</v>
      </c>
      <c r="G900" s="1" t="s">
        <v>37</v>
      </c>
      <c r="I900" s="1" t="s">
        <v>38</v>
      </c>
      <c r="J900" s="3">
        <v>434.2</v>
      </c>
      <c r="K900" s="1">
        <v>1</v>
      </c>
      <c r="L900" s="1">
        <v>0</v>
      </c>
      <c r="M900" s="1">
        <v>14562</v>
      </c>
      <c r="N900" s="1">
        <v>0</v>
      </c>
      <c r="O900" s="1">
        <v>5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396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2</v>
      </c>
      <c r="AB900" s="1">
        <v>5476</v>
      </c>
      <c r="AC900" s="1">
        <v>0</v>
      </c>
      <c r="AD900" s="1">
        <v>0</v>
      </c>
      <c r="AE900" s="1">
        <v>0</v>
      </c>
      <c r="AF900" s="1">
        <v>0</v>
      </c>
      <c r="AG900" s="1">
        <v>0</v>
      </c>
      <c r="AH900" s="1">
        <v>0</v>
      </c>
      <c r="AI900" s="1">
        <v>0</v>
      </c>
      <c r="AJ900" s="1">
        <v>0</v>
      </c>
      <c r="AK900" s="6">
        <v>45268</v>
      </c>
    </row>
    <row r="901" spans="2:37" x14ac:dyDescent="0.25">
      <c r="B901" s="1" t="s">
        <v>3412</v>
      </c>
      <c r="C901" s="1" t="s">
        <v>3413</v>
      </c>
      <c r="D901" s="1" t="s">
        <v>3414</v>
      </c>
      <c r="E901" s="2">
        <v>45306.601759259262</v>
      </c>
      <c r="F901" s="1" t="s">
        <v>3415</v>
      </c>
      <c r="G901" s="1" t="s">
        <v>37</v>
      </c>
      <c r="I901" s="1" t="s">
        <v>38</v>
      </c>
      <c r="J901" s="3">
        <v>490.9</v>
      </c>
      <c r="K901" s="1">
        <v>0</v>
      </c>
      <c r="L901" s="1">
        <v>0</v>
      </c>
      <c r="M901" s="1">
        <v>5831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224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2330</v>
      </c>
      <c r="AC901" s="1">
        <v>0</v>
      </c>
      <c r="AD901" s="1">
        <v>0</v>
      </c>
      <c r="AE901" s="1">
        <v>0</v>
      </c>
      <c r="AF901" s="1">
        <v>0</v>
      </c>
      <c r="AG901" s="1">
        <v>0</v>
      </c>
      <c r="AH901" s="1">
        <v>0</v>
      </c>
      <c r="AI901" s="1">
        <v>0</v>
      </c>
      <c r="AJ901" s="1">
        <v>0</v>
      </c>
      <c r="AK901" s="6">
        <v>367</v>
      </c>
    </row>
    <row r="902" spans="2:37" x14ac:dyDescent="0.25">
      <c r="B902" s="1" t="s">
        <v>1163</v>
      </c>
      <c r="C902" s="1" t="s">
        <v>1164</v>
      </c>
      <c r="D902" s="1" t="s">
        <v>1162</v>
      </c>
      <c r="E902" s="2">
        <v>45306.48578703704</v>
      </c>
      <c r="F902" s="1" t="s">
        <v>36</v>
      </c>
      <c r="G902" s="1" t="s">
        <v>42</v>
      </c>
      <c r="I902" s="1" t="s">
        <v>50</v>
      </c>
      <c r="J902" s="3">
        <v>221</v>
      </c>
      <c r="K902" s="1">
        <v>0</v>
      </c>
      <c r="L902" s="1">
        <v>0</v>
      </c>
      <c r="M902" s="1">
        <v>0</v>
      </c>
      <c r="N902" s="1">
        <v>1463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0</v>
      </c>
      <c r="AB902" s="1">
        <v>1623</v>
      </c>
      <c r="AC902" s="1">
        <v>0</v>
      </c>
      <c r="AD902" s="1">
        <v>0</v>
      </c>
      <c r="AE902" s="1">
        <v>0</v>
      </c>
      <c r="AF902" s="1">
        <v>0</v>
      </c>
      <c r="AG902" s="1">
        <v>0</v>
      </c>
      <c r="AH902" s="1">
        <v>0</v>
      </c>
      <c r="AI902" s="1">
        <v>0</v>
      </c>
      <c r="AJ902" s="1">
        <v>0</v>
      </c>
      <c r="AK902" s="6">
        <v>45276</v>
      </c>
    </row>
    <row r="903" spans="2:37" x14ac:dyDescent="0.25">
      <c r="B903" s="1" t="s">
        <v>1166</v>
      </c>
      <c r="C903" s="1" t="s">
        <v>1167</v>
      </c>
      <c r="D903" s="1" t="s">
        <v>1165</v>
      </c>
      <c r="E903" s="2">
        <v>45304.323206018518</v>
      </c>
      <c r="F903" s="1" t="s">
        <v>36</v>
      </c>
      <c r="G903" s="1" t="s">
        <v>42</v>
      </c>
      <c r="H903" s="1" t="s">
        <v>814</v>
      </c>
      <c r="I903" s="1" t="s">
        <v>50</v>
      </c>
      <c r="J903" s="3">
        <v>679</v>
      </c>
      <c r="K903" s="1">
        <v>1</v>
      </c>
      <c r="L903" s="1">
        <v>0</v>
      </c>
      <c r="M903" s="1">
        <v>0</v>
      </c>
      <c r="N903" s="1">
        <v>19854</v>
      </c>
      <c r="O903" s="1">
        <v>7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725</v>
      </c>
      <c r="V903" s="1">
        <v>0</v>
      </c>
      <c r="W903" s="1">
        <v>0</v>
      </c>
      <c r="X903" s="1">
        <v>0</v>
      </c>
      <c r="Y903" s="1">
        <v>0</v>
      </c>
      <c r="Z903" s="1">
        <v>0</v>
      </c>
      <c r="AA903" s="1">
        <v>21</v>
      </c>
      <c r="AB903" s="1">
        <v>20952</v>
      </c>
      <c r="AC903" s="1">
        <v>0</v>
      </c>
      <c r="AD903" s="1">
        <v>0</v>
      </c>
      <c r="AE903" s="1">
        <v>0</v>
      </c>
      <c r="AF903" s="1">
        <v>0</v>
      </c>
      <c r="AG903" s="1">
        <v>0</v>
      </c>
      <c r="AH903" s="1">
        <v>0</v>
      </c>
      <c r="AI903" s="1">
        <v>0</v>
      </c>
      <c r="AJ903" s="1">
        <v>0</v>
      </c>
      <c r="AK903" s="6">
        <v>45567</v>
      </c>
    </row>
    <row r="904" spans="2:37" x14ac:dyDescent="0.25">
      <c r="B904" s="1" t="s">
        <v>3416</v>
      </c>
      <c r="C904" s="1" t="s">
        <v>3417</v>
      </c>
      <c r="D904" s="1" t="s">
        <v>3418</v>
      </c>
      <c r="E904" s="2">
        <v>45306.296307870369</v>
      </c>
      <c r="F904" s="1" t="s">
        <v>112</v>
      </c>
      <c r="G904" s="1" t="s">
        <v>37</v>
      </c>
      <c r="I904" s="1" t="s">
        <v>38</v>
      </c>
      <c r="J904" s="3">
        <v>877.6</v>
      </c>
      <c r="K904" s="1">
        <v>0</v>
      </c>
      <c r="L904" s="1">
        <v>0</v>
      </c>
      <c r="M904" s="1">
        <v>0</v>
      </c>
      <c r="N904" s="1">
        <v>12837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 s="1">
        <v>3049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1">
        <v>0</v>
      </c>
      <c r="AJ904" s="1">
        <v>0</v>
      </c>
      <c r="AK904" s="6">
        <v>367</v>
      </c>
    </row>
    <row r="905" spans="2:37" x14ac:dyDescent="0.25">
      <c r="B905" s="1" t="s">
        <v>1169</v>
      </c>
      <c r="C905" s="1" t="s">
        <v>1170</v>
      </c>
      <c r="D905" s="1" t="s">
        <v>1168</v>
      </c>
      <c r="E905" s="2">
        <v>45306.416747685187</v>
      </c>
      <c r="F905" s="1" t="s">
        <v>215</v>
      </c>
      <c r="G905" s="1" t="s">
        <v>37</v>
      </c>
      <c r="I905" s="1" t="s">
        <v>38</v>
      </c>
      <c r="J905" s="3">
        <v>459.5</v>
      </c>
      <c r="K905" s="1">
        <v>343</v>
      </c>
      <c r="L905" s="1">
        <v>0</v>
      </c>
      <c r="M905" s="1">
        <v>11496</v>
      </c>
      <c r="N905" s="1">
        <v>0</v>
      </c>
      <c r="O905" s="1">
        <v>54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355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0</v>
      </c>
      <c r="AB905" s="1">
        <v>9229</v>
      </c>
      <c r="AC905" s="1">
        <v>0</v>
      </c>
      <c r="AD905" s="1">
        <v>0</v>
      </c>
      <c r="AE905" s="1">
        <v>0</v>
      </c>
      <c r="AF905" s="1">
        <v>0</v>
      </c>
      <c r="AG905" s="1">
        <v>0</v>
      </c>
      <c r="AH905" s="1">
        <v>0</v>
      </c>
      <c r="AI905" s="1">
        <v>0</v>
      </c>
      <c r="AJ905" s="1">
        <v>0</v>
      </c>
      <c r="AK905" s="6">
        <v>45630</v>
      </c>
    </row>
    <row r="906" spans="2:37" x14ac:dyDescent="0.25">
      <c r="B906" s="1" t="s">
        <v>1172</v>
      </c>
      <c r="C906" s="1" t="s">
        <v>3419</v>
      </c>
      <c r="D906" s="1" t="s">
        <v>3420</v>
      </c>
      <c r="E906" s="2">
        <v>45306.536527777775</v>
      </c>
      <c r="F906" s="1" t="s">
        <v>2473</v>
      </c>
      <c r="G906" s="1" t="s">
        <v>37</v>
      </c>
      <c r="I906" s="1" t="s">
        <v>38</v>
      </c>
      <c r="J906" s="3">
        <v>471.3</v>
      </c>
      <c r="K906" s="1">
        <v>25</v>
      </c>
      <c r="L906" s="1">
        <v>0</v>
      </c>
      <c r="M906" s="1">
        <v>0</v>
      </c>
      <c r="N906" s="1">
        <v>6529</v>
      </c>
      <c r="O906" s="1">
        <v>7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369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0</v>
      </c>
      <c r="AB906" s="1">
        <v>6854</v>
      </c>
      <c r="AC906" s="1">
        <v>0</v>
      </c>
      <c r="AD906" s="1">
        <v>0</v>
      </c>
      <c r="AE906" s="1">
        <v>0</v>
      </c>
      <c r="AF906" s="1">
        <v>0</v>
      </c>
      <c r="AG906" s="1">
        <v>0</v>
      </c>
      <c r="AH906" s="1">
        <v>0</v>
      </c>
      <c r="AI906" s="1">
        <v>0</v>
      </c>
      <c r="AJ906" s="1">
        <v>0</v>
      </c>
      <c r="AK906" s="6">
        <v>45472</v>
      </c>
    </row>
    <row r="907" spans="2:37" x14ac:dyDescent="0.25">
      <c r="B907" s="1" t="s">
        <v>1172</v>
      </c>
      <c r="C907" s="1" t="s">
        <v>1173</v>
      </c>
      <c r="D907" s="1" t="s">
        <v>1171</v>
      </c>
      <c r="E907" s="2">
        <v>45306.399664351855</v>
      </c>
      <c r="F907" s="1" t="s">
        <v>36</v>
      </c>
      <c r="G907" s="1" t="s">
        <v>37</v>
      </c>
      <c r="I907" s="1" t="s">
        <v>50</v>
      </c>
      <c r="J907" s="3">
        <v>525.6</v>
      </c>
      <c r="K907" s="1">
        <v>0</v>
      </c>
      <c r="L907" s="1">
        <v>0</v>
      </c>
      <c r="M907" s="1">
        <v>0</v>
      </c>
      <c r="N907" s="1">
        <v>2363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355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0</v>
      </c>
      <c r="AB907" s="1">
        <v>1325</v>
      </c>
      <c r="AC907" s="1">
        <v>0</v>
      </c>
      <c r="AD907" s="1">
        <v>0</v>
      </c>
      <c r="AE907" s="1">
        <v>0</v>
      </c>
      <c r="AF907" s="1">
        <v>0</v>
      </c>
      <c r="AG907" s="1">
        <v>0</v>
      </c>
      <c r="AH907" s="1">
        <v>0</v>
      </c>
      <c r="AI907" s="1">
        <v>0</v>
      </c>
      <c r="AJ907" s="1">
        <v>0</v>
      </c>
      <c r="AK907" s="6">
        <v>45387</v>
      </c>
    </row>
    <row r="908" spans="2:37" x14ac:dyDescent="0.25">
      <c r="B908" s="1" t="s">
        <v>1175</v>
      </c>
      <c r="C908" s="1" t="s">
        <v>59</v>
      </c>
      <c r="D908" s="1" t="s">
        <v>1174</v>
      </c>
      <c r="E908" s="2">
        <v>45306.354861111111</v>
      </c>
      <c r="F908" s="1" t="s">
        <v>36</v>
      </c>
      <c r="G908" s="1" t="s">
        <v>42</v>
      </c>
      <c r="I908" s="1" t="s">
        <v>60</v>
      </c>
      <c r="J908" s="3">
        <v>4401.2</v>
      </c>
      <c r="K908" s="1">
        <v>3</v>
      </c>
      <c r="L908" s="1">
        <v>0</v>
      </c>
      <c r="M908" s="1">
        <v>69046</v>
      </c>
      <c r="N908" s="1">
        <v>0</v>
      </c>
      <c r="O908" s="1">
        <v>37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1507</v>
      </c>
      <c r="V908" s="1">
        <v>0</v>
      </c>
      <c r="W908" s="1">
        <v>1607</v>
      </c>
      <c r="X908" s="1">
        <v>0</v>
      </c>
      <c r="Y908" s="1">
        <v>0</v>
      </c>
      <c r="Z908" s="1">
        <v>0</v>
      </c>
      <c r="AA908" s="1">
        <v>1289</v>
      </c>
      <c r="AB908" s="1">
        <v>74988</v>
      </c>
      <c r="AC908" s="1">
        <v>0</v>
      </c>
      <c r="AD908" s="1">
        <v>0</v>
      </c>
      <c r="AE908" s="1">
        <v>0</v>
      </c>
      <c r="AF908" s="1">
        <v>0</v>
      </c>
      <c r="AG908" s="1">
        <v>0</v>
      </c>
      <c r="AH908" s="1">
        <v>0</v>
      </c>
      <c r="AI908" s="1">
        <v>1</v>
      </c>
      <c r="AJ908" s="1">
        <v>0</v>
      </c>
      <c r="AK908" s="6">
        <v>45385</v>
      </c>
    </row>
    <row r="909" spans="2:37" x14ac:dyDescent="0.25">
      <c r="B909" s="1" t="s">
        <v>3421</v>
      </c>
      <c r="C909" s="1" t="s">
        <v>3422</v>
      </c>
      <c r="D909" s="1" t="s">
        <v>3423</v>
      </c>
      <c r="E909" s="2">
        <v>45306.305069444446</v>
      </c>
      <c r="F909" s="1" t="s">
        <v>49</v>
      </c>
      <c r="G909" s="1" t="s">
        <v>37</v>
      </c>
      <c r="I909" s="1" t="s">
        <v>38</v>
      </c>
      <c r="J909" s="3">
        <v>200.7</v>
      </c>
      <c r="K909" s="1">
        <v>11</v>
      </c>
      <c r="L909" s="1">
        <v>0</v>
      </c>
      <c r="M909" s="1">
        <v>0</v>
      </c>
      <c r="N909" s="1">
        <v>10738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280</v>
      </c>
      <c r="V909" s="1">
        <v>0</v>
      </c>
      <c r="W909" s="1">
        <v>0</v>
      </c>
      <c r="X909" s="1">
        <v>0</v>
      </c>
      <c r="Y909" s="1">
        <v>0</v>
      </c>
      <c r="Z909" s="1">
        <v>0</v>
      </c>
      <c r="AA909" s="1">
        <v>3</v>
      </c>
      <c r="AB909" s="1">
        <v>4498</v>
      </c>
      <c r="AC909" s="1">
        <v>0</v>
      </c>
      <c r="AD909" s="1">
        <v>0</v>
      </c>
      <c r="AE909" s="1">
        <v>0</v>
      </c>
      <c r="AF909" s="1">
        <v>0</v>
      </c>
      <c r="AG909" s="1">
        <v>0</v>
      </c>
      <c r="AH909" s="1">
        <v>0</v>
      </c>
      <c r="AI909" s="1">
        <v>0</v>
      </c>
      <c r="AJ909" s="1">
        <v>0</v>
      </c>
      <c r="AK909" s="6">
        <v>45395</v>
      </c>
    </row>
    <row r="910" spans="2:37" x14ac:dyDescent="0.25">
      <c r="B910" s="1" t="s">
        <v>1177</v>
      </c>
      <c r="C910" s="1" t="s">
        <v>1178</v>
      </c>
      <c r="D910" s="1" t="s">
        <v>1176</v>
      </c>
      <c r="E910" s="2">
        <v>45306.380648148152</v>
      </c>
      <c r="F910" s="1" t="s">
        <v>516</v>
      </c>
      <c r="G910" s="1" t="s">
        <v>42</v>
      </c>
      <c r="H910" s="1" t="s">
        <v>67</v>
      </c>
      <c r="I910" s="1" t="s">
        <v>38</v>
      </c>
      <c r="J910" s="3">
        <v>1624.5</v>
      </c>
      <c r="K910" s="1">
        <v>1</v>
      </c>
      <c r="L910" s="1">
        <v>0</v>
      </c>
      <c r="M910" s="1">
        <v>14288</v>
      </c>
      <c r="N910" s="1">
        <v>0</v>
      </c>
      <c r="O910" s="1">
        <v>16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792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24</v>
      </c>
      <c r="AB910" s="1">
        <v>12211</v>
      </c>
      <c r="AC910" s="1">
        <v>2</v>
      </c>
      <c r="AD910" s="1">
        <v>1</v>
      </c>
      <c r="AE910" s="1">
        <v>0</v>
      </c>
      <c r="AF910" s="1">
        <v>0</v>
      </c>
      <c r="AG910" s="1">
        <v>0</v>
      </c>
      <c r="AH910" s="1">
        <v>0</v>
      </c>
      <c r="AI910" s="1">
        <v>0</v>
      </c>
      <c r="AJ910" s="1">
        <v>0</v>
      </c>
      <c r="AK910" s="6">
        <v>45609</v>
      </c>
    </row>
    <row r="911" spans="2:37" x14ac:dyDescent="0.25">
      <c r="B911" s="1" t="s">
        <v>3424</v>
      </c>
      <c r="C911" s="1" t="s">
        <v>3425</v>
      </c>
      <c r="D911" s="1" t="s">
        <v>3426</v>
      </c>
      <c r="E911" s="2">
        <v>45306.394444444442</v>
      </c>
      <c r="F911" s="1" t="s">
        <v>211</v>
      </c>
      <c r="G911" s="1" t="s">
        <v>37</v>
      </c>
      <c r="I911" s="1" t="s">
        <v>38</v>
      </c>
      <c r="J911" s="3">
        <v>161.5</v>
      </c>
      <c r="K911" s="1">
        <v>0</v>
      </c>
      <c r="L911" s="1">
        <v>0</v>
      </c>
      <c r="M911" s="1">
        <v>0</v>
      </c>
      <c r="N911" s="1">
        <v>6273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0</v>
      </c>
      <c r="AB911" s="1">
        <v>6566</v>
      </c>
      <c r="AC911" s="1">
        <v>0</v>
      </c>
      <c r="AD911" s="1">
        <v>0</v>
      </c>
      <c r="AE911" s="1">
        <v>0</v>
      </c>
      <c r="AF911" s="1">
        <v>0</v>
      </c>
      <c r="AG911" s="1">
        <v>0</v>
      </c>
      <c r="AH911" s="1">
        <v>0</v>
      </c>
      <c r="AI911" s="1">
        <v>0</v>
      </c>
      <c r="AJ911" s="1">
        <v>0</v>
      </c>
      <c r="AK911" s="6">
        <v>367</v>
      </c>
    </row>
    <row r="912" spans="2:37" x14ac:dyDescent="0.25">
      <c r="B912" s="1" t="s">
        <v>3427</v>
      </c>
      <c r="C912" s="1" t="s">
        <v>3428</v>
      </c>
      <c r="D912" s="1" t="s">
        <v>3429</v>
      </c>
      <c r="E912" s="2">
        <v>45306.320729166669</v>
      </c>
      <c r="F912" s="1" t="s">
        <v>134</v>
      </c>
      <c r="G912" s="1" t="s">
        <v>37</v>
      </c>
      <c r="I912" s="1" t="s">
        <v>38</v>
      </c>
      <c r="J912" s="3">
        <v>1375.9</v>
      </c>
      <c r="K912" s="1">
        <v>0</v>
      </c>
      <c r="L912" s="1">
        <v>0</v>
      </c>
      <c r="M912" s="1">
        <v>0</v>
      </c>
      <c r="N912" s="1">
        <v>10764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741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1</v>
      </c>
      <c r="AB912" s="1">
        <v>60</v>
      </c>
      <c r="AC912" s="1">
        <v>0</v>
      </c>
      <c r="AD912" s="1">
        <v>0</v>
      </c>
      <c r="AE912" s="1">
        <v>0</v>
      </c>
      <c r="AF912" s="1">
        <v>0</v>
      </c>
      <c r="AG912" s="1">
        <v>0</v>
      </c>
      <c r="AH912" s="1">
        <v>0</v>
      </c>
      <c r="AI912" s="1">
        <v>0</v>
      </c>
      <c r="AJ912" s="1">
        <v>0</v>
      </c>
      <c r="AK912" s="6">
        <v>44735</v>
      </c>
    </row>
    <row r="913" spans="2:37" x14ac:dyDescent="0.25">
      <c r="B913" s="1" t="s">
        <v>2185</v>
      </c>
      <c r="C913" s="1" t="s">
        <v>2186</v>
      </c>
      <c r="D913" s="1" t="s">
        <v>2184</v>
      </c>
      <c r="E913" s="2">
        <v>45306.320520833331</v>
      </c>
      <c r="F913" s="1" t="s">
        <v>2187</v>
      </c>
      <c r="G913" s="1" t="s">
        <v>37</v>
      </c>
      <c r="I913" s="1" t="s">
        <v>50</v>
      </c>
      <c r="J913" s="3">
        <v>261.5</v>
      </c>
      <c r="K913" s="1">
        <v>0</v>
      </c>
      <c r="L913" s="1">
        <v>0</v>
      </c>
      <c r="M913" s="1">
        <v>3918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>
        <v>0</v>
      </c>
      <c r="AA913" s="1">
        <v>0</v>
      </c>
      <c r="AB913" s="1">
        <v>1365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1">
        <v>0</v>
      </c>
      <c r="AI913" s="1">
        <v>0</v>
      </c>
      <c r="AJ913" s="1">
        <v>0</v>
      </c>
      <c r="AK913" s="6">
        <v>367</v>
      </c>
    </row>
    <row r="914" spans="2:37" x14ac:dyDescent="0.25">
      <c r="B914" s="1" t="s">
        <v>3430</v>
      </c>
      <c r="C914" s="1" t="s">
        <v>3431</v>
      </c>
      <c r="D914" s="1" t="s">
        <v>3432</v>
      </c>
      <c r="E914" s="2">
        <v>45230.595949074072</v>
      </c>
      <c r="F914" s="1" t="s">
        <v>230</v>
      </c>
      <c r="G914" s="1" t="s">
        <v>37</v>
      </c>
      <c r="I914" s="1" t="s">
        <v>38</v>
      </c>
      <c r="J914" s="3">
        <v>61.7</v>
      </c>
      <c r="K914" s="1">
        <v>0</v>
      </c>
      <c r="L914" s="1">
        <v>0</v>
      </c>
      <c r="M914" s="1">
        <v>1909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>
        <v>0</v>
      </c>
      <c r="AA914" s="1">
        <v>0</v>
      </c>
      <c r="AB914" s="1">
        <v>471</v>
      </c>
      <c r="AC914" s="1">
        <v>0</v>
      </c>
      <c r="AD914" s="1">
        <v>0</v>
      </c>
      <c r="AE914" s="1">
        <v>0</v>
      </c>
      <c r="AF914" s="1">
        <v>0</v>
      </c>
      <c r="AG914" s="1">
        <v>0</v>
      </c>
      <c r="AH914" s="1">
        <v>0</v>
      </c>
      <c r="AI914" s="1">
        <v>0</v>
      </c>
      <c r="AJ914" s="1">
        <v>-1</v>
      </c>
      <c r="AK914" s="6">
        <v>367</v>
      </c>
    </row>
    <row r="915" spans="2:37" x14ac:dyDescent="0.25">
      <c r="B915" s="1" t="s">
        <v>1180</v>
      </c>
      <c r="C915" s="1" t="s">
        <v>1181</v>
      </c>
      <c r="D915" s="1" t="s">
        <v>1179</v>
      </c>
      <c r="E915" s="2">
        <v>45306.351157407407</v>
      </c>
      <c r="F915" s="1" t="s">
        <v>295</v>
      </c>
      <c r="G915" s="1" t="s">
        <v>37</v>
      </c>
      <c r="I915" s="1" t="s">
        <v>50</v>
      </c>
      <c r="J915" s="3">
        <v>433.1</v>
      </c>
      <c r="K915" s="1">
        <v>0</v>
      </c>
      <c r="L915" s="1">
        <v>0</v>
      </c>
      <c r="M915" s="1">
        <v>0</v>
      </c>
      <c r="N915" s="1">
        <v>2323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333</v>
      </c>
      <c r="V915" s="1">
        <v>0</v>
      </c>
      <c r="W915" s="1">
        <v>0</v>
      </c>
      <c r="X915" s="1">
        <v>0</v>
      </c>
      <c r="Y915" s="1">
        <v>0</v>
      </c>
      <c r="Z915" s="1">
        <v>0</v>
      </c>
      <c r="AA915" s="1">
        <v>0</v>
      </c>
      <c r="AB915" s="1">
        <v>2284</v>
      </c>
      <c r="AC915" s="1">
        <v>0</v>
      </c>
      <c r="AD915" s="1">
        <v>0</v>
      </c>
      <c r="AE915" s="1">
        <v>0</v>
      </c>
      <c r="AF915" s="1">
        <v>0</v>
      </c>
      <c r="AG915" s="1">
        <v>0</v>
      </c>
      <c r="AH915" s="1">
        <v>0</v>
      </c>
      <c r="AI915" s="1">
        <v>0</v>
      </c>
      <c r="AJ915" s="1">
        <v>0</v>
      </c>
      <c r="AK915" s="6">
        <v>44079</v>
      </c>
    </row>
    <row r="916" spans="2:37" x14ac:dyDescent="0.25">
      <c r="B916" s="1" t="s">
        <v>1183</v>
      </c>
      <c r="C916" s="1" t="s">
        <v>1184</v>
      </c>
      <c r="D916" s="1" t="s">
        <v>1182</v>
      </c>
      <c r="E916" s="2">
        <v>45306.631979166668</v>
      </c>
      <c r="F916" s="1" t="s">
        <v>1185</v>
      </c>
      <c r="G916" s="1" t="s">
        <v>37</v>
      </c>
      <c r="I916" s="1" t="s">
        <v>38</v>
      </c>
      <c r="J916" s="3">
        <v>1758.1</v>
      </c>
      <c r="K916" s="1">
        <v>9</v>
      </c>
      <c r="L916" s="1">
        <v>0</v>
      </c>
      <c r="M916" s="1">
        <v>6374</v>
      </c>
      <c r="N916" s="1">
        <v>8637</v>
      </c>
      <c r="O916" s="1">
        <v>17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703</v>
      </c>
      <c r="V916" s="1">
        <v>0</v>
      </c>
      <c r="W916" s="1">
        <v>0</v>
      </c>
      <c r="X916" s="1">
        <v>0</v>
      </c>
      <c r="Y916" s="1">
        <v>0</v>
      </c>
      <c r="Z916" s="1">
        <v>0</v>
      </c>
      <c r="AA916" s="1">
        <v>857</v>
      </c>
      <c r="AB916" s="1">
        <v>14330</v>
      </c>
      <c r="AC916" s="1">
        <v>0</v>
      </c>
      <c r="AD916" s="1">
        <v>4</v>
      </c>
      <c r="AE916" s="1">
        <v>0</v>
      </c>
      <c r="AF916" s="1">
        <v>0</v>
      </c>
      <c r="AG916" s="1">
        <v>0</v>
      </c>
      <c r="AH916" s="1">
        <v>0</v>
      </c>
      <c r="AI916" s="1">
        <v>1</v>
      </c>
      <c r="AJ916" s="1">
        <v>0</v>
      </c>
      <c r="AK916" s="6">
        <v>45483</v>
      </c>
    </row>
    <row r="917" spans="2:37" x14ac:dyDescent="0.25">
      <c r="B917" s="1" t="s">
        <v>3433</v>
      </c>
      <c r="C917" s="1" t="s">
        <v>3434</v>
      </c>
      <c r="D917" s="1" t="s">
        <v>3435</v>
      </c>
      <c r="E917" s="2">
        <v>45306.39230324074</v>
      </c>
      <c r="F917" s="1" t="s">
        <v>295</v>
      </c>
      <c r="G917" s="1" t="s">
        <v>37</v>
      </c>
      <c r="I917" s="1" t="s">
        <v>38</v>
      </c>
      <c r="J917" s="3">
        <v>397.9</v>
      </c>
      <c r="K917" s="1">
        <v>1</v>
      </c>
      <c r="L917" s="1">
        <v>0</v>
      </c>
      <c r="M917" s="1">
        <v>10228</v>
      </c>
      <c r="N917" s="1">
        <v>0</v>
      </c>
      <c r="O917" s="1">
        <v>13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96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0</v>
      </c>
      <c r="AB917" s="1">
        <v>4605</v>
      </c>
      <c r="AC917" s="1">
        <v>0</v>
      </c>
      <c r="AD917" s="1">
        <v>0</v>
      </c>
      <c r="AE917" s="1">
        <v>0</v>
      </c>
      <c r="AF917" s="1">
        <v>0</v>
      </c>
      <c r="AG917" s="1">
        <v>0</v>
      </c>
      <c r="AH917" s="1">
        <v>0</v>
      </c>
      <c r="AI917" s="1">
        <v>0</v>
      </c>
      <c r="AJ917" s="1">
        <v>0</v>
      </c>
      <c r="AK917" s="6">
        <v>45406</v>
      </c>
    </row>
    <row r="918" spans="2:37" x14ac:dyDescent="0.25">
      <c r="B918" s="1" t="s">
        <v>3436</v>
      </c>
      <c r="C918" s="1" t="s">
        <v>3437</v>
      </c>
      <c r="D918" s="1" t="s">
        <v>3438</v>
      </c>
      <c r="E918" s="2">
        <v>45306.304942129631</v>
      </c>
      <c r="F918" s="1" t="s">
        <v>132</v>
      </c>
      <c r="G918" s="1" t="s">
        <v>37</v>
      </c>
      <c r="I918" s="1" t="s">
        <v>50</v>
      </c>
      <c r="J918" s="3">
        <v>744.5</v>
      </c>
      <c r="K918" s="1">
        <v>0</v>
      </c>
      <c r="L918" s="1">
        <v>0</v>
      </c>
      <c r="M918" s="1">
        <v>0</v>
      </c>
      <c r="N918" s="1">
        <v>16881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243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2</v>
      </c>
      <c r="AB918" s="1">
        <v>6059</v>
      </c>
      <c r="AC918" s="1">
        <v>0</v>
      </c>
      <c r="AD918" s="1">
        <v>0</v>
      </c>
      <c r="AE918" s="1">
        <v>0</v>
      </c>
      <c r="AF918" s="1">
        <v>0</v>
      </c>
      <c r="AG918" s="1">
        <v>0</v>
      </c>
      <c r="AH918" s="1">
        <v>0</v>
      </c>
      <c r="AI918" s="1">
        <v>0</v>
      </c>
      <c r="AJ918" s="1">
        <v>0</v>
      </c>
      <c r="AK918" s="6">
        <v>367</v>
      </c>
    </row>
    <row r="919" spans="2:37" x14ac:dyDescent="0.25">
      <c r="B919" s="1" t="s">
        <v>3439</v>
      </c>
      <c r="C919" s="1" t="s">
        <v>3440</v>
      </c>
      <c r="D919" s="1" t="s">
        <v>3441</v>
      </c>
      <c r="E919" s="2">
        <v>45306.286990740744</v>
      </c>
      <c r="F919" s="1" t="s">
        <v>41</v>
      </c>
      <c r="G919" s="1" t="s">
        <v>37</v>
      </c>
      <c r="I919" s="1" t="s">
        <v>50</v>
      </c>
      <c r="J919" s="3">
        <v>184.5</v>
      </c>
      <c r="K919" s="1">
        <v>0</v>
      </c>
      <c r="L919" s="1">
        <v>0</v>
      </c>
      <c r="M919" s="1">
        <v>6347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255</v>
      </c>
      <c r="V919" s="1">
        <v>0</v>
      </c>
      <c r="W919" s="1">
        <v>0</v>
      </c>
      <c r="X919" s="1">
        <v>0</v>
      </c>
      <c r="Y919" s="1">
        <v>0</v>
      </c>
      <c r="Z919" s="1">
        <v>0</v>
      </c>
      <c r="AA919" s="1">
        <v>0</v>
      </c>
      <c r="AB919" s="1">
        <v>1810</v>
      </c>
      <c r="AC919" s="1">
        <v>0</v>
      </c>
      <c r="AD919" s="1">
        <v>0</v>
      </c>
      <c r="AE919" s="1">
        <v>0</v>
      </c>
      <c r="AF919" s="1">
        <v>0</v>
      </c>
      <c r="AG919" s="1">
        <v>0</v>
      </c>
      <c r="AH919" s="1">
        <v>0</v>
      </c>
      <c r="AI919" s="1">
        <v>0</v>
      </c>
      <c r="AJ919" s="1">
        <v>0</v>
      </c>
      <c r="AK919" s="6">
        <v>367</v>
      </c>
    </row>
    <row r="920" spans="2:37" x14ac:dyDescent="0.25">
      <c r="B920" s="1" t="s">
        <v>3442</v>
      </c>
      <c r="C920" s="1" t="s">
        <v>3443</v>
      </c>
      <c r="D920" s="1" t="s">
        <v>3444</v>
      </c>
      <c r="E920" s="2">
        <v>45306.543738425928</v>
      </c>
      <c r="F920" s="1" t="s">
        <v>41</v>
      </c>
      <c r="G920" s="1" t="s">
        <v>37</v>
      </c>
      <c r="I920" s="1" t="s">
        <v>50</v>
      </c>
      <c r="J920" s="3">
        <v>720.8</v>
      </c>
      <c r="K920" s="1">
        <v>0</v>
      </c>
      <c r="L920" s="1">
        <v>0</v>
      </c>
      <c r="M920" s="1">
        <v>10805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242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0</v>
      </c>
      <c r="AB920" s="1">
        <v>5868</v>
      </c>
      <c r="AC920" s="1">
        <v>0</v>
      </c>
      <c r="AD920" s="1">
        <v>0</v>
      </c>
      <c r="AE920" s="1">
        <v>0</v>
      </c>
      <c r="AF920" s="1">
        <v>0</v>
      </c>
      <c r="AG920" s="1">
        <v>0</v>
      </c>
      <c r="AH920" s="1">
        <v>0</v>
      </c>
      <c r="AI920" s="1">
        <v>0</v>
      </c>
      <c r="AJ920" s="1">
        <v>0</v>
      </c>
      <c r="AK920" s="6">
        <v>367</v>
      </c>
    </row>
    <row r="921" spans="2:37" x14ac:dyDescent="0.25">
      <c r="B921" s="1" t="s">
        <v>3445</v>
      </c>
      <c r="C921" s="1" t="s">
        <v>3446</v>
      </c>
      <c r="D921" s="1" t="s">
        <v>3447</v>
      </c>
      <c r="E921" s="2">
        <v>45306.378842592596</v>
      </c>
      <c r="F921" s="1" t="s">
        <v>66</v>
      </c>
      <c r="G921" s="1" t="s">
        <v>37</v>
      </c>
      <c r="I921" s="1" t="s">
        <v>38</v>
      </c>
      <c r="J921" s="3">
        <v>320.8</v>
      </c>
      <c r="K921" s="1">
        <v>0</v>
      </c>
      <c r="L921" s="1">
        <v>0</v>
      </c>
      <c r="M921" s="1">
        <v>2863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215</v>
      </c>
      <c r="V921" s="1">
        <v>0</v>
      </c>
      <c r="W921" s="1">
        <v>0</v>
      </c>
      <c r="X921" s="1">
        <v>0</v>
      </c>
      <c r="Y921" s="1">
        <v>0</v>
      </c>
      <c r="Z921" s="1">
        <v>0</v>
      </c>
      <c r="AA921" s="1">
        <v>0</v>
      </c>
      <c r="AB921" s="1">
        <v>297</v>
      </c>
      <c r="AC921" s="1">
        <v>0</v>
      </c>
      <c r="AD921" s="1">
        <v>0</v>
      </c>
      <c r="AE921" s="1">
        <v>0</v>
      </c>
      <c r="AF921" s="1">
        <v>0</v>
      </c>
      <c r="AG921" s="1">
        <v>0</v>
      </c>
      <c r="AH921" s="1">
        <v>0</v>
      </c>
      <c r="AI921" s="1">
        <v>0</v>
      </c>
      <c r="AJ921" s="1">
        <v>0</v>
      </c>
      <c r="AK921" s="6">
        <v>367</v>
      </c>
    </row>
    <row r="922" spans="2:37" x14ac:dyDescent="0.25">
      <c r="B922" s="1" t="s">
        <v>1187</v>
      </c>
      <c r="C922" s="1" t="s">
        <v>1188</v>
      </c>
      <c r="D922" s="1" t="s">
        <v>1186</v>
      </c>
      <c r="E922" s="2">
        <v>45306.243877314817</v>
      </c>
      <c r="F922" s="1" t="s">
        <v>73</v>
      </c>
      <c r="G922" s="1" t="s">
        <v>37</v>
      </c>
      <c r="H922" s="1" t="s">
        <v>53</v>
      </c>
      <c r="I922" s="1" t="s">
        <v>50</v>
      </c>
      <c r="J922" s="3">
        <v>479</v>
      </c>
      <c r="K922" s="1">
        <v>0</v>
      </c>
      <c r="L922" s="1">
        <v>0</v>
      </c>
      <c r="M922" s="1">
        <v>0</v>
      </c>
      <c r="N922" s="1">
        <v>5493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v>0</v>
      </c>
      <c r="Z922" s="1">
        <v>0</v>
      </c>
      <c r="AA922" s="1">
        <v>0</v>
      </c>
      <c r="AB922" s="1">
        <v>103</v>
      </c>
      <c r="AC922" s="1">
        <v>0</v>
      </c>
      <c r="AD922" s="1">
        <v>0</v>
      </c>
      <c r="AE922" s="1">
        <v>0</v>
      </c>
      <c r="AF922" s="1">
        <v>0</v>
      </c>
      <c r="AG922" s="1">
        <v>0</v>
      </c>
      <c r="AH922" s="1">
        <v>0</v>
      </c>
      <c r="AI922" s="1">
        <v>0</v>
      </c>
      <c r="AJ922" s="1">
        <v>0</v>
      </c>
      <c r="AK922" s="6">
        <v>45318</v>
      </c>
    </row>
    <row r="923" spans="2:37" x14ac:dyDescent="0.25">
      <c r="B923" s="1" t="s">
        <v>1190</v>
      </c>
      <c r="C923" s="1" t="s">
        <v>1191</v>
      </c>
      <c r="D923" s="1" t="s">
        <v>1189</v>
      </c>
      <c r="E923" s="2">
        <v>45300.723854166667</v>
      </c>
      <c r="F923" s="1" t="s">
        <v>36</v>
      </c>
      <c r="G923" s="1" t="s">
        <v>37</v>
      </c>
      <c r="I923" s="1" t="s">
        <v>38</v>
      </c>
      <c r="J923" s="3">
        <v>37.200000000000003</v>
      </c>
      <c r="K923" s="1">
        <v>0</v>
      </c>
      <c r="L923" s="1">
        <v>0</v>
      </c>
      <c r="M923" s="1">
        <v>0</v>
      </c>
      <c r="N923" s="1">
        <v>2043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 s="1">
        <v>2043</v>
      </c>
      <c r="AC923" s="1">
        <v>0</v>
      </c>
      <c r="AD923" s="1">
        <v>0</v>
      </c>
      <c r="AE923" s="1">
        <v>0</v>
      </c>
      <c r="AF923" s="1">
        <v>0</v>
      </c>
      <c r="AG923" s="1">
        <v>0</v>
      </c>
      <c r="AH923" s="1">
        <v>0</v>
      </c>
      <c r="AI923" s="1">
        <v>0</v>
      </c>
      <c r="AJ923" s="1">
        <v>0</v>
      </c>
      <c r="AK923" s="6">
        <v>367</v>
      </c>
    </row>
    <row r="924" spans="2:37" x14ac:dyDescent="0.25">
      <c r="B924" s="1" t="s">
        <v>1193</v>
      </c>
      <c r="C924" s="1" t="s">
        <v>1194</v>
      </c>
      <c r="D924" s="1" t="s">
        <v>1192</v>
      </c>
      <c r="E924" s="2">
        <v>45306.413425925923</v>
      </c>
      <c r="F924" s="1" t="s">
        <v>73</v>
      </c>
      <c r="G924" s="1" t="s">
        <v>37</v>
      </c>
      <c r="I924" s="1" t="s">
        <v>50</v>
      </c>
      <c r="J924" s="3">
        <v>1536.5</v>
      </c>
      <c r="K924" s="1">
        <v>1</v>
      </c>
      <c r="L924" s="1">
        <v>0</v>
      </c>
      <c r="M924" s="1">
        <v>10811</v>
      </c>
      <c r="N924" s="1">
        <v>0</v>
      </c>
      <c r="O924" s="1">
        <v>11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373</v>
      </c>
      <c r="V924" s="1">
        <v>0</v>
      </c>
      <c r="W924" s="1">
        <v>0</v>
      </c>
      <c r="X924" s="1">
        <v>0</v>
      </c>
      <c r="Y924" s="1">
        <v>0</v>
      </c>
      <c r="Z924" s="1">
        <v>0</v>
      </c>
      <c r="AA924" s="1">
        <v>0</v>
      </c>
      <c r="AB924" s="1">
        <v>5422</v>
      </c>
      <c r="AC924" s="1">
        <v>0</v>
      </c>
      <c r="AD924" s="1">
        <v>0</v>
      </c>
      <c r="AE924" s="1">
        <v>0</v>
      </c>
      <c r="AF924" s="1">
        <v>0</v>
      </c>
      <c r="AG924" s="1">
        <v>0</v>
      </c>
      <c r="AH924" s="1">
        <v>0</v>
      </c>
      <c r="AI924" s="1">
        <v>0</v>
      </c>
      <c r="AJ924" s="1">
        <v>0</v>
      </c>
      <c r="AK924" s="6">
        <v>45581</v>
      </c>
    </row>
    <row r="925" spans="2:37" x14ac:dyDescent="0.25">
      <c r="B925" s="1" t="s">
        <v>3448</v>
      </c>
      <c r="C925" s="1" t="s">
        <v>1796</v>
      </c>
      <c r="D925" s="1" t="s">
        <v>1879</v>
      </c>
      <c r="E925" s="2">
        <v>45306.414039351854</v>
      </c>
      <c r="F925" s="1" t="s">
        <v>132</v>
      </c>
      <c r="G925" s="1" t="s">
        <v>37</v>
      </c>
      <c r="I925" s="1" t="s">
        <v>50</v>
      </c>
      <c r="J925" s="3">
        <v>265</v>
      </c>
      <c r="K925" s="1">
        <v>4138</v>
      </c>
      <c r="L925" s="1">
        <v>0</v>
      </c>
      <c r="M925" s="1">
        <v>2689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1</v>
      </c>
      <c r="V925" s="1">
        <v>0</v>
      </c>
      <c r="W925" s="1">
        <v>0</v>
      </c>
      <c r="X925" s="1">
        <v>0</v>
      </c>
      <c r="Y925" s="1">
        <v>0</v>
      </c>
      <c r="Z925" s="1">
        <v>0</v>
      </c>
      <c r="AA925" s="1">
        <v>0</v>
      </c>
      <c r="AB925" s="1">
        <v>2867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1">
        <v>0</v>
      </c>
      <c r="AI925" s="1">
        <v>0</v>
      </c>
      <c r="AJ925" s="1">
        <v>0</v>
      </c>
      <c r="AK925" s="6">
        <v>45217</v>
      </c>
    </row>
    <row r="926" spans="2:37" x14ac:dyDescent="0.25">
      <c r="B926" s="1" t="s">
        <v>3449</v>
      </c>
      <c r="C926" s="1" t="s">
        <v>3450</v>
      </c>
      <c r="D926" s="1" t="s">
        <v>3451</v>
      </c>
      <c r="E926" s="2">
        <v>45303.585023148145</v>
      </c>
      <c r="F926" s="1" t="s">
        <v>41</v>
      </c>
      <c r="G926" s="1" t="s">
        <v>37</v>
      </c>
      <c r="I926" s="1" t="s">
        <v>50</v>
      </c>
      <c r="J926" s="3">
        <v>34.9</v>
      </c>
      <c r="K926" s="1">
        <v>1</v>
      </c>
      <c r="L926" s="1">
        <v>94</v>
      </c>
      <c r="M926" s="1">
        <v>0</v>
      </c>
      <c r="N926" s="1">
        <v>0</v>
      </c>
      <c r="O926" s="1">
        <v>63</v>
      </c>
      <c r="P926" s="1">
        <v>0</v>
      </c>
      <c r="Q926" s="1">
        <v>0</v>
      </c>
      <c r="R926" s="1">
        <v>0</v>
      </c>
      <c r="S926" s="1">
        <v>108</v>
      </c>
      <c r="T926" s="1">
        <v>0</v>
      </c>
      <c r="U926" s="1">
        <v>83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2</v>
      </c>
      <c r="AB926" s="1">
        <v>100</v>
      </c>
      <c r="AC926" s="1">
        <v>0</v>
      </c>
      <c r="AD926" s="1">
        <v>0</v>
      </c>
      <c r="AE926" s="1">
        <v>0</v>
      </c>
      <c r="AF926" s="1">
        <v>0</v>
      </c>
      <c r="AG926" s="1">
        <v>0</v>
      </c>
      <c r="AH926" s="1">
        <v>0</v>
      </c>
      <c r="AI926" s="1">
        <v>0</v>
      </c>
      <c r="AJ926" s="1">
        <v>0</v>
      </c>
      <c r="AK926" s="6">
        <v>45307</v>
      </c>
    </row>
    <row r="927" spans="2:37" x14ac:dyDescent="0.25">
      <c r="B927" s="1" t="s">
        <v>1196</v>
      </c>
      <c r="C927" s="1" t="s">
        <v>1197</v>
      </c>
      <c r="D927" s="1" t="s">
        <v>1195</v>
      </c>
      <c r="E927" s="2">
        <v>45306.418715277781</v>
      </c>
      <c r="F927" s="1" t="s">
        <v>41</v>
      </c>
      <c r="G927" s="1" t="s">
        <v>37</v>
      </c>
      <c r="I927" s="1" t="s">
        <v>38</v>
      </c>
      <c r="J927" s="3">
        <v>358.4</v>
      </c>
      <c r="K927" s="1">
        <v>433</v>
      </c>
      <c r="L927" s="1">
        <v>0</v>
      </c>
      <c r="M927" s="1">
        <v>0</v>
      </c>
      <c r="N927" s="1">
        <v>0</v>
      </c>
      <c r="O927" s="1">
        <v>317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1">
        <v>0</v>
      </c>
      <c r="Z927" s="1">
        <v>0</v>
      </c>
      <c r="AA927" s="1">
        <v>0</v>
      </c>
      <c r="AB927" s="1">
        <v>0</v>
      </c>
      <c r="AC927" s="1">
        <v>0</v>
      </c>
      <c r="AD927" s="1">
        <v>1</v>
      </c>
      <c r="AE927" s="1">
        <v>0</v>
      </c>
      <c r="AF927" s="1">
        <v>0</v>
      </c>
      <c r="AG927" s="1">
        <v>0</v>
      </c>
      <c r="AH927" s="1">
        <v>0</v>
      </c>
      <c r="AI927" s="1">
        <v>0</v>
      </c>
      <c r="AJ927" s="1">
        <v>0</v>
      </c>
      <c r="AK927" s="6">
        <v>45400</v>
      </c>
    </row>
    <row r="928" spans="2:37" x14ac:dyDescent="0.25">
      <c r="B928" s="1" t="s">
        <v>3452</v>
      </c>
      <c r="C928" s="1" t="s">
        <v>3453</v>
      </c>
      <c r="D928" s="1" t="s">
        <v>3454</v>
      </c>
      <c r="E928" s="2">
        <v>45306.337511574071</v>
      </c>
      <c r="F928" s="1" t="s">
        <v>66</v>
      </c>
      <c r="G928" s="1" t="s">
        <v>37</v>
      </c>
      <c r="I928" s="1" t="s">
        <v>38</v>
      </c>
      <c r="J928" s="3">
        <v>5.0999999999999996</v>
      </c>
      <c r="K928" s="1">
        <v>1</v>
      </c>
      <c r="L928" s="1">
        <v>184</v>
      </c>
      <c r="M928" s="1">
        <v>0</v>
      </c>
      <c r="N928" s="1">
        <v>0</v>
      </c>
      <c r="O928" s="1">
        <v>8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9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0</v>
      </c>
      <c r="AB928" s="1">
        <v>185</v>
      </c>
      <c r="AC928" s="1">
        <v>0</v>
      </c>
      <c r="AD928" s="1">
        <v>1</v>
      </c>
      <c r="AE928" s="1">
        <v>0</v>
      </c>
      <c r="AF928" s="1">
        <v>0</v>
      </c>
      <c r="AG928" s="1">
        <v>0</v>
      </c>
      <c r="AH928" s="1">
        <v>0</v>
      </c>
      <c r="AI928" s="1">
        <v>0</v>
      </c>
      <c r="AJ928" s="1">
        <v>0</v>
      </c>
      <c r="AK928" s="6">
        <v>45349</v>
      </c>
    </row>
    <row r="929" spans="2:37" x14ac:dyDescent="0.25">
      <c r="B929" s="1" t="s">
        <v>3455</v>
      </c>
      <c r="C929" s="1" t="s">
        <v>3456</v>
      </c>
      <c r="D929" s="1" t="s">
        <v>3457</v>
      </c>
      <c r="E929" s="2">
        <v>45306.45684027778</v>
      </c>
      <c r="F929" s="1" t="s">
        <v>41</v>
      </c>
      <c r="G929" s="1" t="s">
        <v>37</v>
      </c>
      <c r="I929" s="1" t="s">
        <v>50</v>
      </c>
      <c r="J929" s="3">
        <v>64.8</v>
      </c>
      <c r="K929" s="1">
        <v>1</v>
      </c>
      <c r="L929" s="1">
        <v>0</v>
      </c>
      <c r="M929" s="1">
        <v>0</v>
      </c>
      <c r="N929" s="1">
        <v>0</v>
      </c>
      <c r="O929" s="1">
        <v>296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>
        <v>0</v>
      </c>
      <c r="AA929" s="1">
        <v>0</v>
      </c>
      <c r="AB929" s="1">
        <v>0</v>
      </c>
      <c r="AC929" s="1">
        <v>0</v>
      </c>
      <c r="AD929" s="1">
        <v>0</v>
      </c>
      <c r="AE929" s="1">
        <v>0</v>
      </c>
      <c r="AF929" s="1">
        <v>0</v>
      </c>
      <c r="AG929" s="1">
        <v>0</v>
      </c>
      <c r="AH929" s="1">
        <v>0</v>
      </c>
      <c r="AI929" s="1">
        <v>0</v>
      </c>
      <c r="AJ929" s="1">
        <v>0</v>
      </c>
      <c r="AK929" s="6">
        <v>45556</v>
      </c>
    </row>
    <row r="930" spans="2:37" x14ac:dyDescent="0.25">
      <c r="B930" s="1" t="s">
        <v>1199</v>
      </c>
      <c r="C930" s="1" t="s">
        <v>1200</v>
      </c>
      <c r="D930" s="1" t="s">
        <v>1198</v>
      </c>
      <c r="E930" s="2">
        <v>45306.372974537036</v>
      </c>
      <c r="F930" s="1" t="s">
        <v>36</v>
      </c>
      <c r="G930" s="1" t="s">
        <v>37</v>
      </c>
      <c r="I930" s="1" t="s">
        <v>50</v>
      </c>
      <c r="J930" s="3">
        <v>44.6</v>
      </c>
      <c r="K930" s="1">
        <v>0</v>
      </c>
      <c r="L930" s="1">
        <v>565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0</v>
      </c>
      <c r="AA930" s="1">
        <v>0</v>
      </c>
      <c r="AB930" s="1">
        <v>1770</v>
      </c>
      <c r="AC930" s="1">
        <v>0</v>
      </c>
      <c r="AD930" s="1">
        <v>0</v>
      </c>
      <c r="AE930" s="1">
        <v>0</v>
      </c>
      <c r="AF930" s="1">
        <v>0</v>
      </c>
      <c r="AG930" s="1">
        <v>0</v>
      </c>
      <c r="AH930" s="1">
        <v>0</v>
      </c>
      <c r="AI930" s="1">
        <v>0</v>
      </c>
      <c r="AJ930" s="1">
        <v>0</v>
      </c>
      <c r="AK930" s="6">
        <v>367</v>
      </c>
    </row>
    <row r="931" spans="2:37" x14ac:dyDescent="0.25">
      <c r="B931" s="1" t="s">
        <v>2189</v>
      </c>
      <c r="C931" s="1" t="s">
        <v>2190</v>
      </c>
      <c r="D931" s="1" t="s">
        <v>2188</v>
      </c>
      <c r="E931" s="2">
        <v>45306.533125000002</v>
      </c>
      <c r="F931" s="1" t="s">
        <v>49</v>
      </c>
      <c r="G931" s="1" t="s">
        <v>42</v>
      </c>
      <c r="I931" s="1" t="s">
        <v>50</v>
      </c>
      <c r="J931" s="3">
        <v>464.5</v>
      </c>
      <c r="K931" s="1">
        <v>1</v>
      </c>
      <c r="L931" s="1">
        <v>0</v>
      </c>
      <c r="M931" s="1">
        <v>1282</v>
      </c>
      <c r="N931" s="1">
        <v>0</v>
      </c>
      <c r="O931" s="1">
        <v>1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345</v>
      </c>
      <c r="AB931" s="1">
        <v>1487</v>
      </c>
      <c r="AC931" s="1">
        <v>0</v>
      </c>
      <c r="AD931" s="1">
        <v>0</v>
      </c>
      <c r="AE931" s="1">
        <v>0</v>
      </c>
      <c r="AF931" s="1">
        <v>0</v>
      </c>
      <c r="AG931" s="1">
        <v>0</v>
      </c>
      <c r="AH931" s="1">
        <v>0</v>
      </c>
      <c r="AI931" s="1">
        <v>1</v>
      </c>
      <c r="AJ931" s="1">
        <v>0</v>
      </c>
      <c r="AK931" s="6">
        <v>45519</v>
      </c>
    </row>
    <row r="932" spans="2:37" x14ac:dyDescent="0.25">
      <c r="B932" s="1" t="s">
        <v>1202</v>
      </c>
      <c r="C932" s="1" t="s">
        <v>1203</v>
      </c>
      <c r="D932" s="1" t="s">
        <v>1201</v>
      </c>
      <c r="E932" s="2">
        <v>45303.349340277775</v>
      </c>
      <c r="F932" s="1" t="s">
        <v>41</v>
      </c>
      <c r="G932" s="1" t="s">
        <v>37</v>
      </c>
      <c r="I932" s="1" t="s">
        <v>50</v>
      </c>
      <c r="J932" s="3">
        <v>388.9</v>
      </c>
      <c r="K932" s="1">
        <v>0</v>
      </c>
      <c r="L932" s="1">
        <v>0</v>
      </c>
      <c r="M932" s="1">
        <v>2839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212</v>
      </c>
      <c r="V932" s="1">
        <v>0</v>
      </c>
      <c r="W932" s="1">
        <v>0</v>
      </c>
      <c r="X932" s="1">
        <v>0</v>
      </c>
      <c r="Y932" s="1">
        <v>0</v>
      </c>
      <c r="Z932" s="1">
        <v>0</v>
      </c>
      <c r="AA932" s="1">
        <v>0</v>
      </c>
      <c r="AB932" s="1">
        <v>1895</v>
      </c>
      <c r="AC932" s="1">
        <v>0</v>
      </c>
      <c r="AD932" s="1">
        <v>0</v>
      </c>
      <c r="AE932" s="1">
        <v>0</v>
      </c>
      <c r="AF932" s="1">
        <v>0</v>
      </c>
      <c r="AG932" s="1">
        <v>0</v>
      </c>
      <c r="AH932" s="1">
        <v>0</v>
      </c>
      <c r="AI932" s="1">
        <v>0</v>
      </c>
      <c r="AJ932" s="1">
        <v>0</v>
      </c>
      <c r="AK932" s="6">
        <v>367</v>
      </c>
    </row>
    <row r="933" spans="2:37" x14ac:dyDescent="0.25">
      <c r="B933" s="1" t="s">
        <v>3458</v>
      </c>
      <c r="C933" s="1" t="s">
        <v>3459</v>
      </c>
      <c r="D933" s="1" t="s">
        <v>3460</v>
      </c>
      <c r="E933" s="2">
        <v>45306.367048611108</v>
      </c>
      <c r="F933" s="1" t="s">
        <v>230</v>
      </c>
      <c r="G933" s="1" t="s">
        <v>37</v>
      </c>
      <c r="I933" s="1" t="s">
        <v>38</v>
      </c>
      <c r="J933" s="3">
        <v>171.2</v>
      </c>
      <c r="K933" s="1">
        <v>0</v>
      </c>
      <c r="L933" s="1">
        <v>0</v>
      </c>
      <c r="M933" s="1">
        <v>0</v>
      </c>
      <c r="N933" s="1">
        <v>10331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361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0</v>
      </c>
      <c r="AB933" s="1">
        <v>2812</v>
      </c>
      <c r="AC933" s="1">
        <v>0</v>
      </c>
      <c r="AD933" s="1">
        <v>0</v>
      </c>
      <c r="AE933" s="1">
        <v>0</v>
      </c>
      <c r="AF933" s="1">
        <v>0</v>
      </c>
      <c r="AG933" s="1">
        <v>0</v>
      </c>
      <c r="AH933" s="1">
        <v>0</v>
      </c>
      <c r="AI933" s="1">
        <v>0</v>
      </c>
      <c r="AJ933" s="1">
        <v>0</v>
      </c>
      <c r="AK933" s="6">
        <v>367</v>
      </c>
    </row>
    <row r="934" spans="2:37" x14ac:dyDescent="0.25">
      <c r="B934" s="1" t="s">
        <v>3461</v>
      </c>
      <c r="C934" s="1" t="s">
        <v>3462</v>
      </c>
      <c r="D934" s="1" t="s">
        <v>3463</v>
      </c>
      <c r="E934" s="2">
        <v>45306.315196759257</v>
      </c>
      <c r="F934" s="1" t="s">
        <v>211</v>
      </c>
      <c r="G934" s="1" t="s">
        <v>37</v>
      </c>
      <c r="I934" s="1" t="s">
        <v>50</v>
      </c>
      <c r="J934" s="3">
        <v>2191.3000000000002</v>
      </c>
      <c r="K934" s="1">
        <v>1</v>
      </c>
      <c r="L934" s="1">
        <v>0</v>
      </c>
      <c r="M934" s="1">
        <v>0</v>
      </c>
      <c r="N934" s="1">
        <v>16672</v>
      </c>
      <c r="O934" s="1">
        <v>51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669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 s="1">
        <v>17368</v>
      </c>
      <c r="AC934" s="1">
        <v>0</v>
      </c>
      <c r="AD934" s="1">
        <v>0</v>
      </c>
      <c r="AE934" s="1">
        <v>0</v>
      </c>
      <c r="AF934" s="1">
        <v>0</v>
      </c>
      <c r="AG934" s="1">
        <v>0</v>
      </c>
      <c r="AH934" s="1">
        <v>0</v>
      </c>
      <c r="AI934" s="1">
        <v>0</v>
      </c>
      <c r="AJ934" s="1">
        <v>0</v>
      </c>
      <c r="AK934" s="6">
        <v>45452</v>
      </c>
    </row>
    <row r="935" spans="2:37" x14ac:dyDescent="0.25">
      <c r="B935" s="1" t="s">
        <v>1205</v>
      </c>
      <c r="C935" s="1" t="s">
        <v>1206</v>
      </c>
      <c r="D935" s="1" t="s">
        <v>1204</v>
      </c>
      <c r="E935" s="2">
        <v>45230.595949074072</v>
      </c>
      <c r="F935" s="1" t="s">
        <v>104</v>
      </c>
      <c r="G935" s="1" t="s">
        <v>37</v>
      </c>
      <c r="I935" s="1" t="s">
        <v>50</v>
      </c>
      <c r="J935" s="3">
        <v>167.7</v>
      </c>
      <c r="K935" s="1">
        <v>0</v>
      </c>
      <c r="L935" s="1">
        <v>0</v>
      </c>
      <c r="M935" s="1">
        <v>0</v>
      </c>
      <c r="N935" s="1">
        <v>5522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v>0</v>
      </c>
      <c r="Z935" s="1">
        <v>0</v>
      </c>
      <c r="AA935" s="1">
        <v>0</v>
      </c>
      <c r="AB935" s="1">
        <v>5567</v>
      </c>
      <c r="AC935" s="1">
        <v>0</v>
      </c>
      <c r="AD935" s="1">
        <v>0</v>
      </c>
      <c r="AE935" s="1">
        <v>0</v>
      </c>
      <c r="AF935" s="1">
        <v>0</v>
      </c>
      <c r="AG935" s="1">
        <v>0</v>
      </c>
      <c r="AH935" s="1">
        <v>0</v>
      </c>
      <c r="AI935" s="1">
        <v>0</v>
      </c>
      <c r="AJ935" s="1">
        <v>-1</v>
      </c>
      <c r="AK935" s="6">
        <v>367</v>
      </c>
    </row>
    <row r="936" spans="2:37" x14ac:dyDescent="0.25">
      <c r="B936" s="1" t="s">
        <v>3464</v>
      </c>
      <c r="C936" s="1" t="s">
        <v>3465</v>
      </c>
      <c r="D936" s="1" t="s">
        <v>3466</v>
      </c>
      <c r="E936" s="2">
        <v>45304.248078703706</v>
      </c>
      <c r="F936" s="1" t="s">
        <v>41</v>
      </c>
      <c r="G936" s="1" t="s">
        <v>37</v>
      </c>
      <c r="I936" s="1" t="s">
        <v>50</v>
      </c>
      <c r="J936" s="3">
        <v>205.2</v>
      </c>
      <c r="K936" s="1">
        <v>0</v>
      </c>
      <c r="L936" s="1">
        <v>0</v>
      </c>
      <c r="M936" s="1">
        <v>0</v>
      </c>
      <c r="N936" s="1">
        <v>5858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v>0</v>
      </c>
      <c r="Z936" s="1">
        <v>0</v>
      </c>
      <c r="AA936" s="1">
        <v>0</v>
      </c>
      <c r="AB936" s="1">
        <v>5860</v>
      </c>
      <c r="AC936" s="1">
        <v>0</v>
      </c>
      <c r="AD936" s="1">
        <v>0</v>
      </c>
      <c r="AE936" s="1">
        <v>0</v>
      </c>
      <c r="AF936" s="1">
        <v>0</v>
      </c>
      <c r="AG936" s="1">
        <v>0</v>
      </c>
      <c r="AH936" s="1">
        <v>0</v>
      </c>
      <c r="AI936" s="1">
        <v>0</v>
      </c>
      <c r="AJ936" s="1">
        <v>0</v>
      </c>
      <c r="AK936" s="6">
        <v>367</v>
      </c>
    </row>
    <row r="937" spans="2:37" x14ac:dyDescent="0.25">
      <c r="B937" s="1" t="s">
        <v>1208</v>
      </c>
      <c r="C937" s="1" t="s">
        <v>1209</v>
      </c>
      <c r="D937" s="1" t="s">
        <v>1207</v>
      </c>
      <c r="E937" s="2">
        <v>45306.43310185185</v>
      </c>
      <c r="F937" s="1" t="s">
        <v>183</v>
      </c>
      <c r="G937" s="1" t="s">
        <v>37</v>
      </c>
      <c r="I937" s="1" t="s">
        <v>50</v>
      </c>
      <c r="J937" s="3">
        <v>339.3</v>
      </c>
      <c r="K937" s="1">
        <v>0</v>
      </c>
      <c r="L937" s="1">
        <v>0</v>
      </c>
      <c r="M937" s="1">
        <v>0</v>
      </c>
      <c r="N937" s="1">
        <v>3915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313</v>
      </c>
      <c r="V937" s="1">
        <v>0</v>
      </c>
      <c r="W937" s="1">
        <v>0</v>
      </c>
      <c r="X937" s="1">
        <v>0</v>
      </c>
      <c r="Y937" s="1">
        <v>0</v>
      </c>
      <c r="Z937" s="1">
        <v>0</v>
      </c>
      <c r="AA937" s="1">
        <v>1</v>
      </c>
      <c r="AB937" s="1">
        <v>2826</v>
      </c>
      <c r="AC937" s="1">
        <v>0</v>
      </c>
      <c r="AD937" s="1">
        <v>0</v>
      </c>
      <c r="AE937" s="1">
        <v>0</v>
      </c>
      <c r="AF937" s="1">
        <v>0</v>
      </c>
      <c r="AG937" s="1">
        <v>0</v>
      </c>
      <c r="AH937" s="1">
        <v>0</v>
      </c>
      <c r="AI937" s="1">
        <v>0</v>
      </c>
      <c r="AJ937" s="1">
        <v>0</v>
      </c>
      <c r="AK937" s="6">
        <v>43930</v>
      </c>
    </row>
    <row r="938" spans="2:37" x14ac:dyDescent="0.25">
      <c r="B938" s="1" t="s">
        <v>1211</v>
      </c>
      <c r="C938" s="1" t="s">
        <v>1212</v>
      </c>
      <c r="D938" s="1" t="s">
        <v>1210</v>
      </c>
      <c r="E938" s="2">
        <v>45296.645914351851</v>
      </c>
      <c r="F938" s="1" t="s">
        <v>1213</v>
      </c>
      <c r="G938" s="1" t="s">
        <v>37</v>
      </c>
      <c r="I938" s="1" t="s">
        <v>50</v>
      </c>
      <c r="J938" s="3">
        <v>232.9</v>
      </c>
      <c r="K938" s="1">
        <v>0</v>
      </c>
      <c r="L938" s="1">
        <v>0</v>
      </c>
      <c r="M938" s="1">
        <v>0</v>
      </c>
      <c r="N938" s="1">
        <v>13637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0</v>
      </c>
      <c r="AB938" s="1">
        <v>633</v>
      </c>
      <c r="AC938" s="1">
        <v>0</v>
      </c>
      <c r="AD938" s="1">
        <v>0</v>
      </c>
      <c r="AE938" s="1">
        <v>0</v>
      </c>
      <c r="AF938" s="1">
        <v>0</v>
      </c>
      <c r="AG938" s="1">
        <v>0</v>
      </c>
      <c r="AH938" s="1">
        <v>0</v>
      </c>
      <c r="AI938" s="1">
        <v>0</v>
      </c>
      <c r="AJ938" s="1">
        <v>0</v>
      </c>
      <c r="AK938" s="6">
        <v>367</v>
      </c>
    </row>
    <row r="939" spans="2:37" x14ac:dyDescent="0.25">
      <c r="B939" s="1" t="s">
        <v>3467</v>
      </c>
      <c r="C939" s="1" t="s">
        <v>3468</v>
      </c>
      <c r="D939" s="1" t="s">
        <v>3469</v>
      </c>
      <c r="E939" s="2">
        <v>45303.488171296296</v>
      </c>
      <c r="F939" s="1" t="s">
        <v>1217</v>
      </c>
      <c r="G939" s="1" t="s">
        <v>37</v>
      </c>
      <c r="I939" s="1" t="s">
        <v>50</v>
      </c>
      <c r="J939" s="3">
        <v>356.1</v>
      </c>
      <c r="K939" s="1">
        <v>2</v>
      </c>
      <c r="L939" s="1">
        <v>0</v>
      </c>
      <c r="M939" s="1">
        <v>0</v>
      </c>
      <c r="N939" s="1">
        <v>0</v>
      </c>
      <c r="O939" s="1">
        <v>2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>
        <v>0</v>
      </c>
      <c r="Z939" s="1">
        <v>0</v>
      </c>
      <c r="AA939" s="1">
        <v>0</v>
      </c>
      <c r="AB939" s="1">
        <v>0</v>
      </c>
      <c r="AC939" s="1">
        <v>0</v>
      </c>
      <c r="AD939" s="1">
        <v>0</v>
      </c>
      <c r="AE939" s="1">
        <v>0</v>
      </c>
      <c r="AF939" s="1">
        <v>0</v>
      </c>
      <c r="AG939" s="1">
        <v>0</v>
      </c>
      <c r="AH939" s="1">
        <v>0</v>
      </c>
      <c r="AI939" s="1">
        <v>0</v>
      </c>
      <c r="AJ939" s="1">
        <v>0</v>
      </c>
      <c r="AK939" s="6">
        <v>45337</v>
      </c>
    </row>
    <row r="940" spans="2:37" x14ac:dyDescent="0.25">
      <c r="B940" s="1" t="s">
        <v>1215</v>
      </c>
      <c r="C940" s="1" t="s">
        <v>1216</v>
      </c>
      <c r="D940" s="1" t="s">
        <v>1214</v>
      </c>
      <c r="E940" s="2">
        <v>45306.589930555558</v>
      </c>
      <c r="F940" s="1" t="s">
        <v>1217</v>
      </c>
      <c r="G940" s="1" t="s">
        <v>37</v>
      </c>
      <c r="I940" s="1" t="s">
        <v>50</v>
      </c>
      <c r="J940" s="3">
        <v>521.70000000000005</v>
      </c>
      <c r="K940" s="1">
        <v>3265</v>
      </c>
      <c r="L940" s="1">
        <v>0</v>
      </c>
      <c r="M940" s="1">
        <v>3009</v>
      </c>
      <c r="N940" s="1">
        <v>0</v>
      </c>
      <c r="O940" s="1">
        <v>344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  <c r="U940" s="1">
        <v>131</v>
      </c>
      <c r="V940" s="1">
        <v>0</v>
      </c>
      <c r="W940" s="1">
        <v>0</v>
      </c>
      <c r="X940" s="1">
        <v>0</v>
      </c>
      <c r="Y940" s="1">
        <v>0</v>
      </c>
      <c r="Z940" s="1">
        <v>0</v>
      </c>
      <c r="AA940" s="1">
        <v>0</v>
      </c>
      <c r="AB940" s="1">
        <v>3566</v>
      </c>
      <c r="AC940" s="1">
        <v>0</v>
      </c>
      <c r="AD940" s="1">
        <v>1</v>
      </c>
      <c r="AE940" s="1">
        <v>0</v>
      </c>
      <c r="AF940" s="1">
        <v>0</v>
      </c>
      <c r="AG940" s="1">
        <v>0</v>
      </c>
      <c r="AH940" s="1">
        <v>0</v>
      </c>
      <c r="AI940" s="1">
        <v>0</v>
      </c>
      <c r="AJ940" s="1">
        <v>0</v>
      </c>
      <c r="AK940" s="6">
        <v>45337</v>
      </c>
    </row>
    <row r="941" spans="2:37" x14ac:dyDescent="0.25">
      <c r="B941" s="1" t="s">
        <v>1219</v>
      </c>
      <c r="C941" s="1" t="s">
        <v>1220</v>
      </c>
      <c r="D941" s="1" t="s">
        <v>1218</v>
      </c>
      <c r="E941" s="2">
        <v>45306.420439814814</v>
      </c>
      <c r="F941" s="1" t="s">
        <v>36</v>
      </c>
      <c r="G941" s="1" t="s">
        <v>37</v>
      </c>
      <c r="H941" s="1" t="s">
        <v>321</v>
      </c>
      <c r="I941" s="1" t="s">
        <v>50</v>
      </c>
      <c r="J941" s="3">
        <v>98</v>
      </c>
      <c r="K941" s="1">
        <v>3</v>
      </c>
      <c r="L941" s="1">
        <v>475</v>
      </c>
      <c r="M941" s="1">
        <v>0</v>
      </c>
      <c r="N941" s="1">
        <v>0</v>
      </c>
      <c r="O941" s="1">
        <v>248</v>
      </c>
      <c r="P941" s="1">
        <v>0</v>
      </c>
      <c r="Q941" s="1">
        <v>2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>
        <v>0</v>
      </c>
      <c r="AA941" s="1">
        <v>0</v>
      </c>
      <c r="AB941" s="1">
        <v>495</v>
      </c>
      <c r="AC941" s="1">
        <v>307</v>
      </c>
      <c r="AD941" s="1">
        <v>0</v>
      </c>
      <c r="AE941" s="1">
        <v>0</v>
      </c>
      <c r="AF941" s="1">
        <v>0</v>
      </c>
      <c r="AG941" s="1">
        <v>0</v>
      </c>
      <c r="AH941" s="1">
        <v>0</v>
      </c>
      <c r="AI941" s="1">
        <v>0</v>
      </c>
      <c r="AJ941" s="1">
        <v>0</v>
      </c>
      <c r="AK941" s="6">
        <v>45503</v>
      </c>
    </row>
    <row r="942" spans="2:37" x14ac:dyDescent="0.25">
      <c r="B942" s="1" t="s">
        <v>2192</v>
      </c>
      <c r="C942" s="1" t="s">
        <v>2193</v>
      </c>
      <c r="D942" s="1" t="s">
        <v>2191</v>
      </c>
      <c r="E942" s="2">
        <v>45303.313796296294</v>
      </c>
      <c r="F942" s="1" t="s">
        <v>207</v>
      </c>
      <c r="G942" s="1" t="s">
        <v>37</v>
      </c>
      <c r="I942" s="1" t="s">
        <v>38</v>
      </c>
      <c r="J942" s="3">
        <v>11.9</v>
      </c>
      <c r="K942" s="1">
        <v>1</v>
      </c>
      <c r="L942" s="1">
        <v>0</v>
      </c>
      <c r="M942" s="1">
        <v>0</v>
      </c>
      <c r="N942" s="1">
        <v>0</v>
      </c>
      <c r="O942" s="1">
        <v>122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>
        <v>0</v>
      </c>
      <c r="Z942" s="1">
        <v>0</v>
      </c>
      <c r="AA942" s="1">
        <v>0</v>
      </c>
      <c r="AB942" s="1">
        <v>0</v>
      </c>
      <c r="AC942" s="1">
        <v>0</v>
      </c>
      <c r="AD942" s="1">
        <v>0</v>
      </c>
      <c r="AE942" s="1">
        <v>0</v>
      </c>
      <c r="AF942" s="1">
        <v>0</v>
      </c>
      <c r="AG942" s="1">
        <v>0</v>
      </c>
      <c r="AH942" s="1">
        <v>0</v>
      </c>
      <c r="AI942" s="1">
        <v>0</v>
      </c>
      <c r="AJ942" s="1">
        <v>0</v>
      </c>
      <c r="AK942" s="6">
        <v>45350</v>
      </c>
    </row>
    <row r="943" spans="2:37" x14ac:dyDescent="0.25">
      <c r="B943" s="1" t="s">
        <v>2195</v>
      </c>
      <c r="C943" s="1" t="s">
        <v>2196</v>
      </c>
      <c r="D943" s="1" t="s">
        <v>2194</v>
      </c>
      <c r="E943" s="2">
        <v>45230.595949074072</v>
      </c>
      <c r="F943" s="1" t="s">
        <v>771</v>
      </c>
      <c r="G943" s="1" t="s">
        <v>37</v>
      </c>
      <c r="I943" s="1" t="s">
        <v>38</v>
      </c>
      <c r="J943" s="3">
        <v>18.5</v>
      </c>
      <c r="K943" s="1">
        <v>1</v>
      </c>
      <c r="L943" s="1">
        <v>78</v>
      </c>
      <c r="M943" s="1">
        <v>0</v>
      </c>
      <c r="N943" s="1">
        <v>0</v>
      </c>
      <c r="O943" s="1">
        <v>21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v>0</v>
      </c>
      <c r="Z943" s="1">
        <v>0</v>
      </c>
      <c r="AA943" s="1">
        <v>0</v>
      </c>
      <c r="AB943" s="1">
        <v>78</v>
      </c>
      <c r="AC943" s="1">
        <v>0</v>
      </c>
      <c r="AD943" s="1">
        <v>0</v>
      </c>
      <c r="AE943" s="1">
        <v>0</v>
      </c>
      <c r="AF943" s="1">
        <v>0</v>
      </c>
      <c r="AG943" s="1">
        <v>0</v>
      </c>
      <c r="AH943" s="1">
        <v>1</v>
      </c>
      <c r="AI943" s="1">
        <v>0</v>
      </c>
      <c r="AJ943" s="1">
        <v>-1</v>
      </c>
      <c r="AK943" s="6">
        <v>46172</v>
      </c>
    </row>
    <row r="944" spans="2:37" x14ac:dyDescent="0.25">
      <c r="B944" s="1" t="s">
        <v>1222</v>
      </c>
      <c r="C944" s="1" t="s">
        <v>1223</v>
      </c>
      <c r="D944" s="1" t="s">
        <v>1221</v>
      </c>
      <c r="E944" s="2">
        <v>45230.595949074072</v>
      </c>
      <c r="F944" s="1" t="s">
        <v>41</v>
      </c>
      <c r="G944" s="1" t="s">
        <v>37</v>
      </c>
      <c r="I944" s="1" t="s">
        <v>38</v>
      </c>
      <c r="J944" s="3">
        <v>23.5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0</v>
      </c>
      <c r="AB944" s="1">
        <v>0</v>
      </c>
      <c r="AC944" s="1">
        <v>0</v>
      </c>
      <c r="AD944" s="1">
        <v>0</v>
      </c>
      <c r="AE944" s="1">
        <v>0</v>
      </c>
      <c r="AF944" s="1">
        <v>0</v>
      </c>
      <c r="AG944" s="1">
        <v>0</v>
      </c>
      <c r="AH944" s="1">
        <v>0</v>
      </c>
      <c r="AI944" s="1">
        <v>0</v>
      </c>
      <c r="AJ944" s="1">
        <v>-1</v>
      </c>
      <c r="AK944" s="6">
        <v>44064</v>
      </c>
    </row>
    <row r="945" spans="2:37" x14ac:dyDescent="0.25">
      <c r="B945" s="1" t="s">
        <v>1225</v>
      </c>
      <c r="C945" s="1" t="s">
        <v>1226</v>
      </c>
      <c r="D945" s="1" t="s">
        <v>1224</v>
      </c>
      <c r="E945" s="2">
        <v>45306.307129629633</v>
      </c>
      <c r="F945" s="1" t="s">
        <v>280</v>
      </c>
      <c r="G945" s="1" t="s">
        <v>37</v>
      </c>
      <c r="I945" s="1" t="s">
        <v>38</v>
      </c>
      <c r="J945" s="3">
        <v>53</v>
      </c>
      <c r="K945" s="1">
        <v>0</v>
      </c>
      <c r="L945" s="1">
        <v>419</v>
      </c>
      <c r="M945" s="1">
        <v>0</v>
      </c>
      <c r="N945" s="1">
        <v>0</v>
      </c>
      <c r="O945" s="1">
        <v>112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12</v>
      </c>
      <c r="V945" s="1">
        <v>0</v>
      </c>
      <c r="W945" s="1">
        <v>0</v>
      </c>
      <c r="X945" s="1">
        <v>0</v>
      </c>
      <c r="Y945" s="1">
        <v>0</v>
      </c>
      <c r="Z945" s="1">
        <v>0</v>
      </c>
      <c r="AA945" s="1">
        <v>0</v>
      </c>
      <c r="AB945" s="1">
        <v>424</v>
      </c>
      <c r="AC945" s="1">
        <v>0</v>
      </c>
      <c r="AD945" s="1">
        <v>170</v>
      </c>
      <c r="AE945" s="1">
        <v>0</v>
      </c>
      <c r="AF945" s="1">
        <v>0</v>
      </c>
      <c r="AG945" s="1">
        <v>0</v>
      </c>
      <c r="AH945" s="1">
        <v>0</v>
      </c>
      <c r="AI945" s="1">
        <v>0</v>
      </c>
      <c r="AJ945" s="1">
        <v>0</v>
      </c>
      <c r="AK945" s="6">
        <v>45499</v>
      </c>
    </row>
    <row r="946" spans="2:37" x14ac:dyDescent="0.25">
      <c r="B946" s="1" t="s">
        <v>3470</v>
      </c>
      <c r="C946" s="1" t="s">
        <v>3471</v>
      </c>
      <c r="D946" s="1" t="s">
        <v>3472</v>
      </c>
      <c r="E946" s="2">
        <v>45306.427719907406</v>
      </c>
      <c r="F946" s="1" t="s">
        <v>112</v>
      </c>
      <c r="G946" s="1" t="s">
        <v>37</v>
      </c>
      <c r="I946" s="1" t="s">
        <v>38</v>
      </c>
      <c r="J946" s="3">
        <v>88.1</v>
      </c>
      <c r="K946" s="1">
        <v>582</v>
      </c>
      <c r="L946" s="1">
        <v>2</v>
      </c>
      <c r="M946" s="1">
        <v>601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Z946" s="1">
        <v>0</v>
      </c>
      <c r="AA946" s="1">
        <v>0</v>
      </c>
      <c r="AB946" s="1">
        <v>2037</v>
      </c>
      <c r="AC946" s="1">
        <v>0</v>
      </c>
      <c r="AD946" s="1">
        <v>0</v>
      </c>
      <c r="AE946" s="1">
        <v>0</v>
      </c>
      <c r="AF946" s="1">
        <v>0</v>
      </c>
      <c r="AG946" s="1">
        <v>0</v>
      </c>
      <c r="AH946" s="1">
        <v>0</v>
      </c>
      <c r="AI946" s="1">
        <v>0</v>
      </c>
      <c r="AJ946" s="1">
        <v>0</v>
      </c>
      <c r="AK946" s="6">
        <v>367</v>
      </c>
    </row>
    <row r="947" spans="2:37" x14ac:dyDescent="0.25">
      <c r="B947" s="1" t="s">
        <v>3473</v>
      </c>
      <c r="C947" s="1" t="s">
        <v>3474</v>
      </c>
      <c r="D947" s="1" t="s">
        <v>3475</v>
      </c>
      <c r="E947" s="2">
        <v>45303.620173611111</v>
      </c>
      <c r="F947" s="1" t="s">
        <v>207</v>
      </c>
      <c r="G947" s="1" t="s">
        <v>42</v>
      </c>
      <c r="I947" s="1" t="s">
        <v>50</v>
      </c>
      <c r="J947" s="3">
        <v>22.9</v>
      </c>
      <c r="K947" s="1">
        <v>0</v>
      </c>
      <c r="L947" s="1">
        <v>0</v>
      </c>
      <c r="M947" s="1">
        <v>67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29</v>
      </c>
      <c r="V947" s="1">
        <v>0</v>
      </c>
      <c r="W947" s="1">
        <v>0</v>
      </c>
      <c r="X947" s="1">
        <v>0</v>
      </c>
      <c r="Y947" s="1">
        <v>0</v>
      </c>
      <c r="Z947" s="1">
        <v>0</v>
      </c>
      <c r="AA947" s="1">
        <v>0</v>
      </c>
      <c r="AB947" s="1">
        <v>67</v>
      </c>
      <c r="AC947" s="1">
        <v>0</v>
      </c>
      <c r="AD947" s="1">
        <v>0</v>
      </c>
      <c r="AE947" s="1">
        <v>0</v>
      </c>
      <c r="AF947" s="1">
        <v>0</v>
      </c>
      <c r="AG947" s="1">
        <v>0</v>
      </c>
      <c r="AH947" s="1">
        <v>0</v>
      </c>
      <c r="AI947" s="1">
        <v>0</v>
      </c>
      <c r="AJ947" s="1">
        <v>0</v>
      </c>
      <c r="AK947" s="6">
        <v>367</v>
      </c>
    </row>
    <row r="948" spans="2:37" x14ac:dyDescent="0.25">
      <c r="B948" s="1" t="s">
        <v>1228</v>
      </c>
      <c r="C948" s="1" t="s">
        <v>1229</v>
      </c>
      <c r="D948" s="1" t="s">
        <v>1227</v>
      </c>
      <c r="E948" s="2">
        <v>45306.41810185185</v>
      </c>
      <c r="F948" s="1" t="s">
        <v>36</v>
      </c>
      <c r="G948" s="1" t="s">
        <v>37</v>
      </c>
      <c r="H948" s="1" t="s">
        <v>53</v>
      </c>
      <c r="I948" s="1" t="s">
        <v>50</v>
      </c>
      <c r="J948" s="3">
        <v>21.7</v>
      </c>
      <c r="K948" s="1">
        <v>1</v>
      </c>
      <c r="L948" s="1">
        <v>0</v>
      </c>
      <c r="M948" s="1">
        <v>0</v>
      </c>
      <c r="N948" s="1">
        <v>0</v>
      </c>
      <c r="O948" s="1">
        <v>162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0</v>
      </c>
      <c r="AB948" s="1">
        <v>3</v>
      </c>
      <c r="AC948" s="1">
        <v>50</v>
      </c>
      <c r="AD948" s="1">
        <v>0</v>
      </c>
      <c r="AE948" s="1">
        <v>0</v>
      </c>
      <c r="AF948" s="1">
        <v>0</v>
      </c>
      <c r="AG948" s="1">
        <v>0</v>
      </c>
      <c r="AH948" s="1">
        <v>0</v>
      </c>
      <c r="AI948" s="1">
        <v>0</v>
      </c>
      <c r="AJ948" s="1">
        <v>0</v>
      </c>
      <c r="AK948" s="6">
        <v>45555</v>
      </c>
    </row>
    <row r="949" spans="2:37" x14ac:dyDescent="0.25">
      <c r="B949" s="1" t="s">
        <v>1231</v>
      </c>
      <c r="C949" s="1" t="s">
        <v>1232</v>
      </c>
      <c r="D949" s="1" t="s">
        <v>1230</v>
      </c>
      <c r="E949" s="2">
        <v>45306.54315972222</v>
      </c>
      <c r="F949" s="1" t="s">
        <v>675</v>
      </c>
      <c r="G949" s="1" t="s">
        <v>37</v>
      </c>
      <c r="H949" s="1" t="s">
        <v>321</v>
      </c>
      <c r="I949" s="1" t="s">
        <v>38</v>
      </c>
      <c r="J949" s="3">
        <v>141</v>
      </c>
      <c r="K949" s="1">
        <v>0</v>
      </c>
      <c r="L949" s="1">
        <v>2234</v>
      </c>
      <c r="M949" s="1">
        <v>0</v>
      </c>
      <c r="N949" s="1">
        <v>0</v>
      </c>
      <c r="O949" s="1">
        <v>142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81</v>
      </c>
      <c r="V949" s="1">
        <v>0</v>
      </c>
      <c r="W949" s="1">
        <v>0</v>
      </c>
      <c r="X949" s="1">
        <v>0</v>
      </c>
      <c r="Y949" s="1">
        <v>0</v>
      </c>
      <c r="Z949" s="1">
        <v>0</v>
      </c>
      <c r="AA949" s="1">
        <v>0</v>
      </c>
      <c r="AB949" s="1">
        <v>3846</v>
      </c>
      <c r="AC949" s="1">
        <v>1365</v>
      </c>
      <c r="AD949" s="1">
        <v>1236</v>
      </c>
      <c r="AE949" s="1">
        <v>0</v>
      </c>
      <c r="AF949" s="1">
        <v>0</v>
      </c>
      <c r="AG949" s="1">
        <v>0</v>
      </c>
      <c r="AH949" s="1">
        <v>0</v>
      </c>
      <c r="AI949" s="1">
        <v>0</v>
      </c>
      <c r="AJ949" s="1">
        <v>0</v>
      </c>
      <c r="AK949" s="6">
        <v>45430</v>
      </c>
    </row>
    <row r="950" spans="2:37" x14ac:dyDescent="0.25">
      <c r="B950" s="1" t="s">
        <v>3476</v>
      </c>
      <c r="C950" s="1" t="s">
        <v>3477</v>
      </c>
      <c r="D950" s="1" t="s">
        <v>3478</v>
      </c>
      <c r="E950" s="2">
        <v>45230.595949074072</v>
      </c>
      <c r="F950" s="1" t="s">
        <v>821</v>
      </c>
      <c r="G950" s="1" t="s">
        <v>37</v>
      </c>
      <c r="I950" s="1" t="s">
        <v>38</v>
      </c>
      <c r="J950" s="3">
        <v>4.8</v>
      </c>
      <c r="K950" s="1">
        <v>0</v>
      </c>
      <c r="L950" s="1">
        <v>159</v>
      </c>
      <c r="M950" s="1">
        <v>53</v>
      </c>
      <c r="N950" s="1">
        <v>0</v>
      </c>
      <c r="O950" s="1">
        <v>8</v>
      </c>
      <c r="P950" s="1">
        <v>0</v>
      </c>
      <c r="Q950" s="1">
        <v>0</v>
      </c>
      <c r="R950" s="1">
        <v>0</v>
      </c>
      <c r="S950" s="1">
        <v>0</v>
      </c>
      <c r="T950" s="1">
        <v>103</v>
      </c>
      <c r="U950" s="1">
        <v>35</v>
      </c>
      <c r="V950" s="1">
        <v>0</v>
      </c>
      <c r="W950" s="1">
        <v>0</v>
      </c>
      <c r="X950" s="1">
        <v>0</v>
      </c>
      <c r="Y950" s="1">
        <v>0</v>
      </c>
      <c r="Z950" s="1">
        <v>0</v>
      </c>
      <c r="AA950" s="1">
        <v>0</v>
      </c>
      <c r="AB950" s="1">
        <v>434</v>
      </c>
      <c r="AC950" s="1">
        <v>0</v>
      </c>
      <c r="AD950" s="1">
        <v>0</v>
      </c>
      <c r="AE950" s="1">
        <v>0</v>
      </c>
      <c r="AF950" s="1">
        <v>0</v>
      </c>
      <c r="AG950" s="1">
        <v>0</v>
      </c>
      <c r="AH950" s="1">
        <v>0</v>
      </c>
      <c r="AI950" s="1">
        <v>0</v>
      </c>
      <c r="AJ950" s="1">
        <v>-1</v>
      </c>
      <c r="AK950" s="6">
        <v>45468</v>
      </c>
    </row>
    <row r="951" spans="2:37" x14ac:dyDescent="0.25">
      <c r="B951" s="1" t="s">
        <v>1234</v>
      </c>
      <c r="C951" s="1" t="s">
        <v>1235</v>
      </c>
      <c r="D951" s="1" t="s">
        <v>1233</v>
      </c>
      <c r="E951" s="2">
        <v>45306.423078703701</v>
      </c>
      <c r="F951" s="1" t="s">
        <v>207</v>
      </c>
      <c r="G951" s="1" t="s">
        <v>37</v>
      </c>
      <c r="I951" s="1" t="s">
        <v>38</v>
      </c>
      <c r="J951" s="3">
        <v>17.399999999999999</v>
      </c>
      <c r="K951" s="1">
        <v>228</v>
      </c>
      <c r="L951" s="1">
        <v>0</v>
      </c>
      <c r="M951" s="1">
        <v>216</v>
      </c>
      <c r="N951" s="1">
        <v>0</v>
      </c>
      <c r="O951" s="1">
        <v>19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21</v>
      </c>
      <c r="V951" s="1">
        <v>0</v>
      </c>
      <c r="W951" s="1">
        <v>0</v>
      </c>
      <c r="X951" s="1">
        <v>0</v>
      </c>
      <c r="Y951" s="1">
        <v>0</v>
      </c>
      <c r="Z951" s="1">
        <v>0</v>
      </c>
      <c r="AA951" s="1">
        <v>0</v>
      </c>
      <c r="AB951" s="1">
        <v>432</v>
      </c>
      <c r="AC951" s="1">
        <v>0</v>
      </c>
      <c r="AD951" s="1">
        <v>0</v>
      </c>
      <c r="AE951" s="1">
        <v>0</v>
      </c>
      <c r="AF951" s="1">
        <v>0</v>
      </c>
      <c r="AG951" s="1">
        <v>0</v>
      </c>
      <c r="AH951" s="1">
        <v>0</v>
      </c>
      <c r="AI951" s="1">
        <v>0</v>
      </c>
      <c r="AJ951" s="1">
        <v>0</v>
      </c>
      <c r="AK951" s="6">
        <v>45392</v>
      </c>
    </row>
    <row r="952" spans="2:37" x14ac:dyDescent="0.25">
      <c r="B952" s="1" t="s">
        <v>3479</v>
      </c>
      <c r="C952" s="1" t="s">
        <v>3480</v>
      </c>
      <c r="D952" s="1" t="s">
        <v>3481</v>
      </c>
      <c r="E952" s="2">
        <v>45306.368414351855</v>
      </c>
      <c r="F952" s="1" t="s">
        <v>331</v>
      </c>
      <c r="G952" s="1" t="s">
        <v>37</v>
      </c>
      <c r="I952" s="1" t="s">
        <v>38</v>
      </c>
      <c r="J952" s="3">
        <v>72.900000000000006</v>
      </c>
      <c r="K952" s="1">
        <v>175</v>
      </c>
      <c r="L952" s="1">
        <v>0</v>
      </c>
      <c r="M952" s="1">
        <v>0</v>
      </c>
      <c r="N952" s="1">
        <v>177</v>
      </c>
      <c r="O952" s="1">
        <v>28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48</v>
      </c>
      <c r="V952" s="1">
        <v>0</v>
      </c>
      <c r="W952" s="1">
        <v>0</v>
      </c>
      <c r="X952" s="1">
        <v>0</v>
      </c>
      <c r="Y952" s="1">
        <v>0</v>
      </c>
      <c r="Z952" s="1">
        <v>0</v>
      </c>
      <c r="AA952" s="1">
        <v>0</v>
      </c>
      <c r="AB952" s="1">
        <v>1955</v>
      </c>
      <c r="AC952" s="1">
        <v>0</v>
      </c>
      <c r="AD952" s="1">
        <v>470</v>
      </c>
      <c r="AE952" s="1">
        <v>0</v>
      </c>
      <c r="AF952" s="1">
        <v>0</v>
      </c>
      <c r="AG952" s="1">
        <v>0</v>
      </c>
      <c r="AH952" s="1">
        <v>0</v>
      </c>
      <c r="AI952" s="1">
        <v>0</v>
      </c>
      <c r="AJ952" s="1">
        <v>0</v>
      </c>
      <c r="AK952" s="6">
        <v>45602</v>
      </c>
    </row>
    <row r="953" spans="2:37" x14ac:dyDescent="0.25">
      <c r="B953" s="1" t="s">
        <v>3482</v>
      </c>
      <c r="C953" s="1" t="s">
        <v>3483</v>
      </c>
      <c r="D953" s="1" t="s">
        <v>3484</v>
      </c>
      <c r="E953" s="2">
        <v>45304.377685185187</v>
      </c>
      <c r="F953" s="1" t="s">
        <v>73</v>
      </c>
      <c r="G953" s="1" t="s">
        <v>37</v>
      </c>
      <c r="I953" s="1" t="s">
        <v>1882</v>
      </c>
      <c r="J953" s="3">
        <v>16.8</v>
      </c>
      <c r="K953" s="1">
        <v>1</v>
      </c>
      <c r="L953" s="1">
        <v>0</v>
      </c>
      <c r="M953" s="1">
        <v>0</v>
      </c>
      <c r="N953" s="1">
        <v>107</v>
      </c>
      <c r="O953" s="1">
        <v>45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0</v>
      </c>
      <c r="AB953" s="1">
        <v>106</v>
      </c>
      <c r="AC953" s="1">
        <v>0</v>
      </c>
      <c r="AD953" s="1">
        <v>0</v>
      </c>
      <c r="AE953" s="1">
        <v>0</v>
      </c>
      <c r="AF953" s="1">
        <v>0</v>
      </c>
      <c r="AG953" s="1">
        <v>0</v>
      </c>
      <c r="AH953" s="1">
        <v>0</v>
      </c>
      <c r="AI953" s="1">
        <v>0</v>
      </c>
      <c r="AJ953" s="1">
        <v>0</v>
      </c>
      <c r="AK953" s="6">
        <v>45468</v>
      </c>
    </row>
    <row r="954" spans="2:37" x14ac:dyDescent="0.25">
      <c r="B954" s="1" t="s">
        <v>1237</v>
      </c>
      <c r="C954" s="1" t="s">
        <v>1238</v>
      </c>
      <c r="D954" s="1" t="s">
        <v>1236</v>
      </c>
      <c r="E954" s="2">
        <v>45306.632013888891</v>
      </c>
      <c r="F954" s="1" t="s">
        <v>36</v>
      </c>
      <c r="G954" s="1" t="s">
        <v>37</v>
      </c>
      <c r="I954" s="1" t="s">
        <v>38</v>
      </c>
      <c r="J954" s="3">
        <v>26.9</v>
      </c>
      <c r="K954" s="1">
        <v>59</v>
      </c>
      <c r="L954" s="1">
        <v>0</v>
      </c>
      <c r="M954" s="1">
        <v>34</v>
      </c>
      <c r="N954" s="1">
        <v>0</v>
      </c>
      <c r="O954" s="1">
        <v>25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 s="1">
        <v>0</v>
      </c>
      <c r="Y954" s="1">
        <v>0</v>
      </c>
      <c r="Z954" s="1">
        <v>0</v>
      </c>
      <c r="AA954" s="1">
        <v>0</v>
      </c>
      <c r="AB954" s="1">
        <v>36</v>
      </c>
      <c r="AC954" s="1">
        <v>0</v>
      </c>
      <c r="AD954" s="1">
        <v>0</v>
      </c>
      <c r="AE954" s="1">
        <v>0</v>
      </c>
      <c r="AF954" s="1">
        <v>0</v>
      </c>
      <c r="AG954" s="1">
        <v>0</v>
      </c>
      <c r="AH954" s="1">
        <v>0</v>
      </c>
      <c r="AI954" s="1">
        <v>0</v>
      </c>
      <c r="AJ954" s="1">
        <v>0</v>
      </c>
      <c r="AK954" s="6">
        <v>45615</v>
      </c>
    </row>
    <row r="955" spans="2:37" x14ac:dyDescent="0.25">
      <c r="B955" s="1" t="s">
        <v>1237</v>
      </c>
      <c r="C955" s="1" t="s">
        <v>1240</v>
      </c>
      <c r="D955" s="1" t="s">
        <v>1239</v>
      </c>
      <c r="E955" s="2">
        <v>45293.456319444442</v>
      </c>
      <c r="F955" s="1" t="s">
        <v>36</v>
      </c>
      <c r="G955" s="1" t="s">
        <v>37</v>
      </c>
      <c r="I955" s="1" t="s">
        <v>38</v>
      </c>
      <c r="J955" s="3">
        <v>78.599999999999994</v>
      </c>
      <c r="K955" s="1">
        <v>67</v>
      </c>
      <c r="L955" s="1">
        <v>0</v>
      </c>
      <c r="M955" s="1">
        <v>0</v>
      </c>
      <c r="N955" s="1">
        <v>47</v>
      </c>
      <c r="O955" s="1">
        <v>6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4</v>
      </c>
      <c r="V955" s="1">
        <v>0</v>
      </c>
      <c r="W955" s="1">
        <v>0</v>
      </c>
      <c r="X955" s="1">
        <v>0</v>
      </c>
      <c r="Y955" s="1">
        <v>0</v>
      </c>
      <c r="Z955" s="1">
        <v>0</v>
      </c>
      <c r="AA955" s="1">
        <v>0</v>
      </c>
      <c r="AB955" s="1">
        <v>47</v>
      </c>
      <c r="AC955" s="1">
        <v>0</v>
      </c>
      <c r="AD955" s="1">
        <v>0</v>
      </c>
      <c r="AE955" s="1">
        <v>0</v>
      </c>
      <c r="AF955" s="1">
        <v>0</v>
      </c>
      <c r="AG955" s="1">
        <v>0</v>
      </c>
      <c r="AH955" s="1">
        <v>0</v>
      </c>
      <c r="AI955" s="1">
        <v>0</v>
      </c>
      <c r="AJ955" s="1">
        <v>0</v>
      </c>
      <c r="AK955" s="6">
        <v>45295</v>
      </c>
    </row>
    <row r="956" spans="2:37" x14ac:dyDescent="0.25">
      <c r="B956" s="1" t="s">
        <v>1237</v>
      </c>
      <c r="C956" s="1" t="s">
        <v>1240</v>
      </c>
      <c r="D956" s="1" t="s">
        <v>3485</v>
      </c>
      <c r="E956" s="2">
        <v>45296.660300925927</v>
      </c>
      <c r="F956" s="1" t="s">
        <v>183</v>
      </c>
      <c r="G956" s="1" t="s">
        <v>37</v>
      </c>
      <c r="I956" s="1" t="s">
        <v>38</v>
      </c>
      <c r="J956" s="3">
        <v>25.7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0</v>
      </c>
      <c r="Y956" s="1">
        <v>0</v>
      </c>
      <c r="Z956" s="1">
        <v>0</v>
      </c>
      <c r="AA956" s="1">
        <v>0</v>
      </c>
      <c r="AB956" s="1">
        <v>0</v>
      </c>
      <c r="AC956" s="1">
        <v>0</v>
      </c>
      <c r="AD956" s="1">
        <v>0</v>
      </c>
      <c r="AE956" s="1">
        <v>0</v>
      </c>
      <c r="AF956" s="1">
        <v>0</v>
      </c>
      <c r="AG956" s="1">
        <v>0</v>
      </c>
      <c r="AH956" s="1">
        <v>0</v>
      </c>
      <c r="AI956" s="1">
        <v>0</v>
      </c>
      <c r="AJ956" s="1">
        <v>0</v>
      </c>
      <c r="AK956" s="6">
        <v>43811</v>
      </c>
    </row>
    <row r="957" spans="2:37" x14ac:dyDescent="0.25">
      <c r="B957" s="1" t="s">
        <v>1237</v>
      </c>
      <c r="C957" s="1" t="s">
        <v>2393</v>
      </c>
      <c r="D957" s="1" t="s">
        <v>3486</v>
      </c>
      <c r="E957" s="2">
        <v>45304.406319444446</v>
      </c>
      <c r="F957" s="1" t="s">
        <v>183</v>
      </c>
      <c r="G957" s="1" t="s">
        <v>37</v>
      </c>
      <c r="I957" s="1" t="s">
        <v>38</v>
      </c>
      <c r="J957" s="3">
        <v>37</v>
      </c>
      <c r="K957" s="1">
        <v>55</v>
      </c>
      <c r="L957" s="1">
        <v>0</v>
      </c>
      <c r="M957" s="1">
        <v>0</v>
      </c>
      <c r="N957" s="1">
        <v>26</v>
      </c>
      <c r="O957" s="1">
        <v>25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Z957" s="1">
        <v>0</v>
      </c>
      <c r="AA957" s="1">
        <v>0</v>
      </c>
      <c r="AB957" s="1">
        <v>42</v>
      </c>
      <c r="AC957" s="1">
        <v>0</v>
      </c>
      <c r="AD957" s="1">
        <v>0</v>
      </c>
      <c r="AE957" s="1">
        <v>0</v>
      </c>
      <c r="AF957" s="1">
        <v>0</v>
      </c>
      <c r="AG957" s="1">
        <v>0</v>
      </c>
      <c r="AH957" s="1">
        <v>0</v>
      </c>
      <c r="AI957" s="1">
        <v>0</v>
      </c>
      <c r="AJ957" s="1">
        <v>0</v>
      </c>
      <c r="AK957" s="6">
        <v>45609</v>
      </c>
    </row>
    <row r="958" spans="2:37" x14ac:dyDescent="0.25">
      <c r="B958" s="1" t="s">
        <v>1237</v>
      </c>
      <c r="C958" s="1" t="s">
        <v>1238</v>
      </c>
      <c r="D958" s="1" t="s">
        <v>3487</v>
      </c>
      <c r="E958" s="2">
        <v>45297.462766203702</v>
      </c>
      <c r="F958" s="1" t="s">
        <v>104</v>
      </c>
      <c r="G958" s="1" t="s">
        <v>37</v>
      </c>
      <c r="I958" s="1" t="s">
        <v>38</v>
      </c>
      <c r="J958" s="3">
        <v>4.2</v>
      </c>
      <c r="K958" s="1">
        <v>37</v>
      </c>
      <c r="L958" s="1">
        <v>0</v>
      </c>
      <c r="M958" s="1">
        <v>28</v>
      </c>
      <c r="N958" s="1">
        <v>0</v>
      </c>
      <c r="O958" s="1">
        <v>10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v>0</v>
      </c>
      <c r="Z958" s="1">
        <v>0</v>
      </c>
      <c r="AA958" s="1">
        <v>0</v>
      </c>
      <c r="AB958" s="1">
        <v>219</v>
      </c>
      <c r="AC958" s="1">
        <v>0</v>
      </c>
      <c r="AD958" s="1">
        <v>0</v>
      </c>
      <c r="AE958" s="1">
        <v>0</v>
      </c>
      <c r="AF958" s="1">
        <v>0</v>
      </c>
      <c r="AG958" s="1">
        <v>0</v>
      </c>
      <c r="AH958" s="1">
        <v>0</v>
      </c>
      <c r="AI958" s="1">
        <v>0</v>
      </c>
      <c r="AJ958" s="1">
        <v>0</v>
      </c>
      <c r="AK958" s="6">
        <v>45478</v>
      </c>
    </row>
    <row r="959" spans="2:37" x14ac:dyDescent="0.25">
      <c r="B959" s="1" t="s">
        <v>1242</v>
      </c>
      <c r="C959" s="1" t="s">
        <v>1243</v>
      </c>
      <c r="D959" s="1" t="s">
        <v>1241</v>
      </c>
      <c r="E959" s="2">
        <v>45306.437395833331</v>
      </c>
      <c r="F959" s="1" t="s">
        <v>207</v>
      </c>
      <c r="G959" s="1" t="s">
        <v>37</v>
      </c>
      <c r="I959" s="1" t="s">
        <v>38</v>
      </c>
      <c r="J959" s="3">
        <v>27.9</v>
      </c>
      <c r="K959" s="1">
        <v>1</v>
      </c>
      <c r="L959" s="1">
        <v>0</v>
      </c>
      <c r="M959" s="1">
        <v>1080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16</v>
      </c>
      <c r="V959" s="1">
        <v>0</v>
      </c>
      <c r="W959" s="1">
        <v>0</v>
      </c>
      <c r="X959" s="1">
        <v>0</v>
      </c>
      <c r="Y959" s="1">
        <v>0</v>
      </c>
      <c r="Z959" s="1">
        <v>0</v>
      </c>
      <c r="AA959" s="1">
        <v>0</v>
      </c>
      <c r="AB959" s="1">
        <v>152</v>
      </c>
      <c r="AC959" s="1">
        <v>0</v>
      </c>
      <c r="AD959" s="1">
        <v>0</v>
      </c>
      <c r="AE959" s="1">
        <v>0</v>
      </c>
      <c r="AF959" s="1">
        <v>0</v>
      </c>
      <c r="AG959" s="1">
        <v>0</v>
      </c>
      <c r="AH959" s="1">
        <v>0</v>
      </c>
      <c r="AI959" s="1">
        <v>0</v>
      </c>
      <c r="AJ959" s="1">
        <v>0</v>
      </c>
      <c r="AK959" s="6">
        <v>367</v>
      </c>
    </row>
    <row r="960" spans="2:37" x14ac:dyDescent="0.25">
      <c r="B960" s="1" t="s">
        <v>1245</v>
      </c>
      <c r="C960" s="1" t="s">
        <v>1246</v>
      </c>
      <c r="D960" s="1" t="s">
        <v>1244</v>
      </c>
      <c r="E960" s="2">
        <v>45306.261319444442</v>
      </c>
      <c r="F960" s="1" t="s">
        <v>49</v>
      </c>
      <c r="G960" s="1" t="s">
        <v>37</v>
      </c>
      <c r="I960" s="1" t="s">
        <v>50</v>
      </c>
      <c r="J960" s="3">
        <v>847.6</v>
      </c>
      <c r="K960" s="1">
        <v>123</v>
      </c>
      <c r="L960" s="1">
        <v>0</v>
      </c>
      <c r="M960" s="1">
        <v>0</v>
      </c>
      <c r="N960" s="1">
        <v>12377</v>
      </c>
      <c r="O960" s="1">
        <v>8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>
        <v>0</v>
      </c>
      <c r="AA960" s="1">
        <v>0</v>
      </c>
      <c r="AB960" s="1">
        <v>12926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  <c r="AI960" s="1">
        <v>0</v>
      </c>
      <c r="AJ960" s="1">
        <v>0</v>
      </c>
      <c r="AK960" s="6">
        <v>45339</v>
      </c>
    </row>
    <row r="961" spans="2:37" x14ac:dyDescent="0.25">
      <c r="B961" s="1" t="s">
        <v>1248</v>
      </c>
      <c r="C961" s="1" t="s">
        <v>1249</v>
      </c>
      <c r="D961" s="1" t="s">
        <v>1247</v>
      </c>
      <c r="E961" s="2">
        <v>45306.350775462961</v>
      </c>
      <c r="F961" s="1" t="s">
        <v>104</v>
      </c>
      <c r="G961" s="1" t="s">
        <v>37</v>
      </c>
      <c r="I961" s="1" t="s">
        <v>50</v>
      </c>
      <c r="J961" s="3">
        <v>12.3</v>
      </c>
      <c r="K961" s="1">
        <v>0</v>
      </c>
      <c r="L961" s="1">
        <v>605</v>
      </c>
      <c r="M961" s="1">
        <v>0</v>
      </c>
      <c r="N961" s="1">
        <v>0</v>
      </c>
      <c r="O961" s="1">
        <v>44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10</v>
      </c>
      <c r="V961" s="1">
        <v>0</v>
      </c>
      <c r="W961" s="1">
        <v>0</v>
      </c>
      <c r="X961" s="1">
        <v>0</v>
      </c>
      <c r="Y961" s="1">
        <v>0</v>
      </c>
      <c r="Z961" s="1">
        <v>0</v>
      </c>
      <c r="AA961" s="1">
        <v>0</v>
      </c>
      <c r="AB961" s="1">
        <v>708</v>
      </c>
      <c r="AC961" s="1">
        <v>0</v>
      </c>
      <c r="AD961" s="1">
        <v>0</v>
      </c>
      <c r="AE961" s="1">
        <v>0</v>
      </c>
      <c r="AF961" s="1">
        <v>0</v>
      </c>
      <c r="AG961" s="1">
        <v>0</v>
      </c>
      <c r="AH961" s="1">
        <v>0</v>
      </c>
      <c r="AI961" s="1">
        <v>0</v>
      </c>
      <c r="AJ961" s="1">
        <v>0</v>
      </c>
      <c r="AK961" s="6">
        <v>45391</v>
      </c>
    </row>
    <row r="962" spans="2:37" x14ac:dyDescent="0.25">
      <c r="B962" s="1" t="s">
        <v>1251</v>
      </c>
      <c r="C962" s="1" t="s">
        <v>1252</v>
      </c>
      <c r="D962" s="1" t="s">
        <v>1250</v>
      </c>
      <c r="E962" s="2">
        <v>45306.259629629632</v>
      </c>
      <c r="F962" s="1" t="s">
        <v>469</v>
      </c>
      <c r="G962" s="1" t="s">
        <v>37</v>
      </c>
      <c r="I962" s="1" t="s">
        <v>50</v>
      </c>
      <c r="J962" s="3">
        <v>102.9</v>
      </c>
      <c r="K962" s="1">
        <v>888</v>
      </c>
      <c r="L962" s="1">
        <v>0</v>
      </c>
      <c r="M962" s="1">
        <v>0</v>
      </c>
      <c r="N962" s="1">
        <v>3661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1">
        <v>0</v>
      </c>
      <c r="AB962" s="1">
        <v>3702</v>
      </c>
      <c r="AC962" s="1">
        <v>0</v>
      </c>
      <c r="AD962" s="1">
        <v>0</v>
      </c>
      <c r="AE962" s="1">
        <v>0</v>
      </c>
      <c r="AF962" s="1">
        <v>0</v>
      </c>
      <c r="AG962" s="1">
        <v>0</v>
      </c>
      <c r="AH962" s="1">
        <v>0</v>
      </c>
      <c r="AI962" s="1">
        <v>0</v>
      </c>
      <c r="AJ962" s="1">
        <v>0</v>
      </c>
      <c r="AK962" s="6">
        <v>367</v>
      </c>
    </row>
    <row r="963" spans="2:37" x14ac:dyDescent="0.25">
      <c r="B963" s="1" t="s">
        <v>3488</v>
      </c>
      <c r="C963" s="1" t="s">
        <v>3489</v>
      </c>
      <c r="D963" s="1" t="s">
        <v>3490</v>
      </c>
      <c r="E963" s="2">
        <v>45302.65084490741</v>
      </c>
      <c r="F963" s="1" t="s">
        <v>295</v>
      </c>
      <c r="G963" s="1" t="s">
        <v>37</v>
      </c>
      <c r="I963" s="1" t="s">
        <v>38</v>
      </c>
      <c r="J963" s="3">
        <v>1.7</v>
      </c>
      <c r="K963" s="1">
        <v>1</v>
      </c>
      <c r="L963" s="1">
        <v>3</v>
      </c>
      <c r="M963" s="1">
        <v>0</v>
      </c>
      <c r="N963" s="1">
        <v>0</v>
      </c>
      <c r="O963" s="1">
        <v>5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0</v>
      </c>
      <c r="AB963" s="1">
        <v>8</v>
      </c>
      <c r="AC963" s="1">
        <v>0</v>
      </c>
      <c r="AD963" s="1">
        <v>0</v>
      </c>
      <c r="AE963" s="1">
        <v>0</v>
      </c>
      <c r="AF963" s="1">
        <v>0</v>
      </c>
      <c r="AG963" s="1">
        <v>0</v>
      </c>
      <c r="AH963" s="1">
        <v>0</v>
      </c>
      <c r="AI963" s="1">
        <v>0</v>
      </c>
      <c r="AJ963" s="1">
        <v>0</v>
      </c>
      <c r="AK963" s="6">
        <v>45471</v>
      </c>
    </row>
    <row r="964" spans="2:37" x14ac:dyDescent="0.25">
      <c r="B964" s="1" t="s">
        <v>1254</v>
      </c>
      <c r="C964" s="1" t="s">
        <v>1255</v>
      </c>
      <c r="D964" s="1" t="s">
        <v>1253</v>
      </c>
      <c r="E964" s="2">
        <v>45306.390868055554</v>
      </c>
      <c r="F964" s="1" t="s">
        <v>41</v>
      </c>
      <c r="G964" s="1" t="s">
        <v>37</v>
      </c>
      <c r="I964" s="1" t="s">
        <v>38</v>
      </c>
      <c r="J964" s="3">
        <v>305.2</v>
      </c>
      <c r="K964" s="1">
        <v>5</v>
      </c>
      <c r="L964" s="1">
        <v>1921</v>
      </c>
      <c r="M964" s="1">
        <v>0</v>
      </c>
      <c r="N964" s="1">
        <v>1929</v>
      </c>
      <c r="O964" s="1">
        <v>51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32</v>
      </c>
      <c r="V964" s="1">
        <v>0</v>
      </c>
      <c r="W964" s="1">
        <v>0</v>
      </c>
      <c r="X964" s="1">
        <v>0</v>
      </c>
      <c r="Y964" s="1">
        <v>0</v>
      </c>
      <c r="Z964" s="1">
        <v>0</v>
      </c>
      <c r="AA964" s="1">
        <v>0</v>
      </c>
      <c r="AB964" s="1">
        <v>1940</v>
      </c>
      <c r="AC964" s="1">
        <v>0</v>
      </c>
      <c r="AD964" s="1">
        <v>0</v>
      </c>
      <c r="AE964" s="1">
        <v>0</v>
      </c>
      <c r="AF964" s="1">
        <v>0</v>
      </c>
      <c r="AG964" s="1">
        <v>0</v>
      </c>
      <c r="AH964" s="1">
        <v>0</v>
      </c>
      <c r="AI964" s="1">
        <v>0</v>
      </c>
      <c r="AJ964" s="1">
        <v>0</v>
      </c>
      <c r="AK964" s="6">
        <v>45472</v>
      </c>
    </row>
    <row r="965" spans="2:37" x14ac:dyDescent="0.25">
      <c r="B965" s="1" t="s">
        <v>1257</v>
      </c>
      <c r="C965" s="1" t="s">
        <v>1258</v>
      </c>
      <c r="D965" s="1" t="s">
        <v>1256</v>
      </c>
      <c r="E965" s="2">
        <v>45306.341261574074</v>
      </c>
      <c r="F965" s="1" t="s">
        <v>1259</v>
      </c>
      <c r="G965" s="1" t="s">
        <v>37</v>
      </c>
      <c r="H965" s="1" t="s">
        <v>321</v>
      </c>
      <c r="I965" s="1" t="s">
        <v>50</v>
      </c>
      <c r="J965" s="3">
        <v>25.5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90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1</v>
      </c>
      <c r="AB965" s="1">
        <v>20</v>
      </c>
      <c r="AC965" s="1">
        <v>96</v>
      </c>
      <c r="AD965" s="1">
        <v>0</v>
      </c>
      <c r="AE965" s="1">
        <v>0</v>
      </c>
      <c r="AF965" s="1">
        <v>0</v>
      </c>
      <c r="AG965" s="1">
        <v>0</v>
      </c>
      <c r="AH965" s="1">
        <v>0</v>
      </c>
      <c r="AI965" s="1">
        <v>0</v>
      </c>
      <c r="AJ965" s="1">
        <v>0</v>
      </c>
      <c r="AK965" s="6">
        <v>367</v>
      </c>
    </row>
    <row r="966" spans="2:37" x14ac:dyDescent="0.25">
      <c r="B966" s="1" t="s">
        <v>3491</v>
      </c>
      <c r="C966" s="1" t="s">
        <v>3492</v>
      </c>
      <c r="D966" s="1" t="s">
        <v>3493</v>
      </c>
      <c r="E966" s="2">
        <v>45306.386643518519</v>
      </c>
      <c r="F966" s="1" t="s">
        <v>73</v>
      </c>
      <c r="G966" s="1" t="s">
        <v>37</v>
      </c>
      <c r="I966" s="1" t="s">
        <v>50</v>
      </c>
      <c r="J966" s="3">
        <v>114.6</v>
      </c>
      <c r="K966" s="1">
        <v>661</v>
      </c>
      <c r="L966" s="1">
        <v>131</v>
      </c>
      <c r="M966" s="1">
        <v>642</v>
      </c>
      <c r="N966" s="1">
        <v>0</v>
      </c>
      <c r="O966" s="1">
        <v>2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32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 s="1">
        <v>1540</v>
      </c>
      <c r="AC966" s="1">
        <v>0</v>
      </c>
      <c r="AD966" s="1">
        <v>1</v>
      </c>
      <c r="AE966" s="1">
        <v>0</v>
      </c>
      <c r="AF966" s="1">
        <v>0</v>
      </c>
      <c r="AG966" s="1">
        <v>0</v>
      </c>
      <c r="AH966" s="1">
        <v>0</v>
      </c>
      <c r="AI966" s="1">
        <v>0</v>
      </c>
      <c r="AJ966" s="1">
        <v>0</v>
      </c>
      <c r="AK966" s="6">
        <v>45324</v>
      </c>
    </row>
    <row r="967" spans="2:37" x14ac:dyDescent="0.25">
      <c r="B967" s="1" t="s">
        <v>2198</v>
      </c>
      <c r="C967" s="1" t="s">
        <v>2199</v>
      </c>
      <c r="D967" s="1" t="s">
        <v>2197</v>
      </c>
      <c r="E967" s="2">
        <v>45306.483981481484</v>
      </c>
      <c r="F967" s="1" t="s">
        <v>36</v>
      </c>
      <c r="G967" s="1" t="s">
        <v>37</v>
      </c>
      <c r="I967" s="1" t="s">
        <v>50</v>
      </c>
      <c r="J967" s="3">
        <v>40.5</v>
      </c>
      <c r="K967" s="1">
        <v>21</v>
      </c>
      <c r="L967" s="1">
        <v>0</v>
      </c>
      <c r="M967" s="1">
        <v>23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0</v>
      </c>
      <c r="AA967" s="1">
        <v>0</v>
      </c>
      <c r="AB967" s="1">
        <v>34</v>
      </c>
      <c r="AC967" s="1">
        <v>0</v>
      </c>
      <c r="AD967" s="1">
        <v>0</v>
      </c>
      <c r="AE967" s="1">
        <v>0</v>
      </c>
      <c r="AF967" s="1">
        <v>0</v>
      </c>
      <c r="AG967" s="1">
        <v>0</v>
      </c>
      <c r="AH967" s="1">
        <v>0</v>
      </c>
      <c r="AI967" s="1">
        <v>0</v>
      </c>
      <c r="AJ967" s="1">
        <v>0</v>
      </c>
      <c r="AK967" s="6">
        <v>45120</v>
      </c>
    </row>
    <row r="968" spans="2:37" x14ac:dyDescent="0.25">
      <c r="B968" s="1" t="s">
        <v>1261</v>
      </c>
      <c r="C968" s="1" t="s">
        <v>1262</v>
      </c>
      <c r="D968" s="1" t="s">
        <v>1260</v>
      </c>
      <c r="E968" s="2">
        <v>45306.489374999997</v>
      </c>
      <c r="F968" s="1" t="s">
        <v>36</v>
      </c>
      <c r="G968" s="1" t="s">
        <v>37</v>
      </c>
      <c r="I968" s="1" t="s">
        <v>50</v>
      </c>
      <c r="J968" s="3">
        <v>56.6</v>
      </c>
      <c r="K968" s="1">
        <v>2</v>
      </c>
      <c r="L968" s="1">
        <v>212</v>
      </c>
      <c r="M968" s="1">
        <v>0</v>
      </c>
      <c r="N968" s="1">
        <v>0</v>
      </c>
      <c r="O968" s="1">
        <v>192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35</v>
      </c>
      <c r="V968" s="1">
        <v>0</v>
      </c>
      <c r="W968" s="1">
        <v>0</v>
      </c>
      <c r="X968" s="1">
        <v>0</v>
      </c>
      <c r="Y968" s="1">
        <v>0</v>
      </c>
      <c r="Z968" s="1">
        <v>0</v>
      </c>
      <c r="AA968" s="1">
        <v>181</v>
      </c>
      <c r="AB968" s="1">
        <v>321</v>
      </c>
      <c r="AC968" s="1">
        <v>0</v>
      </c>
      <c r="AD968" s="1">
        <v>0</v>
      </c>
      <c r="AE968" s="1">
        <v>0</v>
      </c>
      <c r="AF968" s="1">
        <v>0</v>
      </c>
      <c r="AG968" s="1">
        <v>0</v>
      </c>
      <c r="AH968" s="1">
        <v>0</v>
      </c>
      <c r="AI968" s="1">
        <v>1</v>
      </c>
      <c r="AJ968" s="1">
        <v>0</v>
      </c>
      <c r="AK968" s="6">
        <v>45496</v>
      </c>
    </row>
    <row r="969" spans="2:37" x14ac:dyDescent="0.25">
      <c r="B969" s="1" t="s">
        <v>3494</v>
      </c>
      <c r="C969" s="1" t="s">
        <v>3495</v>
      </c>
      <c r="D969" s="1" t="s">
        <v>3496</v>
      </c>
      <c r="E969" s="2">
        <v>45306.33017361111</v>
      </c>
      <c r="F969" s="1" t="s">
        <v>73</v>
      </c>
      <c r="G969" s="1" t="s">
        <v>37</v>
      </c>
      <c r="I969" s="1" t="s">
        <v>50</v>
      </c>
      <c r="J969" s="3">
        <v>48.7</v>
      </c>
      <c r="K969" s="1">
        <v>690</v>
      </c>
      <c r="L969" s="1">
        <v>0</v>
      </c>
      <c r="M969" s="1">
        <v>684</v>
      </c>
      <c r="N969" s="1">
        <v>0</v>
      </c>
      <c r="O969" s="1">
        <v>36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1">
        <v>0</v>
      </c>
      <c r="Z969" s="1">
        <v>0</v>
      </c>
      <c r="AA969" s="1">
        <v>0</v>
      </c>
      <c r="AB969" s="1">
        <v>705</v>
      </c>
      <c r="AC969" s="1">
        <v>0</v>
      </c>
      <c r="AD969" s="1">
        <v>0</v>
      </c>
      <c r="AE969" s="1">
        <v>0</v>
      </c>
      <c r="AF969" s="1">
        <v>0</v>
      </c>
      <c r="AG969" s="1">
        <v>0</v>
      </c>
      <c r="AH969" s="1">
        <v>0</v>
      </c>
      <c r="AI969" s="1">
        <v>0</v>
      </c>
      <c r="AJ969" s="1">
        <v>0</v>
      </c>
      <c r="AK969" s="6">
        <v>45308</v>
      </c>
    </row>
    <row r="970" spans="2:37" x14ac:dyDescent="0.25">
      <c r="B970" s="1" t="s">
        <v>1264</v>
      </c>
      <c r="C970" s="1" t="s">
        <v>1265</v>
      </c>
      <c r="D970" s="1" t="s">
        <v>1263</v>
      </c>
      <c r="E970" s="2">
        <v>45301.410196759258</v>
      </c>
      <c r="F970" s="1" t="s">
        <v>46</v>
      </c>
      <c r="G970" s="1" t="s">
        <v>37</v>
      </c>
      <c r="I970" s="1" t="s">
        <v>38</v>
      </c>
      <c r="J970" s="3">
        <v>62.5</v>
      </c>
      <c r="K970" s="1">
        <v>0</v>
      </c>
      <c r="L970" s="1">
        <v>0</v>
      </c>
      <c r="M970" s="1">
        <v>0</v>
      </c>
      <c r="N970" s="1">
        <v>495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24</v>
      </c>
      <c r="V970" s="1">
        <v>0</v>
      </c>
      <c r="W970" s="1">
        <v>0</v>
      </c>
      <c r="X970" s="1">
        <v>0</v>
      </c>
      <c r="Y970" s="1">
        <v>0</v>
      </c>
      <c r="Z970" s="1">
        <v>0</v>
      </c>
      <c r="AA970" s="1">
        <v>0</v>
      </c>
      <c r="AB970" s="1">
        <v>485</v>
      </c>
      <c r="AC970" s="1">
        <v>0</v>
      </c>
      <c r="AD970" s="1">
        <v>0</v>
      </c>
      <c r="AE970" s="1">
        <v>0</v>
      </c>
      <c r="AF970" s="1">
        <v>0</v>
      </c>
      <c r="AG970" s="1">
        <v>0</v>
      </c>
      <c r="AH970" s="1">
        <v>0</v>
      </c>
      <c r="AI970" s="1">
        <v>0</v>
      </c>
      <c r="AJ970" s="1">
        <v>0</v>
      </c>
      <c r="AK970" s="6">
        <v>44336</v>
      </c>
    </row>
    <row r="971" spans="2:37" x14ac:dyDescent="0.25">
      <c r="B971" s="1" t="s">
        <v>1267</v>
      </c>
      <c r="C971" s="1" t="s">
        <v>1268</v>
      </c>
      <c r="D971" s="1" t="s">
        <v>1266</v>
      </c>
      <c r="E971" s="2">
        <v>45306.459745370368</v>
      </c>
      <c r="F971" s="1" t="s">
        <v>49</v>
      </c>
      <c r="G971" s="1" t="s">
        <v>37</v>
      </c>
      <c r="I971" s="1" t="s">
        <v>38</v>
      </c>
      <c r="J971" s="3">
        <v>379.2</v>
      </c>
      <c r="K971" s="1">
        <v>1</v>
      </c>
      <c r="L971" s="1">
        <v>0</v>
      </c>
      <c r="M971" s="1">
        <v>0</v>
      </c>
      <c r="N971" s="1">
        <v>27781</v>
      </c>
      <c r="O971" s="1">
        <v>2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78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197</v>
      </c>
      <c r="AB971" s="1">
        <v>30157</v>
      </c>
      <c r="AC971" s="1">
        <v>0</v>
      </c>
      <c r="AD971" s="1">
        <v>0</v>
      </c>
      <c r="AE971" s="1">
        <v>0</v>
      </c>
      <c r="AF971" s="1">
        <v>0</v>
      </c>
      <c r="AG971" s="1">
        <v>0</v>
      </c>
      <c r="AH971" s="1">
        <v>0</v>
      </c>
      <c r="AI971" s="1">
        <v>1</v>
      </c>
      <c r="AJ971" s="1">
        <v>0</v>
      </c>
      <c r="AK971" s="6">
        <v>45268</v>
      </c>
    </row>
    <row r="972" spans="2:37" x14ac:dyDescent="0.25">
      <c r="B972" s="1" t="s">
        <v>2201</v>
      </c>
      <c r="C972" s="1" t="s">
        <v>2202</v>
      </c>
      <c r="D972" s="1" t="s">
        <v>2200</v>
      </c>
      <c r="E972" s="2">
        <v>45306.335081018522</v>
      </c>
      <c r="F972" s="1" t="s">
        <v>66</v>
      </c>
      <c r="G972" s="1" t="s">
        <v>37</v>
      </c>
      <c r="I972" s="1" t="s">
        <v>38</v>
      </c>
      <c r="J972" s="3">
        <v>6.3</v>
      </c>
      <c r="K972" s="1">
        <v>1</v>
      </c>
      <c r="L972" s="1">
        <v>0</v>
      </c>
      <c r="M972" s="1">
        <v>0</v>
      </c>
      <c r="N972" s="1">
        <v>0</v>
      </c>
      <c r="O972" s="1">
        <v>20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23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4</v>
      </c>
      <c r="AB972" s="1">
        <v>0</v>
      </c>
      <c r="AC972" s="1">
        <v>0</v>
      </c>
      <c r="AD972" s="1">
        <v>0</v>
      </c>
      <c r="AE972" s="1">
        <v>0</v>
      </c>
      <c r="AF972" s="1">
        <v>0</v>
      </c>
      <c r="AG972" s="1">
        <v>0</v>
      </c>
      <c r="AH972" s="1">
        <v>0</v>
      </c>
      <c r="AI972" s="1">
        <v>0</v>
      </c>
      <c r="AJ972" s="1">
        <v>0</v>
      </c>
      <c r="AK972" s="6">
        <v>45353</v>
      </c>
    </row>
    <row r="973" spans="2:37" x14ac:dyDescent="0.25">
      <c r="B973" s="1" t="s">
        <v>3497</v>
      </c>
      <c r="C973" s="1" t="s">
        <v>3498</v>
      </c>
      <c r="D973" s="1" t="s">
        <v>3499</v>
      </c>
      <c r="E973" s="2">
        <v>45306.345243055555</v>
      </c>
      <c r="F973" s="1" t="s">
        <v>295</v>
      </c>
      <c r="G973" s="1" t="s">
        <v>37</v>
      </c>
      <c r="I973" s="1" t="s">
        <v>38</v>
      </c>
      <c r="J973" s="3">
        <v>12.6</v>
      </c>
      <c r="K973" s="1">
        <v>1551</v>
      </c>
      <c r="L973" s="1">
        <v>0</v>
      </c>
      <c r="M973" s="1">
        <v>1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0</v>
      </c>
      <c r="AB973" s="1">
        <v>0</v>
      </c>
      <c r="AC973" s="1">
        <v>0</v>
      </c>
      <c r="AD973" s="1">
        <v>0</v>
      </c>
      <c r="AE973" s="1">
        <v>0</v>
      </c>
      <c r="AF973" s="1">
        <v>0</v>
      </c>
      <c r="AG973" s="1">
        <v>0</v>
      </c>
      <c r="AH973" s="1">
        <v>0</v>
      </c>
      <c r="AI973" s="1">
        <v>0</v>
      </c>
      <c r="AJ973" s="1">
        <v>0</v>
      </c>
      <c r="AK973" s="6">
        <v>45083</v>
      </c>
    </row>
    <row r="974" spans="2:37" x14ac:dyDescent="0.25">
      <c r="B974" s="1" t="s">
        <v>3500</v>
      </c>
      <c r="C974" s="1" t="s">
        <v>3501</v>
      </c>
      <c r="D974" s="1" t="s">
        <v>3502</v>
      </c>
      <c r="E974" s="2">
        <v>45253.565763888888</v>
      </c>
      <c r="F974" s="1" t="s">
        <v>295</v>
      </c>
      <c r="G974" s="1" t="s">
        <v>37</v>
      </c>
      <c r="I974" s="1" t="s">
        <v>38</v>
      </c>
      <c r="J974" s="3">
        <v>2.1</v>
      </c>
      <c r="K974" s="1">
        <v>1</v>
      </c>
      <c r="L974" s="1">
        <v>0</v>
      </c>
      <c r="M974" s="1">
        <v>0</v>
      </c>
      <c r="N974" s="1">
        <v>0</v>
      </c>
      <c r="O974" s="1">
        <v>34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7</v>
      </c>
      <c r="V974" s="1">
        <v>0</v>
      </c>
      <c r="W974" s="1">
        <v>0</v>
      </c>
      <c r="X974" s="1">
        <v>0</v>
      </c>
      <c r="Y974" s="1">
        <v>0</v>
      </c>
      <c r="Z974" s="1">
        <v>0</v>
      </c>
      <c r="AA974" s="1">
        <v>0</v>
      </c>
      <c r="AB974" s="1">
        <v>0</v>
      </c>
      <c r="AC974" s="1">
        <v>0</v>
      </c>
      <c r="AD974" s="1">
        <v>0</v>
      </c>
      <c r="AE974" s="1">
        <v>0</v>
      </c>
      <c r="AF974" s="1">
        <v>0</v>
      </c>
      <c r="AG974" s="1">
        <v>0</v>
      </c>
      <c r="AH974" s="1">
        <v>0</v>
      </c>
      <c r="AI974" s="1">
        <v>0</v>
      </c>
      <c r="AJ974" s="1">
        <v>0</v>
      </c>
      <c r="AK974" s="6">
        <v>45533</v>
      </c>
    </row>
    <row r="975" spans="2:37" x14ac:dyDescent="0.25">
      <c r="B975" s="1" t="s">
        <v>3503</v>
      </c>
      <c r="C975" s="1" t="s">
        <v>3504</v>
      </c>
      <c r="D975" s="1" t="s">
        <v>3505</v>
      </c>
      <c r="E975" s="2">
        <v>45299.603449074071</v>
      </c>
      <c r="F975" s="1" t="s">
        <v>295</v>
      </c>
      <c r="G975" s="1" t="s">
        <v>37</v>
      </c>
      <c r="I975" s="1" t="s">
        <v>50</v>
      </c>
      <c r="J975" s="3">
        <v>11.2</v>
      </c>
      <c r="K975" s="1">
        <v>23</v>
      </c>
      <c r="L975" s="1">
        <v>0</v>
      </c>
      <c r="M975" s="1">
        <v>15</v>
      </c>
      <c r="N975" s="1">
        <v>0</v>
      </c>
      <c r="O975" s="1">
        <v>3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6</v>
      </c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0</v>
      </c>
      <c r="AB975" s="1">
        <v>16</v>
      </c>
      <c r="AC975" s="1">
        <v>0</v>
      </c>
      <c r="AD975" s="1">
        <v>0</v>
      </c>
      <c r="AE975" s="1">
        <v>0</v>
      </c>
      <c r="AF975" s="1">
        <v>0</v>
      </c>
      <c r="AG975" s="1">
        <v>0</v>
      </c>
      <c r="AH975" s="1">
        <v>0</v>
      </c>
      <c r="AI975" s="1">
        <v>0</v>
      </c>
      <c r="AJ975" s="1">
        <v>0</v>
      </c>
      <c r="AK975" s="6">
        <v>45608</v>
      </c>
    </row>
    <row r="976" spans="2:37" x14ac:dyDescent="0.25">
      <c r="B976" s="1" t="s">
        <v>1270</v>
      </c>
      <c r="C976" s="1" t="s">
        <v>1271</v>
      </c>
      <c r="D976" s="1" t="s">
        <v>1269</v>
      </c>
      <c r="E976" s="2">
        <v>45306.287118055552</v>
      </c>
      <c r="F976" s="1" t="s">
        <v>280</v>
      </c>
      <c r="G976" s="1" t="s">
        <v>37</v>
      </c>
      <c r="I976" s="1" t="s">
        <v>38</v>
      </c>
      <c r="J976" s="3">
        <v>554.79999999999995</v>
      </c>
      <c r="K976" s="1">
        <v>8538</v>
      </c>
      <c r="L976" s="1">
        <v>0</v>
      </c>
      <c r="M976" s="1">
        <v>0</v>
      </c>
      <c r="N976" s="1">
        <v>9266</v>
      </c>
      <c r="O976" s="1">
        <v>395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333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991</v>
      </c>
      <c r="AB976" s="1">
        <v>9848</v>
      </c>
      <c r="AC976" s="1">
        <v>0</v>
      </c>
      <c r="AD976" s="1">
        <v>3</v>
      </c>
      <c r="AE976" s="1">
        <v>0</v>
      </c>
      <c r="AF976" s="1">
        <v>0</v>
      </c>
      <c r="AG976" s="1">
        <v>0</v>
      </c>
      <c r="AH976" s="1">
        <v>0</v>
      </c>
      <c r="AI976" s="1">
        <v>0</v>
      </c>
      <c r="AJ976" s="1">
        <v>0</v>
      </c>
      <c r="AK976" s="6">
        <v>45559</v>
      </c>
    </row>
    <row r="977" spans="2:37" x14ac:dyDescent="0.25">
      <c r="B977" s="1" t="s">
        <v>3506</v>
      </c>
      <c r="C977" s="1" t="s">
        <v>3507</v>
      </c>
      <c r="D977" s="1" t="s">
        <v>3508</v>
      </c>
      <c r="E977" s="2">
        <v>45230.595949074072</v>
      </c>
      <c r="F977" s="1" t="s">
        <v>295</v>
      </c>
      <c r="G977" s="1" t="s">
        <v>37</v>
      </c>
      <c r="I977" s="1" t="s">
        <v>50</v>
      </c>
      <c r="J977" s="3">
        <v>5.3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  <c r="AC977" s="1">
        <v>0</v>
      </c>
      <c r="AD977" s="1">
        <v>0</v>
      </c>
      <c r="AE977" s="1">
        <v>0</v>
      </c>
      <c r="AF977" s="1">
        <v>0</v>
      </c>
      <c r="AG977" s="1">
        <v>0</v>
      </c>
      <c r="AH977" s="1">
        <v>0</v>
      </c>
      <c r="AI977" s="1">
        <v>0</v>
      </c>
      <c r="AJ977" s="1">
        <v>-1</v>
      </c>
      <c r="AK977" s="6">
        <v>367</v>
      </c>
    </row>
    <row r="978" spans="2:37" x14ac:dyDescent="0.25">
      <c r="B978" s="1" t="s">
        <v>3509</v>
      </c>
      <c r="C978" s="1" t="s">
        <v>152</v>
      </c>
      <c r="D978" s="1" t="s">
        <v>151</v>
      </c>
      <c r="E978" s="2">
        <v>45306.340231481481</v>
      </c>
      <c r="F978" s="1" t="s">
        <v>128</v>
      </c>
      <c r="G978" s="1" t="s">
        <v>37</v>
      </c>
      <c r="H978" s="1" t="s">
        <v>153</v>
      </c>
      <c r="I978" s="1" t="s">
        <v>38</v>
      </c>
      <c r="J978" s="3">
        <v>422.8</v>
      </c>
      <c r="K978" s="1">
        <v>3</v>
      </c>
      <c r="L978" s="1">
        <v>4326</v>
      </c>
      <c r="M978" s="1">
        <v>12</v>
      </c>
      <c r="N978" s="1">
        <v>0</v>
      </c>
      <c r="O978" s="1">
        <v>563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219</v>
      </c>
      <c r="V978" s="1">
        <v>0</v>
      </c>
      <c r="W978" s="1">
        <v>0</v>
      </c>
      <c r="X978" s="1">
        <v>0</v>
      </c>
      <c r="Y978" s="1">
        <v>0</v>
      </c>
      <c r="Z978" s="1">
        <v>0</v>
      </c>
      <c r="AA978" s="1">
        <v>815</v>
      </c>
      <c r="AB978" s="1">
        <v>5121</v>
      </c>
      <c r="AC978" s="1">
        <v>634</v>
      </c>
      <c r="AD978" s="1">
        <v>2</v>
      </c>
      <c r="AE978" s="1">
        <v>0</v>
      </c>
      <c r="AF978" s="1">
        <v>0</v>
      </c>
      <c r="AG978" s="1">
        <v>0</v>
      </c>
      <c r="AH978" s="1">
        <v>0</v>
      </c>
      <c r="AI978" s="1">
        <v>1</v>
      </c>
      <c r="AJ978" s="1">
        <v>0</v>
      </c>
      <c r="AK978" s="6">
        <v>45385</v>
      </c>
    </row>
    <row r="979" spans="2:37" x14ac:dyDescent="0.25">
      <c r="B979" s="1" t="s">
        <v>1273</v>
      </c>
      <c r="C979" s="1" t="s">
        <v>1274</v>
      </c>
      <c r="D979" s="1" t="s">
        <v>1272</v>
      </c>
      <c r="E979" s="2">
        <v>45306.593518518515</v>
      </c>
      <c r="F979" s="1" t="s">
        <v>132</v>
      </c>
      <c r="G979" s="1" t="s">
        <v>37</v>
      </c>
      <c r="I979" s="1" t="s">
        <v>38</v>
      </c>
      <c r="J979" s="3">
        <v>375.8</v>
      </c>
      <c r="K979" s="1">
        <v>0</v>
      </c>
      <c r="L979" s="1">
        <v>0</v>
      </c>
      <c r="M979" s="1">
        <v>7</v>
      </c>
      <c r="N979" s="1">
        <v>8331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5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5</v>
      </c>
      <c r="AB979" s="1">
        <v>3423</v>
      </c>
      <c r="AC979" s="1">
        <v>0</v>
      </c>
      <c r="AD979" s="1">
        <v>93</v>
      </c>
      <c r="AE979" s="1">
        <v>0</v>
      </c>
      <c r="AF979" s="1">
        <v>0</v>
      </c>
      <c r="AG979" s="1">
        <v>0</v>
      </c>
      <c r="AH979" s="1">
        <v>0</v>
      </c>
      <c r="AI979" s="1">
        <v>1</v>
      </c>
      <c r="AJ979" s="1">
        <v>0</v>
      </c>
      <c r="AK979" s="6">
        <v>45276</v>
      </c>
    </row>
    <row r="980" spans="2:37" x14ac:dyDescent="0.25">
      <c r="B980" s="1" t="s">
        <v>3510</v>
      </c>
      <c r="C980" s="1" t="s">
        <v>3511</v>
      </c>
      <c r="D980" s="1" t="s">
        <v>3512</v>
      </c>
      <c r="E980" s="2">
        <v>45306.590937499997</v>
      </c>
      <c r="F980" s="1" t="s">
        <v>41</v>
      </c>
      <c r="G980" s="1" t="s">
        <v>37</v>
      </c>
      <c r="I980" s="1" t="s">
        <v>50</v>
      </c>
      <c r="J980" s="3">
        <v>40.6</v>
      </c>
      <c r="K980" s="1">
        <v>0</v>
      </c>
      <c r="L980" s="1">
        <v>415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0</v>
      </c>
      <c r="AB980" s="1">
        <v>771</v>
      </c>
      <c r="AC980" s="1">
        <v>0</v>
      </c>
      <c r="AD980" s="1">
        <v>0</v>
      </c>
      <c r="AE980" s="1">
        <v>0</v>
      </c>
      <c r="AF980" s="1">
        <v>0</v>
      </c>
      <c r="AG980" s="1">
        <v>0</v>
      </c>
      <c r="AH980" s="1">
        <v>0</v>
      </c>
      <c r="AI980" s="1">
        <v>0</v>
      </c>
      <c r="AJ980" s="1">
        <v>0</v>
      </c>
      <c r="AK980" s="6">
        <v>367</v>
      </c>
    </row>
    <row r="981" spans="2:37" x14ac:dyDescent="0.25">
      <c r="B981" s="1" t="s">
        <v>2204</v>
      </c>
      <c r="C981" s="1" t="s">
        <v>2205</v>
      </c>
      <c r="D981" s="1" t="s">
        <v>2203</v>
      </c>
      <c r="E981" s="2">
        <v>45301.463807870372</v>
      </c>
      <c r="F981" s="1" t="s">
        <v>207</v>
      </c>
      <c r="G981" s="1" t="s">
        <v>37</v>
      </c>
      <c r="I981" s="1" t="s">
        <v>38</v>
      </c>
      <c r="J981" s="3">
        <v>5.3</v>
      </c>
      <c r="K981" s="1">
        <v>1</v>
      </c>
      <c r="L981" s="1">
        <v>0</v>
      </c>
      <c r="M981" s="1">
        <v>0</v>
      </c>
      <c r="N981" s="1">
        <v>0</v>
      </c>
      <c r="O981" s="1">
        <v>8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46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  <c r="AC981" s="1">
        <v>0</v>
      </c>
      <c r="AD981" s="1">
        <v>0</v>
      </c>
      <c r="AE981" s="1">
        <v>0</v>
      </c>
      <c r="AF981" s="1">
        <v>0</v>
      </c>
      <c r="AG981" s="1">
        <v>0</v>
      </c>
      <c r="AH981" s="1">
        <v>0</v>
      </c>
      <c r="AI981" s="1">
        <v>0</v>
      </c>
      <c r="AJ981" s="1">
        <v>0</v>
      </c>
      <c r="AK981" s="6">
        <v>45601</v>
      </c>
    </row>
    <row r="982" spans="2:37" x14ac:dyDescent="0.25">
      <c r="B982" s="1" t="s">
        <v>1276</v>
      </c>
      <c r="C982" s="1" t="s">
        <v>1277</v>
      </c>
      <c r="D982" s="1" t="s">
        <v>1275</v>
      </c>
      <c r="E982" s="2">
        <v>45303.566134259258</v>
      </c>
      <c r="F982" s="1" t="s">
        <v>36</v>
      </c>
      <c r="G982" s="1" t="s">
        <v>37</v>
      </c>
      <c r="I982" s="1" t="s">
        <v>50</v>
      </c>
      <c r="J982" s="3">
        <v>31.1</v>
      </c>
      <c r="K982" s="1">
        <v>0</v>
      </c>
      <c r="L982" s="1">
        <v>0</v>
      </c>
      <c r="M982" s="1">
        <v>0</v>
      </c>
      <c r="N982" s="1">
        <v>382</v>
      </c>
      <c r="O982" s="1">
        <v>2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14</v>
      </c>
      <c r="V982" s="1">
        <v>0</v>
      </c>
      <c r="W982" s="1">
        <v>0</v>
      </c>
      <c r="X982" s="1">
        <v>0</v>
      </c>
      <c r="Y982" s="1">
        <v>0</v>
      </c>
      <c r="Z982" s="1">
        <v>0</v>
      </c>
      <c r="AA982" s="1">
        <v>0</v>
      </c>
      <c r="AB982" s="1">
        <v>830</v>
      </c>
      <c r="AC982" s="1">
        <v>0</v>
      </c>
      <c r="AD982" s="1">
        <v>0</v>
      </c>
      <c r="AE982" s="1">
        <v>0</v>
      </c>
      <c r="AF982" s="1">
        <v>0</v>
      </c>
      <c r="AG982" s="1">
        <v>0</v>
      </c>
      <c r="AH982" s="1">
        <v>0</v>
      </c>
      <c r="AI982" s="1">
        <v>0</v>
      </c>
      <c r="AJ982" s="1">
        <v>0</v>
      </c>
      <c r="AK982" s="6">
        <v>45456</v>
      </c>
    </row>
    <row r="983" spans="2:37" x14ac:dyDescent="0.25">
      <c r="B983" s="1" t="s">
        <v>3513</v>
      </c>
      <c r="C983" s="1" t="s">
        <v>3514</v>
      </c>
      <c r="D983" s="1" t="s">
        <v>3515</v>
      </c>
      <c r="E983" s="2">
        <v>45304.832384259258</v>
      </c>
      <c r="F983" s="1" t="s">
        <v>147</v>
      </c>
      <c r="G983" s="1" t="s">
        <v>37</v>
      </c>
      <c r="I983" s="1" t="s">
        <v>38</v>
      </c>
      <c r="J983" s="3">
        <v>2</v>
      </c>
      <c r="K983" s="1">
        <v>0</v>
      </c>
      <c r="L983" s="1">
        <v>0</v>
      </c>
      <c r="M983" s="1">
        <v>144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Z983" s="1">
        <v>0</v>
      </c>
      <c r="AA983" s="1">
        <v>0</v>
      </c>
      <c r="AB983" s="1">
        <v>43</v>
      </c>
      <c r="AC983" s="1">
        <v>0</v>
      </c>
      <c r="AD983" s="1">
        <v>0</v>
      </c>
      <c r="AE983" s="1">
        <v>0</v>
      </c>
      <c r="AF983" s="1">
        <v>0</v>
      </c>
      <c r="AG983" s="1">
        <v>0</v>
      </c>
      <c r="AH983" s="1">
        <v>0</v>
      </c>
      <c r="AI983" s="1">
        <v>0</v>
      </c>
      <c r="AJ983" s="1">
        <v>0</v>
      </c>
      <c r="AK983" s="6">
        <v>367</v>
      </c>
    </row>
    <row r="984" spans="2:37" x14ac:dyDescent="0.25">
      <c r="B984" s="1" t="s">
        <v>2207</v>
      </c>
      <c r="C984" s="1" t="s">
        <v>2208</v>
      </c>
      <c r="D984" s="1" t="s">
        <v>2206</v>
      </c>
      <c r="E984" s="2">
        <v>45306.314085648148</v>
      </c>
      <c r="F984" s="1" t="s">
        <v>171</v>
      </c>
      <c r="G984" s="1" t="s">
        <v>42</v>
      </c>
      <c r="I984" s="1" t="s">
        <v>50</v>
      </c>
      <c r="J984" s="3">
        <v>1689.2</v>
      </c>
      <c r="K984" s="1">
        <v>1</v>
      </c>
      <c r="L984" s="1">
        <v>0</v>
      </c>
      <c r="M984" s="1">
        <v>0</v>
      </c>
      <c r="N984" s="1">
        <v>29117</v>
      </c>
      <c r="O984" s="1">
        <v>73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1072</v>
      </c>
      <c r="V984" s="1">
        <v>0</v>
      </c>
      <c r="W984" s="1">
        <v>1130</v>
      </c>
      <c r="X984" s="1">
        <v>0</v>
      </c>
      <c r="Y984" s="1">
        <v>0</v>
      </c>
      <c r="Z984" s="1">
        <v>0</v>
      </c>
      <c r="AA984" s="1">
        <v>40</v>
      </c>
      <c r="AB984" s="1">
        <v>18708</v>
      </c>
      <c r="AC984" s="1">
        <v>0</v>
      </c>
      <c r="AD984" s="1">
        <v>0</v>
      </c>
      <c r="AE984" s="1">
        <v>0</v>
      </c>
      <c r="AF984" s="1">
        <v>0</v>
      </c>
      <c r="AG984" s="1">
        <v>0</v>
      </c>
      <c r="AH984" s="1">
        <v>0</v>
      </c>
      <c r="AI984" s="1">
        <v>0</v>
      </c>
      <c r="AJ984" s="1">
        <v>0</v>
      </c>
      <c r="AK984" s="6">
        <v>45405</v>
      </c>
    </row>
    <row r="985" spans="2:37" x14ac:dyDescent="0.25">
      <c r="B985" s="1" t="s">
        <v>3516</v>
      </c>
      <c r="C985" s="1" t="s">
        <v>3517</v>
      </c>
      <c r="D985" s="1" t="s">
        <v>3518</v>
      </c>
      <c r="E985" s="2">
        <v>45306.611574074072</v>
      </c>
      <c r="F985" s="1" t="s">
        <v>66</v>
      </c>
      <c r="G985" s="1" t="s">
        <v>37</v>
      </c>
      <c r="I985" s="1" t="s">
        <v>50</v>
      </c>
      <c r="J985" s="3">
        <v>25.4</v>
      </c>
      <c r="K985" s="1">
        <v>0</v>
      </c>
      <c r="L985" s="1">
        <v>817</v>
      </c>
      <c r="M985" s="1">
        <v>0</v>
      </c>
      <c r="N985" s="1">
        <v>0</v>
      </c>
      <c r="O985" s="1">
        <v>871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5</v>
      </c>
      <c r="Z985" s="1">
        <v>0</v>
      </c>
      <c r="AA985" s="1">
        <v>0</v>
      </c>
      <c r="AB985" s="1">
        <v>846</v>
      </c>
      <c r="AC985" s="1">
        <v>0</v>
      </c>
      <c r="AD985" s="1">
        <v>0</v>
      </c>
      <c r="AE985" s="1">
        <v>0</v>
      </c>
      <c r="AF985" s="1">
        <v>0</v>
      </c>
      <c r="AG985" s="1">
        <v>0</v>
      </c>
      <c r="AH985" s="1">
        <v>1</v>
      </c>
      <c r="AI985" s="1">
        <v>0</v>
      </c>
      <c r="AJ985" s="1">
        <v>0</v>
      </c>
      <c r="AK985" s="6">
        <v>45574</v>
      </c>
    </row>
    <row r="986" spans="2:37" x14ac:dyDescent="0.25">
      <c r="B986" s="1" t="s">
        <v>1279</v>
      </c>
      <c r="C986" s="1" t="s">
        <v>1280</v>
      </c>
      <c r="D986" s="1" t="s">
        <v>1278</v>
      </c>
      <c r="E986" s="2">
        <v>45302.391782407409</v>
      </c>
      <c r="F986" s="1" t="s">
        <v>821</v>
      </c>
      <c r="G986" s="1" t="s">
        <v>37</v>
      </c>
      <c r="I986" s="1" t="s">
        <v>38</v>
      </c>
      <c r="J986" s="3">
        <v>1.9</v>
      </c>
      <c r="K986" s="1">
        <v>1</v>
      </c>
      <c r="L986" s="1">
        <v>0</v>
      </c>
      <c r="M986" s="1">
        <v>0</v>
      </c>
      <c r="N986" s="1">
        <v>0</v>
      </c>
      <c r="O986" s="1">
        <v>34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0</v>
      </c>
      <c r="AD986" s="1">
        <v>0</v>
      </c>
      <c r="AE986" s="1">
        <v>0</v>
      </c>
      <c r="AF986" s="1">
        <v>0</v>
      </c>
      <c r="AG986" s="1">
        <v>0</v>
      </c>
      <c r="AH986" s="1">
        <v>0</v>
      </c>
      <c r="AI986" s="1">
        <v>0</v>
      </c>
      <c r="AJ986" s="1">
        <v>0</v>
      </c>
      <c r="AK986" s="6">
        <v>45482</v>
      </c>
    </row>
    <row r="987" spans="2:37" x14ac:dyDescent="0.25">
      <c r="B987" s="1" t="s">
        <v>1828</v>
      </c>
      <c r="C987" s="1" t="s">
        <v>1829</v>
      </c>
      <c r="D987" s="1" t="s">
        <v>1827</v>
      </c>
      <c r="E987" s="2">
        <v>45306.366574074076</v>
      </c>
      <c r="F987" s="1" t="s">
        <v>66</v>
      </c>
      <c r="G987" s="1" t="s">
        <v>37</v>
      </c>
      <c r="I987" s="1" t="s">
        <v>121</v>
      </c>
      <c r="J987" s="3">
        <v>144.5</v>
      </c>
      <c r="K987" s="1">
        <v>0</v>
      </c>
      <c r="L987" s="1">
        <v>104</v>
      </c>
      <c r="M987" s="1">
        <v>107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5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107</v>
      </c>
      <c r="AC987" s="1">
        <v>0</v>
      </c>
      <c r="AD987" s="1">
        <v>5</v>
      </c>
      <c r="AE987" s="1">
        <v>0</v>
      </c>
      <c r="AF987" s="1">
        <v>0</v>
      </c>
      <c r="AG987" s="1">
        <v>0</v>
      </c>
      <c r="AH987" s="1">
        <v>1</v>
      </c>
      <c r="AI987" s="1">
        <v>1</v>
      </c>
      <c r="AJ987" s="1">
        <v>0</v>
      </c>
      <c r="AK987" s="6">
        <v>45217</v>
      </c>
    </row>
    <row r="988" spans="2:37" x14ac:dyDescent="0.25">
      <c r="B988" s="1" t="s">
        <v>1282</v>
      </c>
      <c r="C988" s="1" t="s">
        <v>1283</v>
      </c>
      <c r="D988" s="1" t="s">
        <v>1281</v>
      </c>
      <c r="E988" s="2">
        <v>45306.434606481482</v>
      </c>
      <c r="F988" s="1" t="s">
        <v>36</v>
      </c>
      <c r="G988" s="1" t="s">
        <v>37</v>
      </c>
      <c r="I988" s="1" t="s">
        <v>50</v>
      </c>
      <c r="J988" s="3">
        <v>16</v>
      </c>
      <c r="K988" s="1">
        <v>0</v>
      </c>
      <c r="L988" s="1">
        <v>0</v>
      </c>
      <c r="M988" s="1">
        <v>117</v>
      </c>
      <c r="N988" s="1">
        <v>0</v>
      </c>
      <c r="O988" s="1">
        <v>4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4</v>
      </c>
      <c r="V988" s="1">
        <v>0</v>
      </c>
      <c r="W988" s="1">
        <v>0</v>
      </c>
      <c r="X988" s="1">
        <v>90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0</v>
      </c>
      <c r="AE988" s="1">
        <v>0</v>
      </c>
      <c r="AF988" s="1">
        <v>0</v>
      </c>
      <c r="AG988" s="1">
        <v>0</v>
      </c>
      <c r="AH988" s="1">
        <v>0</v>
      </c>
      <c r="AI988" s="1">
        <v>0</v>
      </c>
      <c r="AJ988" s="1">
        <v>0</v>
      </c>
      <c r="AK988" s="6">
        <v>45814</v>
      </c>
    </row>
    <row r="989" spans="2:37" x14ac:dyDescent="0.25">
      <c r="B989" s="1" t="s">
        <v>3519</v>
      </c>
      <c r="C989" s="1" t="s">
        <v>3520</v>
      </c>
      <c r="D989" s="1" t="s">
        <v>3521</v>
      </c>
      <c r="E989" s="2">
        <v>45306.426319444443</v>
      </c>
      <c r="F989" s="1" t="s">
        <v>41</v>
      </c>
      <c r="G989" s="1" t="s">
        <v>37</v>
      </c>
      <c r="I989" s="1" t="s">
        <v>38</v>
      </c>
      <c r="J989" s="3">
        <v>9.1999999999999993</v>
      </c>
      <c r="K989" s="1">
        <v>0</v>
      </c>
      <c r="L989" s="1">
        <v>78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75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130</v>
      </c>
      <c r="AC989" s="1">
        <v>0</v>
      </c>
      <c r="AD989" s="1">
        <v>0</v>
      </c>
      <c r="AE989" s="1">
        <v>0</v>
      </c>
      <c r="AF989" s="1">
        <v>0</v>
      </c>
      <c r="AG989" s="1">
        <v>0</v>
      </c>
      <c r="AH989" s="1">
        <v>0</v>
      </c>
      <c r="AI989" s="1">
        <v>0</v>
      </c>
      <c r="AJ989" s="1">
        <v>0</v>
      </c>
      <c r="AK989" s="6">
        <v>367</v>
      </c>
    </row>
    <row r="990" spans="2:37" x14ac:dyDescent="0.25">
      <c r="B990" s="1" t="s">
        <v>3522</v>
      </c>
      <c r="C990" s="1" t="s">
        <v>3523</v>
      </c>
      <c r="D990" s="1" t="s">
        <v>3524</v>
      </c>
      <c r="E990" s="2">
        <v>45230.615844907406</v>
      </c>
      <c r="F990" s="1" t="s">
        <v>49</v>
      </c>
      <c r="G990" s="1" t="s">
        <v>37</v>
      </c>
      <c r="I990" s="1" t="s">
        <v>50</v>
      </c>
      <c r="J990" s="3">
        <v>80.599999999999994</v>
      </c>
      <c r="K990" s="1">
        <v>432</v>
      </c>
      <c r="L990" s="1">
        <v>0</v>
      </c>
      <c r="M990" s="1">
        <v>0</v>
      </c>
      <c r="N990" s="1">
        <v>432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45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4</v>
      </c>
      <c r="AB990" s="1">
        <v>2169</v>
      </c>
      <c r="AC990" s="1">
        <v>0</v>
      </c>
      <c r="AD990" s="1">
        <v>0</v>
      </c>
      <c r="AE990" s="1">
        <v>0</v>
      </c>
      <c r="AF990" s="1">
        <v>0</v>
      </c>
      <c r="AG990" s="1">
        <v>0</v>
      </c>
      <c r="AH990" s="1">
        <v>0</v>
      </c>
      <c r="AI990" s="1">
        <v>0</v>
      </c>
      <c r="AJ990" s="1">
        <v>-1</v>
      </c>
      <c r="AK990" s="6">
        <v>45472</v>
      </c>
    </row>
    <row r="991" spans="2:37" x14ac:dyDescent="0.25">
      <c r="B991" s="1" t="s">
        <v>2210</v>
      </c>
      <c r="C991" s="1" t="s">
        <v>2211</v>
      </c>
      <c r="D991" s="1" t="s">
        <v>2209</v>
      </c>
      <c r="E991" s="2">
        <v>45306.401365740741</v>
      </c>
      <c r="F991" s="1" t="s">
        <v>49</v>
      </c>
      <c r="G991" s="1" t="s">
        <v>37</v>
      </c>
      <c r="I991" s="1" t="s">
        <v>50</v>
      </c>
      <c r="J991" s="3">
        <v>27.3</v>
      </c>
      <c r="K991" s="1">
        <v>0</v>
      </c>
      <c r="L991" s="1">
        <v>570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577</v>
      </c>
      <c r="AC991" s="1">
        <v>0</v>
      </c>
      <c r="AD991" s="1">
        <v>0</v>
      </c>
      <c r="AE991" s="1">
        <v>0</v>
      </c>
      <c r="AF991" s="1">
        <v>0</v>
      </c>
      <c r="AG991" s="1">
        <v>0</v>
      </c>
      <c r="AH991" s="1">
        <v>0</v>
      </c>
      <c r="AI991" s="1">
        <v>0</v>
      </c>
      <c r="AJ991" s="1">
        <v>0</v>
      </c>
      <c r="AK991" s="6">
        <v>367</v>
      </c>
    </row>
    <row r="992" spans="2:37" x14ac:dyDescent="0.25">
      <c r="B992" s="1" t="s">
        <v>1285</v>
      </c>
      <c r="C992" s="1" t="s">
        <v>1286</v>
      </c>
      <c r="D992" s="1" t="s">
        <v>1284</v>
      </c>
      <c r="E992" s="2">
        <v>45303.492662037039</v>
      </c>
      <c r="F992" s="1" t="s">
        <v>215</v>
      </c>
      <c r="G992" s="1" t="s">
        <v>37</v>
      </c>
      <c r="I992" s="1" t="s">
        <v>38</v>
      </c>
      <c r="J992" s="3">
        <v>25.2</v>
      </c>
      <c r="K992" s="1">
        <v>0</v>
      </c>
      <c r="L992" s="1">
        <v>252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252</v>
      </c>
      <c r="AC992" s="1">
        <v>0</v>
      </c>
      <c r="AD992" s="1">
        <v>0</v>
      </c>
      <c r="AE992" s="1">
        <v>0</v>
      </c>
      <c r="AF992" s="1">
        <v>0</v>
      </c>
      <c r="AG992" s="1">
        <v>0</v>
      </c>
      <c r="AH992" s="1">
        <v>0</v>
      </c>
      <c r="AI992" s="1">
        <v>0</v>
      </c>
      <c r="AJ992" s="1">
        <v>0</v>
      </c>
      <c r="AK992" s="6">
        <v>367</v>
      </c>
    </row>
    <row r="993" spans="2:37" x14ac:dyDescent="0.25">
      <c r="B993" s="1" t="s">
        <v>3525</v>
      </c>
      <c r="C993" s="1" t="s">
        <v>3526</v>
      </c>
      <c r="D993" s="1" t="s">
        <v>3527</v>
      </c>
      <c r="E993" s="2">
        <v>45306.316574074073</v>
      </c>
      <c r="F993" s="1" t="s">
        <v>196</v>
      </c>
      <c r="G993" s="1" t="s">
        <v>37</v>
      </c>
      <c r="H993" s="1" t="s">
        <v>53</v>
      </c>
      <c r="I993" s="1" t="s">
        <v>38</v>
      </c>
      <c r="J993" s="3">
        <v>248.9</v>
      </c>
      <c r="K993" s="1">
        <v>0</v>
      </c>
      <c r="L993" s="1">
        <v>272</v>
      </c>
      <c r="M993" s="1">
        <v>0</v>
      </c>
      <c r="N993" s="1">
        <v>0</v>
      </c>
      <c r="O993" s="1">
        <v>292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28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204</v>
      </c>
      <c r="AB993" s="1">
        <v>586</v>
      </c>
      <c r="AC993" s="1">
        <v>545</v>
      </c>
      <c r="AD993" s="1">
        <v>3</v>
      </c>
      <c r="AE993" s="1">
        <v>0</v>
      </c>
      <c r="AF993" s="1">
        <v>0</v>
      </c>
      <c r="AG993" s="1">
        <v>0</v>
      </c>
      <c r="AH993" s="1">
        <v>0</v>
      </c>
      <c r="AI993" s="1">
        <v>1</v>
      </c>
      <c r="AJ993" s="1">
        <v>0</v>
      </c>
      <c r="AK993" s="6">
        <v>45461</v>
      </c>
    </row>
    <row r="994" spans="2:37" x14ac:dyDescent="0.25">
      <c r="B994" s="1" t="s">
        <v>1288</v>
      </c>
      <c r="C994" s="1" t="s">
        <v>1289</v>
      </c>
      <c r="D994" s="1" t="s">
        <v>1287</v>
      </c>
      <c r="E994" s="2">
        <v>45306.300208333334</v>
      </c>
      <c r="F994" s="1" t="s">
        <v>36</v>
      </c>
      <c r="G994" s="1" t="s">
        <v>37</v>
      </c>
      <c r="I994" s="1" t="s">
        <v>50</v>
      </c>
      <c r="J994" s="3">
        <v>145.69999999999999</v>
      </c>
      <c r="K994" s="1">
        <v>1716</v>
      </c>
      <c r="L994" s="1">
        <v>0</v>
      </c>
      <c r="M994" s="1">
        <v>0</v>
      </c>
      <c r="N994" s="1">
        <v>1611</v>
      </c>
      <c r="O994" s="1">
        <v>92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66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246</v>
      </c>
      <c r="AB994" s="1">
        <v>1674</v>
      </c>
      <c r="AC994" s="1">
        <v>0</v>
      </c>
      <c r="AD994" s="1">
        <v>2</v>
      </c>
      <c r="AE994" s="1">
        <v>0</v>
      </c>
      <c r="AF994" s="1">
        <v>0</v>
      </c>
      <c r="AG994" s="1">
        <v>0</v>
      </c>
      <c r="AH994" s="1">
        <v>0</v>
      </c>
      <c r="AI994" s="1">
        <v>0</v>
      </c>
      <c r="AJ994" s="1">
        <v>0</v>
      </c>
      <c r="AK994" s="6">
        <v>45482</v>
      </c>
    </row>
    <row r="995" spans="2:37" x14ac:dyDescent="0.25">
      <c r="B995" s="1" t="s">
        <v>2213</v>
      </c>
      <c r="C995" s="1" t="s">
        <v>2214</v>
      </c>
      <c r="D995" s="1" t="s">
        <v>2212</v>
      </c>
      <c r="E995" s="2">
        <v>45260.422812500001</v>
      </c>
      <c r="F995" s="1" t="s">
        <v>230</v>
      </c>
      <c r="G995" s="1" t="s">
        <v>37</v>
      </c>
      <c r="I995" s="1" t="s">
        <v>50</v>
      </c>
      <c r="J995" s="3">
        <v>371.3</v>
      </c>
      <c r="K995" s="1">
        <v>0</v>
      </c>
      <c r="L995" s="1">
        <v>0</v>
      </c>
      <c r="M995" s="1">
        <v>0</v>
      </c>
      <c r="N995" s="1">
        <v>10064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4048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  <c r="AH995" s="1">
        <v>0</v>
      </c>
      <c r="AI995" s="1">
        <v>0</v>
      </c>
      <c r="AJ995" s="1">
        <v>-1</v>
      </c>
      <c r="AK995" s="6">
        <v>367</v>
      </c>
    </row>
    <row r="996" spans="2:37" x14ac:dyDescent="0.25">
      <c r="B996" s="1" t="s">
        <v>2216</v>
      </c>
      <c r="C996" s="1" t="s">
        <v>2217</v>
      </c>
      <c r="D996" s="1" t="s">
        <v>2215</v>
      </c>
      <c r="E996" s="2">
        <v>45302.474791666667</v>
      </c>
      <c r="F996" s="1" t="s">
        <v>183</v>
      </c>
      <c r="G996" s="1" t="s">
        <v>37</v>
      </c>
      <c r="I996" s="1" t="s">
        <v>50</v>
      </c>
      <c r="J996" s="3">
        <v>72</v>
      </c>
      <c r="K996" s="1">
        <v>0</v>
      </c>
      <c r="L996" s="1">
        <v>0</v>
      </c>
      <c r="M996" s="1">
        <v>794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 s="1">
        <v>3</v>
      </c>
      <c r="AC996" s="1">
        <v>0</v>
      </c>
      <c r="AD996" s="1">
        <v>0</v>
      </c>
      <c r="AE996" s="1">
        <v>0</v>
      </c>
      <c r="AF996" s="1">
        <v>0</v>
      </c>
      <c r="AG996" s="1">
        <v>0</v>
      </c>
      <c r="AH996" s="1">
        <v>0</v>
      </c>
      <c r="AI996" s="1">
        <v>0</v>
      </c>
      <c r="AJ996" s="1">
        <v>0</v>
      </c>
      <c r="AK996" s="6">
        <v>367</v>
      </c>
    </row>
    <row r="997" spans="2:37" x14ac:dyDescent="0.25">
      <c r="B997" s="1" t="s">
        <v>4043</v>
      </c>
      <c r="C997" s="1" t="s">
        <v>4044</v>
      </c>
      <c r="D997" s="1" t="s">
        <v>3528</v>
      </c>
      <c r="E997" s="2">
        <v>45306.561805555553</v>
      </c>
      <c r="F997" s="1" t="s">
        <v>104</v>
      </c>
      <c r="G997" s="1" t="s">
        <v>42</v>
      </c>
      <c r="I997" s="1" t="s">
        <v>38</v>
      </c>
      <c r="J997" s="3">
        <v>1715.4</v>
      </c>
      <c r="K997" s="1">
        <v>60</v>
      </c>
      <c r="L997" s="1">
        <v>0</v>
      </c>
      <c r="M997" s="1">
        <v>59226</v>
      </c>
      <c r="N997" s="1">
        <v>0</v>
      </c>
      <c r="O997" s="1">
        <v>101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1229</v>
      </c>
      <c r="V997" s="1">
        <v>6</v>
      </c>
      <c r="W997" s="1">
        <v>0</v>
      </c>
      <c r="X997" s="1">
        <v>0</v>
      </c>
      <c r="Y997" s="1">
        <v>0</v>
      </c>
      <c r="Z997" s="1">
        <v>0</v>
      </c>
      <c r="AA997" s="1">
        <v>51</v>
      </c>
      <c r="AB997" s="1">
        <v>61246</v>
      </c>
      <c r="AC997" s="1">
        <v>0</v>
      </c>
      <c r="AD997" s="1">
        <v>0</v>
      </c>
      <c r="AE997" s="1">
        <v>0</v>
      </c>
      <c r="AF997" s="1">
        <v>0</v>
      </c>
      <c r="AG997" s="1">
        <v>0</v>
      </c>
      <c r="AH997" s="1">
        <v>0</v>
      </c>
      <c r="AI997" s="1">
        <v>0</v>
      </c>
      <c r="AJ997" s="1">
        <v>0</v>
      </c>
      <c r="AK997" s="6">
        <v>45617</v>
      </c>
    </row>
    <row r="998" spans="2:37" x14ac:dyDescent="0.25">
      <c r="B998" s="1" t="s">
        <v>3529</v>
      </c>
      <c r="C998" s="1" t="s">
        <v>3530</v>
      </c>
      <c r="D998" s="1" t="s">
        <v>3531</v>
      </c>
      <c r="E998" s="2">
        <v>45230.595949074072</v>
      </c>
      <c r="F998" s="1" t="s">
        <v>36</v>
      </c>
      <c r="G998" s="1" t="s">
        <v>37</v>
      </c>
      <c r="I998" s="1" t="s">
        <v>38</v>
      </c>
      <c r="J998" s="3">
        <v>151.69999999999999</v>
      </c>
      <c r="K998" s="1">
        <v>0</v>
      </c>
      <c r="L998" s="1">
        <v>0</v>
      </c>
      <c r="M998" s="1">
        <v>0</v>
      </c>
      <c r="N998" s="1">
        <v>2633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0</v>
      </c>
      <c r="Y998" s="1">
        <v>0</v>
      </c>
      <c r="Z998" s="1">
        <v>0</v>
      </c>
      <c r="AA998" s="1">
        <v>0</v>
      </c>
      <c r="AB998" s="1">
        <v>2632</v>
      </c>
      <c r="AC998" s="1">
        <v>0</v>
      </c>
      <c r="AD998" s="1">
        <v>0</v>
      </c>
      <c r="AE998" s="1">
        <v>0</v>
      </c>
      <c r="AF998" s="1">
        <v>0</v>
      </c>
      <c r="AG998" s="1">
        <v>0</v>
      </c>
      <c r="AH998" s="1">
        <v>0</v>
      </c>
      <c r="AI998" s="1">
        <v>0</v>
      </c>
      <c r="AJ998" s="1">
        <v>-1</v>
      </c>
      <c r="AK998" s="6">
        <v>367</v>
      </c>
    </row>
    <row r="999" spans="2:37" x14ac:dyDescent="0.25">
      <c r="B999" s="1" t="s">
        <v>2219</v>
      </c>
      <c r="C999" s="1" t="s">
        <v>2220</v>
      </c>
      <c r="D999" s="1" t="s">
        <v>2218</v>
      </c>
      <c r="E999" s="2">
        <v>45306.616111111114</v>
      </c>
      <c r="F999" s="1" t="s">
        <v>49</v>
      </c>
      <c r="G999" s="1" t="s">
        <v>42</v>
      </c>
      <c r="I999" s="1" t="s">
        <v>825</v>
      </c>
      <c r="J999" s="3">
        <v>202.2</v>
      </c>
      <c r="K999" s="1">
        <v>5</v>
      </c>
      <c r="L999" s="1">
        <v>0</v>
      </c>
      <c r="M999" s="1">
        <v>2307</v>
      </c>
      <c r="N999" s="1">
        <v>0</v>
      </c>
      <c r="O999" s="1">
        <v>1119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1</v>
      </c>
      <c r="V999" s="1">
        <v>0</v>
      </c>
      <c r="W999" s="1">
        <v>0</v>
      </c>
      <c r="X999" s="1">
        <v>0</v>
      </c>
      <c r="Y999" s="1">
        <v>0</v>
      </c>
      <c r="Z999" s="1">
        <v>0</v>
      </c>
      <c r="AA999" s="1">
        <v>0</v>
      </c>
      <c r="AB999" s="1">
        <v>2312</v>
      </c>
      <c r="AC999" s="1">
        <v>0</v>
      </c>
      <c r="AD999" s="1">
        <v>0</v>
      </c>
      <c r="AE999" s="1">
        <v>0</v>
      </c>
      <c r="AF999" s="1">
        <v>0</v>
      </c>
      <c r="AG999" s="1">
        <v>0</v>
      </c>
      <c r="AH999" s="1">
        <v>1</v>
      </c>
      <c r="AI999" s="1">
        <v>0</v>
      </c>
      <c r="AJ999" s="1">
        <v>0</v>
      </c>
      <c r="AK999" s="6">
        <v>45398</v>
      </c>
    </row>
    <row r="1000" spans="2:37" x14ac:dyDescent="0.25">
      <c r="B1000" s="1" t="s">
        <v>1291</v>
      </c>
      <c r="C1000" s="1" t="s">
        <v>1292</v>
      </c>
      <c r="D1000" s="1" t="s">
        <v>1290</v>
      </c>
      <c r="E1000" s="2">
        <v>45306.61446759259</v>
      </c>
      <c r="F1000" s="1" t="s">
        <v>147</v>
      </c>
      <c r="G1000" s="1" t="s">
        <v>37</v>
      </c>
      <c r="I1000" s="1" t="s">
        <v>825</v>
      </c>
      <c r="J1000" s="3">
        <v>11.1</v>
      </c>
      <c r="K1000" s="1">
        <v>1</v>
      </c>
      <c r="L1000" s="1">
        <v>0</v>
      </c>
      <c r="M1000" s="1">
        <v>0</v>
      </c>
      <c r="N1000" s="1">
        <v>0</v>
      </c>
      <c r="O1000" s="1">
        <v>109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20</v>
      </c>
      <c r="V1000" s="1">
        <v>0</v>
      </c>
      <c r="W1000" s="1">
        <v>0</v>
      </c>
      <c r="X1000" s="1">
        <v>0</v>
      </c>
      <c r="Y1000" s="1">
        <v>0</v>
      </c>
      <c r="Z1000" s="1">
        <v>0</v>
      </c>
      <c r="AA1000" s="1">
        <v>0</v>
      </c>
      <c r="AB1000" s="1">
        <v>0</v>
      </c>
      <c r="AC1000" s="1">
        <v>0</v>
      </c>
      <c r="AD1000" s="1">
        <v>0</v>
      </c>
      <c r="AE1000" s="1">
        <v>0</v>
      </c>
      <c r="AF1000" s="1">
        <v>0</v>
      </c>
      <c r="AG1000" s="1">
        <v>0</v>
      </c>
      <c r="AH1000" s="1">
        <v>0</v>
      </c>
      <c r="AI1000" s="1">
        <v>0</v>
      </c>
      <c r="AJ1000" s="1">
        <v>0</v>
      </c>
      <c r="AK1000" s="6">
        <v>45428</v>
      </c>
    </row>
    <row r="1001" spans="2:37" x14ac:dyDescent="0.25">
      <c r="B1001" s="1" t="s">
        <v>3532</v>
      </c>
      <c r="C1001" s="1" t="s">
        <v>3533</v>
      </c>
      <c r="D1001" s="1" t="s">
        <v>3534</v>
      </c>
      <c r="E1001" s="2">
        <v>45254.62195601852</v>
      </c>
      <c r="F1001" s="1" t="s">
        <v>66</v>
      </c>
      <c r="G1001" s="1" t="s">
        <v>37</v>
      </c>
      <c r="I1001" s="1" t="s">
        <v>38</v>
      </c>
      <c r="J1001" s="3">
        <v>1.6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 s="1">
        <v>0</v>
      </c>
      <c r="AC1001" s="1">
        <v>0</v>
      </c>
      <c r="AD1001" s="1">
        <v>0</v>
      </c>
      <c r="AE1001" s="1">
        <v>0</v>
      </c>
      <c r="AF1001" s="1">
        <v>0</v>
      </c>
      <c r="AG1001" s="1">
        <v>0</v>
      </c>
      <c r="AH1001" s="1">
        <v>0</v>
      </c>
      <c r="AI1001" s="1">
        <v>0</v>
      </c>
      <c r="AJ1001" s="1">
        <v>0</v>
      </c>
      <c r="AK1001" s="6">
        <v>367</v>
      </c>
    </row>
    <row r="1002" spans="2:37" x14ac:dyDescent="0.25">
      <c r="B1002" s="1" t="s">
        <v>1294</v>
      </c>
      <c r="C1002" s="1" t="s">
        <v>1295</v>
      </c>
      <c r="D1002" s="1" t="s">
        <v>1293</v>
      </c>
      <c r="E1002" s="2">
        <v>45306.294699074075</v>
      </c>
      <c r="F1002" s="1" t="s">
        <v>49</v>
      </c>
      <c r="G1002" s="1" t="s">
        <v>42</v>
      </c>
      <c r="H1002" s="1" t="s">
        <v>321</v>
      </c>
      <c r="I1002" s="1" t="s">
        <v>38</v>
      </c>
      <c r="J1002" s="3">
        <v>3133.7</v>
      </c>
      <c r="K1002" s="1">
        <v>39</v>
      </c>
      <c r="L1002" s="1">
        <v>2583</v>
      </c>
      <c r="M1002" s="1">
        <v>2600</v>
      </c>
      <c r="N1002" s="1">
        <v>0</v>
      </c>
      <c r="O1002" s="1">
        <v>74</v>
      </c>
      <c r="P1002" s="1">
        <v>0</v>
      </c>
      <c r="Q1002" s="1">
        <v>0</v>
      </c>
      <c r="R1002" s="1">
        <v>0</v>
      </c>
      <c r="S1002" s="1">
        <v>0</v>
      </c>
      <c r="T1002" s="1">
        <v>452</v>
      </c>
      <c r="U1002" s="1">
        <v>105</v>
      </c>
      <c r="V1002" s="1">
        <v>0</v>
      </c>
      <c r="W1002" s="1">
        <v>0</v>
      </c>
      <c r="X1002" s="1">
        <v>0</v>
      </c>
      <c r="Y1002" s="1">
        <v>0</v>
      </c>
      <c r="Z1002" s="1">
        <v>0</v>
      </c>
      <c r="AA1002" s="1">
        <v>300</v>
      </c>
      <c r="AB1002" s="1">
        <v>3243</v>
      </c>
      <c r="AC1002" s="1">
        <v>34</v>
      </c>
      <c r="AD1002" s="1">
        <v>7673</v>
      </c>
      <c r="AE1002" s="1">
        <v>0</v>
      </c>
      <c r="AF1002" s="1">
        <v>0</v>
      </c>
      <c r="AG1002" s="1">
        <v>0</v>
      </c>
      <c r="AH1002" s="1">
        <v>0</v>
      </c>
      <c r="AI1002" s="1">
        <v>1</v>
      </c>
      <c r="AJ1002" s="1">
        <v>0</v>
      </c>
      <c r="AK1002" s="6">
        <v>45463</v>
      </c>
    </row>
    <row r="1003" spans="2:37" x14ac:dyDescent="0.25">
      <c r="B1003" s="1" t="s">
        <v>3535</v>
      </c>
      <c r="C1003" s="1" t="s">
        <v>3536</v>
      </c>
      <c r="D1003" s="1" t="s">
        <v>3537</v>
      </c>
      <c r="E1003" s="2">
        <v>45287.842847222222</v>
      </c>
      <c r="F1003" s="1" t="s">
        <v>41</v>
      </c>
      <c r="G1003" s="1" t="s">
        <v>37</v>
      </c>
      <c r="I1003" s="1" t="s">
        <v>50</v>
      </c>
      <c r="J1003" s="3">
        <v>53.2</v>
      </c>
      <c r="K1003" s="1">
        <v>0</v>
      </c>
      <c r="L1003" s="1">
        <v>0</v>
      </c>
      <c r="M1003" s="1">
        <v>561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112</v>
      </c>
      <c r="V1003" s="1">
        <v>0</v>
      </c>
      <c r="W1003" s="1">
        <v>0</v>
      </c>
      <c r="X1003" s="1">
        <v>0</v>
      </c>
      <c r="Y1003" s="1">
        <v>0</v>
      </c>
      <c r="Z1003" s="1">
        <v>0</v>
      </c>
      <c r="AA1003" s="1">
        <v>0</v>
      </c>
      <c r="AB1003" s="1">
        <v>148</v>
      </c>
      <c r="AC1003" s="1">
        <v>0</v>
      </c>
      <c r="AD1003" s="1">
        <v>0</v>
      </c>
      <c r="AE1003" s="1">
        <v>0</v>
      </c>
      <c r="AF1003" s="1">
        <v>0</v>
      </c>
      <c r="AG1003" s="1">
        <v>0</v>
      </c>
      <c r="AH1003" s="1">
        <v>0</v>
      </c>
      <c r="AI1003" s="1">
        <v>0</v>
      </c>
      <c r="AJ1003" s="1">
        <v>0</v>
      </c>
      <c r="AK1003" s="6">
        <v>367</v>
      </c>
    </row>
    <row r="1004" spans="2:37" x14ac:dyDescent="0.25">
      <c r="B1004" s="1" t="s">
        <v>3538</v>
      </c>
      <c r="C1004" s="1" t="s">
        <v>3539</v>
      </c>
      <c r="D1004" s="1" t="s">
        <v>3540</v>
      </c>
      <c r="E1004" s="2">
        <v>45306.392083333332</v>
      </c>
      <c r="F1004" s="1" t="s">
        <v>147</v>
      </c>
      <c r="G1004" s="1" t="s">
        <v>37</v>
      </c>
      <c r="I1004" s="1" t="s">
        <v>50</v>
      </c>
      <c r="J1004" s="3">
        <v>15.4</v>
      </c>
      <c r="K1004" s="1">
        <v>0</v>
      </c>
      <c r="L1004" s="1">
        <v>126</v>
      </c>
      <c r="M1004" s="1">
        <v>126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8</v>
      </c>
      <c r="V1004" s="1">
        <v>0</v>
      </c>
      <c r="W1004" s="1">
        <v>0</v>
      </c>
      <c r="X1004" s="1">
        <v>110</v>
      </c>
      <c r="Y1004" s="1">
        <v>0</v>
      </c>
      <c r="Z1004" s="1">
        <v>0</v>
      </c>
      <c r="AA1004" s="1">
        <v>0</v>
      </c>
      <c r="AB1004" s="1">
        <v>770</v>
      </c>
      <c r="AC1004" s="1">
        <v>0</v>
      </c>
      <c r="AD1004" s="1">
        <v>0</v>
      </c>
      <c r="AE1004" s="1">
        <v>0</v>
      </c>
      <c r="AF1004" s="1">
        <v>0</v>
      </c>
      <c r="AG1004" s="1">
        <v>0</v>
      </c>
      <c r="AH1004" s="1">
        <v>0</v>
      </c>
      <c r="AI1004" s="1">
        <v>0</v>
      </c>
      <c r="AJ1004" s="1">
        <v>0</v>
      </c>
      <c r="AK1004" s="6">
        <v>45379</v>
      </c>
    </row>
    <row r="1005" spans="2:37" x14ac:dyDescent="0.25">
      <c r="B1005" s="1" t="s">
        <v>3541</v>
      </c>
      <c r="C1005" s="1" t="s">
        <v>3542</v>
      </c>
      <c r="D1005" s="1" t="s">
        <v>3543</v>
      </c>
      <c r="E1005" s="2">
        <v>45306.34951388889</v>
      </c>
      <c r="F1005" s="1" t="s">
        <v>66</v>
      </c>
      <c r="G1005" s="1" t="s">
        <v>37</v>
      </c>
      <c r="I1005" s="1" t="s">
        <v>38</v>
      </c>
      <c r="J1005" s="3">
        <v>2.8</v>
      </c>
      <c r="K1005" s="1">
        <v>0</v>
      </c>
      <c r="L1005" s="1">
        <v>0</v>
      </c>
      <c r="M1005" s="1">
        <v>68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0</v>
      </c>
      <c r="W1005" s="1">
        <v>0</v>
      </c>
      <c r="X1005" s="1">
        <v>23</v>
      </c>
      <c r="Y1005" s="1">
        <v>0</v>
      </c>
      <c r="Z1005" s="1">
        <v>0</v>
      </c>
      <c r="AA1005" s="1">
        <v>0</v>
      </c>
      <c r="AB1005" s="1">
        <v>11</v>
      </c>
      <c r="AC1005" s="1">
        <v>0</v>
      </c>
      <c r="AD1005" s="1">
        <v>0</v>
      </c>
      <c r="AE1005" s="1">
        <v>0</v>
      </c>
      <c r="AF1005" s="1">
        <v>0</v>
      </c>
      <c r="AG1005" s="1">
        <v>0</v>
      </c>
      <c r="AH1005" s="1">
        <v>0</v>
      </c>
      <c r="AI1005" s="1">
        <v>0</v>
      </c>
      <c r="AJ1005" s="1">
        <v>0</v>
      </c>
      <c r="AK1005" s="6">
        <v>367</v>
      </c>
    </row>
    <row r="1006" spans="2:37" x14ac:dyDescent="0.25">
      <c r="B1006" s="1" t="s">
        <v>2222</v>
      </c>
      <c r="C1006" s="1" t="s">
        <v>2223</v>
      </c>
      <c r="D1006" s="1" t="s">
        <v>2221</v>
      </c>
      <c r="E1006" s="2">
        <v>45306.394212962965</v>
      </c>
      <c r="F1006" s="1" t="s">
        <v>183</v>
      </c>
      <c r="G1006" s="1" t="s">
        <v>37</v>
      </c>
      <c r="I1006" s="1" t="s">
        <v>50</v>
      </c>
      <c r="J1006" s="3">
        <v>124.3</v>
      </c>
      <c r="K1006" s="1">
        <v>22</v>
      </c>
      <c r="L1006" s="1">
        <v>0</v>
      </c>
      <c r="M1006" s="1">
        <v>515</v>
      </c>
      <c r="N1006" s="1">
        <v>229</v>
      </c>
      <c r="O1006" s="1">
        <v>32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133</v>
      </c>
      <c r="V1006" s="1">
        <v>0</v>
      </c>
      <c r="W1006" s="1">
        <v>0</v>
      </c>
      <c r="X1006" s="1">
        <v>5</v>
      </c>
      <c r="Y1006" s="1">
        <v>0</v>
      </c>
      <c r="Z1006" s="1">
        <v>0</v>
      </c>
      <c r="AA1006" s="1">
        <v>2</v>
      </c>
      <c r="AB1006" s="1">
        <v>743</v>
      </c>
      <c r="AC1006" s="1">
        <v>0</v>
      </c>
      <c r="AD1006" s="1">
        <v>0</v>
      </c>
      <c r="AE1006" s="1">
        <v>0</v>
      </c>
      <c r="AF1006" s="1">
        <v>0</v>
      </c>
      <c r="AG1006" s="1">
        <v>0</v>
      </c>
      <c r="AH1006" s="1">
        <v>0</v>
      </c>
      <c r="AI1006" s="1">
        <v>0</v>
      </c>
      <c r="AJ1006" s="1">
        <v>0</v>
      </c>
      <c r="AK1006" s="6">
        <v>45524</v>
      </c>
    </row>
    <row r="1007" spans="2:37" x14ac:dyDescent="0.25">
      <c r="B1007" s="1" t="s">
        <v>1297</v>
      </c>
      <c r="C1007" s="1" t="s">
        <v>1298</v>
      </c>
      <c r="D1007" s="1" t="s">
        <v>1296</v>
      </c>
      <c r="E1007" s="2">
        <v>45306.499965277777</v>
      </c>
      <c r="F1007" s="1" t="s">
        <v>41</v>
      </c>
      <c r="G1007" s="1" t="s">
        <v>37</v>
      </c>
      <c r="I1007" s="1" t="s">
        <v>50</v>
      </c>
      <c r="J1007" s="3">
        <v>140.6</v>
      </c>
      <c r="K1007" s="1">
        <v>0</v>
      </c>
      <c r="L1007" s="1">
        <v>0</v>
      </c>
      <c r="M1007" s="1">
        <v>487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608</v>
      </c>
      <c r="V1007" s="1">
        <v>0</v>
      </c>
      <c r="W1007" s="1">
        <v>0</v>
      </c>
      <c r="X1007" s="1">
        <v>0</v>
      </c>
      <c r="Y1007" s="1">
        <v>0</v>
      </c>
      <c r="Z1007" s="1">
        <v>0</v>
      </c>
      <c r="AA1007" s="1">
        <v>0</v>
      </c>
      <c r="AB1007" s="1">
        <v>0</v>
      </c>
      <c r="AC1007" s="1">
        <v>0</v>
      </c>
      <c r="AD1007" s="1">
        <v>0</v>
      </c>
      <c r="AE1007" s="1">
        <v>0</v>
      </c>
      <c r="AF1007" s="1">
        <v>0</v>
      </c>
      <c r="AG1007" s="1">
        <v>0</v>
      </c>
      <c r="AH1007" s="1">
        <v>0</v>
      </c>
      <c r="AI1007" s="1">
        <v>0</v>
      </c>
      <c r="AJ1007" s="1">
        <v>0</v>
      </c>
      <c r="AK1007" s="6">
        <v>45482</v>
      </c>
    </row>
    <row r="1008" spans="2:37" x14ac:dyDescent="0.25">
      <c r="B1008" s="1" t="s">
        <v>3544</v>
      </c>
      <c r="C1008" s="1" t="s">
        <v>3545</v>
      </c>
      <c r="D1008" s="1" t="s">
        <v>3546</v>
      </c>
      <c r="E1008" s="2">
        <v>45304.685219907406</v>
      </c>
      <c r="F1008" s="1" t="s">
        <v>41</v>
      </c>
      <c r="G1008" s="1" t="s">
        <v>37</v>
      </c>
      <c r="I1008" s="1" t="s">
        <v>50</v>
      </c>
      <c r="J1008" s="3">
        <v>82</v>
      </c>
      <c r="K1008" s="1">
        <v>5</v>
      </c>
      <c r="L1008" s="1">
        <v>220</v>
      </c>
      <c r="M1008" s="1">
        <v>220</v>
      </c>
      <c r="N1008" s="1">
        <v>0</v>
      </c>
      <c r="O1008" s="1">
        <v>5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7</v>
      </c>
      <c r="V1008" s="1">
        <v>0</v>
      </c>
      <c r="W1008" s="1">
        <v>0</v>
      </c>
      <c r="X1008" s="1">
        <v>0</v>
      </c>
      <c r="Y1008" s="1">
        <v>0</v>
      </c>
      <c r="Z1008" s="1">
        <v>0</v>
      </c>
      <c r="AA1008" s="1">
        <v>0</v>
      </c>
      <c r="AB1008" s="1">
        <v>1047</v>
      </c>
      <c r="AC1008" s="1">
        <v>0</v>
      </c>
      <c r="AD1008" s="1">
        <v>0</v>
      </c>
      <c r="AE1008" s="1">
        <v>0</v>
      </c>
      <c r="AF1008" s="1">
        <v>0</v>
      </c>
      <c r="AG1008" s="1">
        <v>0</v>
      </c>
      <c r="AH1008" s="1">
        <v>0</v>
      </c>
      <c r="AI1008" s="1">
        <v>0</v>
      </c>
      <c r="AJ1008" s="1">
        <v>0</v>
      </c>
      <c r="AK1008" s="6">
        <v>45434</v>
      </c>
    </row>
    <row r="1009" spans="2:37" x14ac:dyDescent="0.25">
      <c r="B1009" s="1" t="s">
        <v>3547</v>
      </c>
      <c r="C1009" s="1" t="s">
        <v>3548</v>
      </c>
      <c r="D1009" s="1" t="s">
        <v>3549</v>
      </c>
      <c r="E1009" s="2">
        <v>45306.607835648145</v>
      </c>
      <c r="F1009" s="1" t="s">
        <v>211</v>
      </c>
      <c r="G1009" s="1" t="s">
        <v>37</v>
      </c>
      <c r="I1009" s="1" t="s">
        <v>38</v>
      </c>
      <c r="J1009" s="3">
        <v>1.9</v>
      </c>
      <c r="K1009" s="1">
        <v>64</v>
      </c>
      <c r="L1009" s="1">
        <v>0</v>
      </c>
      <c r="M1009" s="1">
        <v>0</v>
      </c>
      <c r="N1009" s="1">
        <v>54</v>
      </c>
      <c r="O1009" s="1">
        <v>3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2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0</v>
      </c>
      <c r="AB1009" s="1">
        <v>1</v>
      </c>
      <c r="AC1009" s="1">
        <v>0</v>
      </c>
      <c r="AD1009" s="1">
        <v>0</v>
      </c>
      <c r="AE1009" s="1">
        <v>0</v>
      </c>
      <c r="AF1009" s="1">
        <v>0</v>
      </c>
      <c r="AG1009" s="1">
        <v>0</v>
      </c>
      <c r="AH1009" s="1">
        <v>0</v>
      </c>
      <c r="AI1009" s="1">
        <v>0</v>
      </c>
      <c r="AJ1009" s="1">
        <v>0</v>
      </c>
      <c r="AK1009" s="6">
        <v>45479</v>
      </c>
    </row>
    <row r="1010" spans="2:37" x14ac:dyDescent="0.25">
      <c r="B1010" s="1" t="s">
        <v>1300</v>
      </c>
      <c r="C1010" s="1" t="s">
        <v>1301</v>
      </c>
      <c r="D1010" s="1" t="s">
        <v>1299</v>
      </c>
      <c r="E1010" s="2">
        <v>45306.491377314815</v>
      </c>
      <c r="F1010" s="1" t="s">
        <v>36</v>
      </c>
      <c r="G1010" s="1" t="s">
        <v>37</v>
      </c>
      <c r="I1010" s="1" t="s">
        <v>50</v>
      </c>
      <c r="J1010" s="3">
        <v>70</v>
      </c>
      <c r="K1010" s="1">
        <v>15</v>
      </c>
      <c r="L1010" s="1">
        <v>361</v>
      </c>
      <c r="M1010" s="1">
        <v>0</v>
      </c>
      <c r="N1010" s="1">
        <v>361</v>
      </c>
      <c r="O1010" s="1">
        <v>9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152</v>
      </c>
      <c r="V1010" s="1">
        <v>0</v>
      </c>
      <c r="W1010" s="1">
        <v>0</v>
      </c>
      <c r="X1010" s="1">
        <v>141</v>
      </c>
      <c r="Y1010" s="1">
        <v>0</v>
      </c>
      <c r="Z1010" s="1">
        <v>0</v>
      </c>
      <c r="AA1010" s="1">
        <v>2</v>
      </c>
      <c r="AB1010" s="1">
        <v>369</v>
      </c>
      <c r="AC1010" s="1">
        <v>0</v>
      </c>
      <c r="AD1010" s="1">
        <v>0</v>
      </c>
      <c r="AE1010" s="1">
        <v>0</v>
      </c>
      <c r="AF1010" s="1">
        <v>0</v>
      </c>
      <c r="AG1010" s="1">
        <v>0</v>
      </c>
      <c r="AH1010" s="1">
        <v>0</v>
      </c>
      <c r="AI1010" s="1">
        <v>0</v>
      </c>
      <c r="AJ1010" s="1">
        <v>0</v>
      </c>
      <c r="AK1010" s="6">
        <v>45429</v>
      </c>
    </row>
    <row r="1011" spans="2:37" x14ac:dyDescent="0.25">
      <c r="B1011" s="1" t="s">
        <v>2225</v>
      </c>
      <c r="C1011" s="1" t="s">
        <v>2226</v>
      </c>
      <c r="D1011" s="1" t="s">
        <v>2224</v>
      </c>
      <c r="E1011" s="2">
        <v>45306.361493055556</v>
      </c>
      <c r="F1011" s="1" t="s">
        <v>41</v>
      </c>
      <c r="G1011" s="1" t="s">
        <v>37</v>
      </c>
      <c r="I1011" s="1" t="s">
        <v>50</v>
      </c>
      <c r="J1011" s="3">
        <v>78.8</v>
      </c>
      <c r="K1011" s="1">
        <v>0</v>
      </c>
      <c r="L1011" s="1">
        <v>0</v>
      </c>
      <c r="M1011" s="1">
        <v>0</v>
      </c>
      <c r="N1011" s="1">
        <v>1000</v>
      </c>
      <c r="O1011" s="1">
        <v>16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46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0</v>
      </c>
      <c r="AB1011" s="1">
        <v>1170</v>
      </c>
      <c r="AC1011" s="1">
        <v>0</v>
      </c>
      <c r="AD1011" s="1">
        <v>0</v>
      </c>
      <c r="AE1011" s="1">
        <v>0</v>
      </c>
      <c r="AF1011" s="1">
        <v>0</v>
      </c>
      <c r="AG1011" s="1">
        <v>0</v>
      </c>
      <c r="AH1011" s="1">
        <v>0</v>
      </c>
      <c r="AI1011" s="1">
        <v>0</v>
      </c>
      <c r="AJ1011" s="1">
        <v>0</v>
      </c>
      <c r="AK1011" s="6">
        <v>45718</v>
      </c>
    </row>
    <row r="1012" spans="2:37" x14ac:dyDescent="0.25">
      <c r="B1012" s="1" t="s">
        <v>1303</v>
      </c>
      <c r="C1012" s="1" t="s">
        <v>1304</v>
      </c>
      <c r="D1012" s="1" t="s">
        <v>1302</v>
      </c>
      <c r="E1012" s="2">
        <v>45306.372476851851</v>
      </c>
      <c r="F1012" s="1" t="s">
        <v>49</v>
      </c>
      <c r="G1012" s="1" t="s">
        <v>37</v>
      </c>
      <c r="I1012" s="1" t="s">
        <v>50</v>
      </c>
      <c r="J1012" s="3">
        <v>95.9</v>
      </c>
      <c r="K1012" s="1">
        <v>0</v>
      </c>
      <c r="L1012" s="1">
        <v>245</v>
      </c>
      <c r="M1012" s="1">
        <v>0</v>
      </c>
      <c r="N1012" s="1">
        <v>247</v>
      </c>
      <c r="O1012" s="1">
        <v>2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17</v>
      </c>
      <c r="V1012" s="1">
        <v>0</v>
      </c>
      <c r="W1012" s="1">
        <v>0</v>
      </c>
      <c r="X1012" s="1">
        <v>181</v>
      </c>
      <c r="Y1012" s="1">
        <v>0</v>
      </c>
      <c r="Z1012" s="1">
        <v>0</v>
      </c>
      <c r="AA1012" s="1">
        <v>0</v>
      </c>
      <c r="AB1012" s="1">
        <v>2079</v>
      </c>
      <c r="AC1012" s="1">
        <v>0</v>
      </c>
      <c r="AD1012" s="1">
        <v>0</v>
      </c>
      <c r="AE1012" s="1">
        <v>0</v>
      </c>
      <c r="AF1012" s="1">
        <v>0</v>
      </c>
      <c r="AG1012" s="1">
        <v>0</v>
      </c>
      <c r="AH1012" s="1">
        <v>0</v>
      </c>
      <c r="AI1012" s="1">
        <v>1</v>
      </c>
      <c r="AJ1012" s="1">
        <v>0</v>
      </c>
      <c r="AK1012" s="6">
        <v>45358</v>
      </c>
    </row>
    <row r="1013" spans="2:37" x14ac:dyDescent="0.25">
      <c r="B1013" s="1" t="s">
        <v>3550</v>
      </c>
      <c r="C1013" s="1" t="s">
        <v>3551</v>
      </c>
      <c r="D1013" s="1" t="s">
        <v>3552</v>
      </c>
      <c r="E1013" s="2">
        <v>45306.38585648148</v>
      </c>
      <c r="F1013" s="1" t="s">
        <v>66</v>
      </c>
      <c r="G1013" s="1" t="s">
        <v>37</v>
      </c>
      <c r="I1013" s="1" t="s">
        <v>50</v>
      </c>
      <c r="J1013" s="3">
        <v>41.4</v>
      </c>
      <c r="K1013" s="1">
        <v>209</v>
      </c>
      <c r="L1013" s="1">
        <v>0</v>
      </c>
      <c r="M1013" s="1">
        <v>0</v>
      </c>
      <c r="N1013" s="1">
        <v>204</v>
      </c>
      <c r="O1013" s="1">
        <v>9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372</v>
      </c>
      <c r="V1013" s="1">
        <v>0</v>
      </c>
      <c r="W1013" s="1">
        <v>0</v>
      </c>
      <c r="X1013" s="1">
        <v>0</v>
      </c>
      <c r="Y1013" s="1">
        <v>0</v>
      </c>
      <c r="Z1013" s="1">
        <v>0</v>
      </c>
      <c r="AA1013" s="1">
        <v>5</v>
      </c>
      <c r="AB1013" s="1">
        <v>301</v>
      </c>
      <c r="AC1013" s="1">
        <v>0</v>
      </c>
      <c r="AD1013" s="1">
        <v>0</v>
      </c>
      <c r="AE1013" s="1">
        <v>0</v>
      </c>
      <c r="AF1013" s="1">
        <v>0</v>
      </c>
      <c r="AG1013" s="1">
        <v>0</v>
      </c>
      <c r="AH1013" s="1">
        <v>0</v>
      </c>
      <c r="AI1013" s="1">
        <v>0</v>
      </c>
      <c r="AJ1013" s="1">
        <v>0</v>
      </c>
      <c r="AK1013" s="6">
        <v>45590</v>
      </c>
    </row>
    <row r="1014" spans="2:37" x14ac:dyDescent="0.25">
      <c r="B1014" s="1" t="s">
        <v>1306</v>
      </c>
      <c r="C1014" s="1" t="s">
        <v>1307</v>
      </c>
      <c r="D1014" s="1" t="s">
        <v>1305</v>
      </c>
      <c r="E1014" s="2">
        <v>45306.44935185185</v>
      </c>
      <c r="F1014" s="1" t="s">
        <v>36</v>
      </c>
      <c r="G1014" s="1" t="s">
        <v>37</v>
      </c>
      <c r="I1014" s="1" t="s">
        <v>38</v>
      </c>
      <c r="J1014" s="3">
        <v>161.6</v>
      </c>
      <c r="K1014" s="1">
        <v>0</v>
      </c>
      <c r="L1014" s="1">
        <v>263</v>
      </c>
      <c r="M1014" s="1">
        <v>263</v>
      </c>
      <c r="N1014" s="1">
        <v>0</v>
      </c>
      <c r="O1014" s="1">
        <v>5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190</v>
      </c>
      <c r="V1014" s="1">
        <v>0</v>
      </c>
      <c r="W1014" s="1">
        <v>0</v>
      </c>
      <c r="X1014" s="1">
        <v>193</v>
      </c>
      <c r="Y1014" s="1">
        <v>0</v>
      </c>
      <c r="Z1014" s="1">
        <v>0</v>
      </c>
      <c r="AA1014" s="1">
        <v>876</v>
      </c>
      <c r="AB1014" s="1">
        <v>708</v>
      </c>
      <c r="AC1014" s="1">
        <v>0</v>
      </c>
      <c r="AD1014" s="1">
        <v>0</v>
      </c>
      <c r="AE1014" s="1">
        <v>0</v>
      </c>
      <c r="AF1014" s="1">
        <v>0</v>
      </c>
      <c r="AG1014" s="1">
        <v>0</v>
      </c>
      <c r="AH1014" s="1">
        <v>0</v>
      </c>
      <c r="AI1014" s="1">
        <v>0</v>
      </c>
      <c r="AJ1014" s="1">
        <v>0</v>
      </c>
      <c r="AK1014" s="6">
        <v>45461</v>
      </c>
    </row>
    <row r="1015" spans="2:37" x14ac:dyDescent="0.25">
      <c r="B1015" s="1" t="s">
        <v>1309</v>
      </c>
      <c r="C1015" s="1" t="s">
        <v>1310</v>
      </c>
      <c r="D1015" s="1" t="s">
        <v>1308</v>
      </c>
      <c r="E1015" s="2">
        <v>45306.41133101852</v>
      </c>
      <c r="F1015" s="1" t="s">
        <v>132</v>
      </c>
      <c r="G1015" s="1" t="s">
        <v>37</v>
      </c>
      <c r="I1015" s="1" t="s">
        <v>38</v>
      </c>
      <c r="J1015" s="3">
        <v>9.8000000000000007</v>
      </c>
      <c r="K1015" s="1">
        <v>1</v>
      </c>
      <c r="L1015" s="1">
        <v>0</v>
      </c>
      <c r="M1015" s="1">
        <v>132</v>
      </c>
      <c r="N1015" s="1">
        <v>0</v>
      </c>
      <c r="O1015" s="1">
        <v>1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7</v>
      </c>
      <c r="V1015" s="1">
        <v>0</v>
      </c>
      <c r="W1015" s="1">
        <v>0</v>
      </c>
      <c r="X1015" s="1">
        <v>101</v>
      </c>
      <c r="Y1015" s="1">
        <v>0</v>
      </c>
      <c r="Z1015" s="1">
        <v>0</v>
      </c>
      <c r="AA1015" s="1">
        <v>2</v>
      </c>
      <c r="AB1015" s="1">
        <v>437</v>
      </c>
      <c r="AC1015" s="1">
        <v>0</v>
      </c>
      <c r="AD1015" s="1">
        <v>0</v>
      </c>
      <c r="AE1015" s="1">
        <v>0</v>
      </c>
      <c r="AF1015" s="1">
        <v>0</v>
      </c>
      <c r="AG1015" s="1">
        <v>0</v>
      </c>
      <c r="AH1015" s="1">
        <v>0</v>
      </c>
      <c r="AI1015" s="1">
        <v>0</v>
      </c>
      <c r="AJ1015" s="1">
        <v>0</v>
      </c>
      <c r="AK1015" s="6">
        <v>45405</v>
      </c>
    </row>
    <row r="1016" spans="2:37" x14ac:dyDescent="0.25">
      <c r="B1016" s="1" t="s">
        <v>1312</v>
      </c>
      <c r="C1016" s="1" t="s">
        <v>1313</v>
      </c>
      <c r="D1016" s="1" t="s">
        <v>1311</v>
      </c>
      <c r="E1016" s="2">
        <v>45306.463043981479</v>
      </c>
      <c r="F1016" s="1" t="s">
        <v>207</v>
      </c>
      <c r="G1016" s="1" t="s">
        <v>37</v>
      </c>
      <c r="I1016" s="1" t="s">
        <v>50</v>
      </c>
      <c r="J1016" s="3">
        <v>6.3</v>
      </c>
      <c r="K1016" s="1">
        <v>0</v>
      </c>
      <c r="L1016" s="1">
        <v>106</v>
      </c>
      <c r="M1016" s="1">
        <v>77</v>
      </c>
      <c r="N1016" s="1">
        <v>0</v>
      </c>
      <c r="O1016" s="1">
        <v>1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0</v>
      </c>
      <c r="Y1016" s="1">
        <v>0</v>
      </c>
      <c r="Z1016" s="1">
        <v>0</v>
      </c>
      <c r="AA1016" s="1">
        <v>0</v>
      </c>
      <c r="AB1016" s="1">
        <v>105</v>
      </c>
      <c r="AC1016" s="1">
        <v>0</v>
      </c>
      <c r="AD1016" s="1">
        <v>0</v>
      </c>
      <c r="AE1016" s="1">
        <v>0</v>
      </c>
      <c r="AF1016" s="1">
        <v>0</v>
      </c>
      <c r="AG1016" s="1">
        <v>0</v>
      </c>
      <c r="AH1016" s="1">
        <v>0</v>
      </c>
      <c r="AI1016" s="1">
        <v>0</v>
      </c>
      <c r="AJ1016" s="1">
        <v>0</v>
      </c>
      <c r="AK1016" s="6">
        <v>45409</v>
      </c>
    </row>
    <row r="1017" spans="2:37" x14ac:dyDescent="0.25">
      <c r="B1017" s="1" t="s">
        <v>1315</v>
      </c>
      <c r="C1017" s="1" t="s">
        <v>1316</v>
      </c>
      <c r="D1017" s="1" t="s">
        <v>1314</v>
      </c>
      <c r="E1017" s="2">
        <v>45306.515243055554</v>
      </c>
      <c r="F1017" s="1" t="s">
        <v>215</v>
      </c>
      <c r="G1017" s="1" t="s">
        <v>37</v>
      </c>
      <c r="I1017" s="1" t="s">
        <v>50</v>
      </c>
      <c r="J1017" s="3">
        <v>180</v>
      </c>
      <c r="K1017" s="1">
        <v>744</v>
      </c>
      <c r="L1017" s="1">
        <v>0</v>
      </c>
      <c r="M1017" s="1">
        <v>766</v>
      </c>
      <c r="N1017" s="1">
        <v>0</v>
      </c>
      <c r="O1017" s="1">
        <v>6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105</v>
      </c>
      <c r="V1017" s="1">
        <v>0</v>
      </c>
      <c r="W1017" s="1">
        <v>0</v>
      </c>
      <c r="X1017" s="1">
        <v>143</v>
      </c>
      <c r="Y1017" s="1">
        <v>0</v>
      </c>
      <c r="Z1017" s="1">
        <v>0</v>
      </c>
      <c r="AA1017" s="1">
        <v>3</v>
      </c>
      <c r="AB1017" s="1">
        <v>2671</v>
      </c>
      <c r="AC1017" s="1">
        <v>0</v>
      </c>
      <c r="AD1017" s="1">
        <v>0</v>
      </c>
      <c r="AE1017" s="1">
        <v>0</v>
      </c>
      <c r="AF1017" s="1">
        <v>0</v>
      </c>
      <c r="AG1017" s="1">
        <v>0</v>
      </c>
      <c r="AH1017" s="1">
        <v>0</v>
      </c>
      <c r="AI1017" s="1">
        <v>0</v>
      </c>
      <c r="AJ1017" s="1">
        <v>0</v>
      </c>
      <c r="AK1017" s="6">
        <v>45658</v>
      </c>
    </row>
    <row r="1018" spans="2:37" x14ac:dyDescent="0.25">
      <c r="B1018" s="1" t="s">
        <v>1318</v>
      </c>
      <c r="C1018" s="1" t="s">
        <v>1319</v>
      </c>
      <c r="D1018" s="1" t="s">
        <v>1317</v>
      </c>
      <c r="E1018" s="2">
        <v>45306.558009259257</v>
      </c>
      <c r="F1018" s="1" t="s">
        <v>36</v>
      </c>
      <c r="G1018" s="1" t="s">
        <v>37</v>
      </c>
      <c r="I1018" s="1" t="s">
        <v>38</v>
      </c>
      <c r="J1018" s="3">
        <v>38.799999999999997</v>
      </c>
      <c r="K1018" s="1">
        <v>0</v>
      </c>
      <c r="L1018" s="1">
        <v>0</v>
      </c>
      <c r="M1018" s="1">
        <v>0</v>
      </c>
      <c r="N1018" s="1">
        <v>253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11</v>
      </c>
      <c r="Y1018" s="1">
        <v>0</v>
      </c>
      <c r="Z1018" s="1">
        <v>0</v>
      </c>
      <c r="AA1018" s="1">
        <v>0</v>
      </c>
      <c r="AB1018" s="1">
        <v>1124</v>
      </c>
      <c r="AC1018" s="1">
        <v>0</v>
      </c>
      <c r="AD1018" s="1">
        <v>0</v>
      </c>
      <c r="AE1018" s="1">
        <v>0</v>
      </c>
      <c r="AF1018" s="1">
        <v>0</v>
      </c>
      <c r="AG1018" s="1">
        <v>0</v>
      </c>
      <c r="AH1018" s="1">
        <v>0</v>
      </c>
      <c r="AI1018" s="1">
        <v>0</v>
      </c>
      <c r="AJ1018" s="1">
        <v>0</v>
      </c>
      <c r="AK1018" s="6">
        <v>45814</v>
      </c>
    </row>
    <row r="1019" spans="2:37" x14ac:dyDescent="0.25">
      <c r="B1019" s="1" t="s">
        <v>3553</v>
      </c>
      <c r="C1019" s="1" t="s">
        <v>3554</v>
      </c>
      <c r="D1019" s="1" t="s">
        <v>3555</v>
      </c>
      <c r="E1019" s="2">
        <v>45290.815763888888</v>
      </c>
      <c r="F1019" s="1" t="s">
        <v>41</v>
      </c>
      <c r="G1019" s="1" t="s">
        <v>37</v>
      </c>
      <c r="I1019" s="1" t="s">
        <v>38</v>
      </c>
      <c r="J1019" s="3">
        <v>672.4</v>
      </c>
      <c r="K1019" s="1">
        <v>1</v>
      </c>
      <c r="L1019" s="1">
        <v>0</v>
      </c>
      <c r="M1019" s="1">
        <v>41</v>
      </c>
      <c r="N1019" s="1">
        <v>0</v>
      </c>
      <c r="O1019" s="1">
        <v>3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56</v>
      </c>
      <c r="V1019" s="1">
        <v>0</v>
      </c>
      <c r="W1019" s="1">
        <v>0</v>
      </c>
      <c r="X1019" s="1">
        <v>0</v>
      </c>
      <c r="Y1019" s="1">
        <v>0</v>
      </c>
      <c r="Z1019" s="1">
        <v>0</v>
      </c>
      <c r="AA1019" s="1">
        <v>0</v>
      </c>
      <c r="AB1019" s="1">
        <v>4</v>
      </c>
      <c r="AC1019" s="1">
        <v>0</v>
      </c>
      <c r="AD1019" s="1">
        <v>0</v>
      </c>
      <c r="AE1019" s="1">
        <v>0</v>
      </c>
      <c r="AF1019" s="1">
        <v>0</v>
      </c>
      <c r="AG1019" s="1">
        <v>0</v>
      </c>
      <c r="AH1019" s="1">
        <v>0</v>
      </c>
      <c r="AI1019" s="1">
        <v>0</v>
      </c>
      <c r="AJ1019" s="1">
        <v>0</v>
      </c>
      <c r="AK1019" s="6">
        <v>45288</v>
      </c>
    </row>
    <row r="1020" spans="2:37" x14ac:dyDescent="0.25">
      <c r="B1020" s="1" t="s">
        <v>1321</v>
      </c>
      <c r="C1020" s="1" t="s">
        <v>1322</v>
      </c>
      <c r="D1020" s="1" t="s">
        <v>1320</v>
      </c>
      <c r="E1020" s="2">
        <v>45266.483912037038</v>
      </c>
      <c r="F1020" s="1" t="s">
        <v>1213</v>
      </c>
      <c r="G1020" s="1" t="s">
        <v>37</v>
      </c>
      <c r="I1020" s="1" t="s">
        <v>38</v>
      </c>
      <c r="J1020" s="3">
        <v>71.8</v>
      </c>
      <c r="K1020" s="1">
        <v>0</v>
      </c>
      <c r="L1020" s="1">
        <v>0</v>
      </c>
      <c r="M1020" s="1">
        <v>4870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0</v>
      </c>
      <c r="Z1020" s="1">
        <v>0</v>
      </c>
      <c r="AA1020" s="1">
        <v>0</v>
      </c>
      <c r="AB1020" s="1">
        <v>2562</v>
      </c>
      <c r="AC1020" s="1">
        <v>0</v>
      </c>
      <c r="AD1020" s="1">
        <v>73</v>
      </c>
      <c r="AE1020" s="1">
        <v>0</v>
      </c>
      <c r="AF1020" s="1">
        <v>0</v>
      </c>
      <c r="AG1020" s="1">
        <v>0</v>
      </c>
      <c r="AH1020" s="1">
        <v>0</v>
      </c>
      <c r="AI1020" s="1">
        <v>0</v>
      </c>
      <c r="AJ1020" s="1">
        <v>1</v>
      </c>
      <c r="AK1020" s="6">
        <v>367</v>
      </c>
    </row>
    <row r="1021" spans="2:37" x14ac:dyDescent="0.25">
      <c r="B1021" s="1" t="s">
        <v>3556</v>
      </c>
      <c r="C1021" s="1" t="s">
        <v>3557</v>
      </c>
      <c r="D1021" s="1" t="s">
        <v>3558</v>
      </c>
      <c r="E1021" s="2">
        <v>45252.315416666665</v>
      </c>
      <c r="F1021" s="1" t="s">
        <v>295</v>
      </c>
      <c r="G1021" s="1" t="s">
        <v>37</v>
      </c>
      <c r="I1021" s="1" t="s">
        <v>38</v>
      </c>
      <c r="J1021" s="3">
        <v>1.6</v>
      </c>
      <c r="K1021" s="1">
        <v>0</v>
      </c>
      <c r="L1021" s="1">
        <v>1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  <c r="Y1021" s="1">
        <v>0</v>
      </c>
      <c r="Z1021" s="1">
        <v>0</v>
      </c>
      <c r="AA1021" s="1">
        <v>0</v>
      </c>
      <c r="AB1021" s="1">
        <v>1</v>
      </c>
      <c r="AC1021" s="1">
        <v>0</v>
      </c>
      <c r="AD1021" s="1">
        <v>0</v>
      </c>
      <c r="AE1021" s="1">
        <v>0</v>
      </c>
      <c r="AF1021" s="1">
        <v>0</v>
      </c>
      <c r="AG1021" s="1">
        <v>0</v>
      </c>
      <c r="AH1021" s="1">
        <v>0</v>
      </c>
      <c r="AI1021" s="1">
        <v>0</v>
      </c>
      <c r="AJ1021" s="1">
        <v>0</v>
      </c>
      <c r="AK1021" s="6">
        <v>367</v>
      </c>
    </row>
    <row r="1022" spans="2:37" x14ac:dyDescent="0.25">
      <c r="B1022" s="1" t="s">
        <v>1324</v>
      </c>
      <c r="C1022" s="1" t="s">
        <v>1325</v>
      </c>
      <c r="D1022" s="1" t="s">
        <v>1323</v>
      </c>
      <c r="E1022" s="2">
        <v>45306.449050925927</v>
      </c>
      <c r="F1022" s="1" t="s">
        <v>49</v>
      </c>
      <c r="G1022" s="1" t="s">
        <v>37</v>
      </c>
      <c r="H1022" s="1" t="s">
        <v>203</v>
      </c>
      <c r="I1022" s="1" t="s">
        <v>38</v>
      </c>
      <c r="J1022" s="3">
        <v>282.7</v>
      </c>
      <c r="K1022" s="1">
        <v>0</v>
      </c>
      <c r="L1022" s="1">
        <v>211</v>
      </c>
      <c r="M1022" s="1">
        <v>0</v>
      </c>
      <c r="N1022" s="1">
        <v>0</v>
      </c>
      <c r="O1022" s="1">
        <v>202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0</v>
      </c>
      <c r="W1022" s="1">
        <v>0</v>
      </c>
      <c r="X1022" s="1">
        <v>0</v>
      </c>
      <c r="Y1022" s="1">
        <v>0</v>
      </c>
      <c r="Z1022" s="1">
        <v>0</v>
      </c>
      <c r="AA1022" s="1">
        <v>0</v>
      </c>
      <c r="AB1022" s="1">
        <v>479</v>
      </c>
      <c r="AC1022" s="1">
        <v>96</v>
      </c>
      <c r="AD1022" s="1">
        <v>0</v>
      </c>
      <c r="AE1022" s="1">
        <v>0</v>
      </c>
      <c r="AF1022" s="1">
        <v>0</v>
      </c>
      <c r="AG1022" s="1">
        <v>0</v>
      </c>
      <c r="AH1022" s="1">
        <v>1</v>
      </c>
      <c r="AI1022" s="1">
        <v>0</v>
      </c>
      <c r="AJ1022" s="1">
        <v>0</v>
      </c>
      <c r="AK1022" s="6">
        <v>46258</v>
      </c>
    </row>
    <row r="1023" spans="2:37" x14ac:dyDescent="0.25">
      <c r="B1023" s="1" t="s">
        <v>1327</v>
      </c>
      <c r="C1023" s="1" t="s">
        <v>1328</v>
      </c>
      <c r="D1023" s="1" t="s">
        <v>1326</v>
      </c>
      <c r="E1023" s="2">
        <v>45296.631643518522</v>
      </c>
      <c r="F1023" s="1" t="s">
        <v>771</v>
      </c>
      <c r="G1023" s="1" t="s">
        <v>37</v>
      </c>
      <c r="I1023" s="1" t="s">
        <v>38</v>
      </c>
      <c r="J1023" s="3">
        <v>80.3</v>
      </c>
      <c r="K1023" s="1">
        <v>1</v>
      </c>
      <c r="L1023" s="1">
        <v>0</v>
      </c>
      <c r="M1023" s="1">
        <v>0</v>
      </c>
      <c r="N1023" s="1">
        <v>229</v>
      </c>
      <c r="O1023" s="1">
        <v>2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  <c r="X1023" s="1">
        <v>0</v>
      </c>
      <c r="Y1023" s="1">
        <v>0</v>
      </c>
      <c r="Z1023" s="1">
        <v>0</v>
      </c>
      <c r="AA1023" s="1">
        <v>0</v>
      </c>
      <c r="AB1023" s="1">
        <v>38</v>
      </c>
      <c r="AC1023" s="1">
        <v>0</v>
      </c>
      <c r="AD1023" s="1">
        <v>0</v>
      </c>
      <c r="AE1023" s="1">
        <v>0</v>
      </c>
      <c r="AF1023" s="1">
        <v>0</v>
      </c>
      <c r="AG1023" s="1">
        <v>0</v>
      </c>
      <c r="AH1023" s="1">
        <v>0</v>
      </c>
      <c r="AI1023" s="1">
        <v>0</v>
      </c>
      <c r="AJ1023" s="1">
        <v>0</v>
      </c>
      <c r="AK1023" s="6">
        <v>45548</v>
      </c>
    </row>
    <row r="1024" spans="2:37" x14ac:dyDescent="0.25">
      <c r="B1024" s="1" t="s">
        <v>3559</v>
      </c>
      <c r="C1024" s="1" t="s">
        <v>3560</v>
      </c>
      <c r="D1024" s="1" t="s">
        <v>3561</v>
      </c>
      <c r="E1024" s="2">
        <v>45303.848425925928</v>
      </c>
      <c r="F1024" s="1" t="s">
        <v>280</v>
      </c>
      <c r="G1024" s="1" t="s">
        <v>37</v>
      </c>
      <c r="I1024" s="1" t="s">
        <v>38</v>
      </c>
      <c r="J1024" s="3">
        <v>106</v>
      </c>
      <c r="K1024" s="1">
        <v>0</v>
      </c>
      <c r="L1024" s="1">
        <v>0</v>
      </c>
      <c r="M1024" s="1">
        <v>0</v>
      </c>
      <c r="N1024" s="1">
        <v>443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0</v>
      </c>
      <c r="Y1024" s="1">
        <v>0</v>
      </c>
      <c r="Z1024" s="1">
        <v>0</v>
      </c>
      <c r="AA1024" s="1">
        <v>0</v>
      </c>
      <c r="AB1024" s="1">
        <v>463</v>
      </c>
      <c r="AC1024" s="1">
        <v>0</v>
      </c>
      <c r="AD1024" s="1">
        <v>0</v>
      </c>
      <c r="AE1024" s="1">
        <v>0</v>
      </c>
      <c r="AF1024" s="1">
        <v>0</v>
      </c>
      <c r="AG1024" s="1">
        <v>0</v>
      </c>
      <c r="AH1024" s="1">
        <v>0</v>
      </c>
      <c r="AI1024" s="1">
        <v>0</v>
      </c>
      <c r="AJ1024" s="1">
        <v>0</v>
      </c>
      <c r="AK1024" s="6">
        <v>367</v>
      </c>
    </row>
    <row r="1025" spans="2:37" x14ac:dyDescent="0.25">
      <c r="B1025" s="1" t="s">
        <v>2228</v>
      </c>
      <c r="C1025" s="1" t="s">
        <v>2229</v>
      </c>
      <c r="D1025" s="1" t="s">
        <v>2227</v>
      </c>
      <c r="E1025" s="2">
        <v>45300.354837962965</v>
      </c>
      <c r="F1025" s="1" t="s">
        <v>215</v>
      </c>
      <c r="G1025" s="1" t="s">
        <v>37</v>
      </c>
      <c r="I1025" s="1" t="s">
        <v>50</v>
      </c>
      <c r="J1025" s="3">
        <v>116.8</v>
      </c>
      <c r="K1025" s="1">
        <v>0</v>
      </c>
      <c r="L1025" s="1">
        <v>0</v>
      </c>
      <c r="M1025" s="1">
        <v>0</v>
      </c>
      <c r="N1025" s="1">
        <v>982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v>0</v>
      </c>
      <c r="Z1025" s="1">
        <v>0</v>
      </c>
      <c r="AA1025" s="1">
        <v>0</v>
      </c>
      <c r="AB1025" s="1">
        <v>1004</v>
      </c>
      <c r="AC1025" s="1">
        <v>0</v>
      </c>
      <c r="AD1025" s="1">
        <v>0</v>
      </c>
      <c r="AE1025" s="1">
        <v>0</v>
      </c>
      <c r="AF1025" s="1">
        <v>0</v>
      </c>
      <c r="AG1025" s="1">
        <v>0</v>
      </c>
      <c r="AH1025" s="1">
        <v>0</v>
      </c>
      <c r="AI1025" s="1">
        <v>0</v>
      </c>
      <c r="AJ1025" s="1">
        <v>0</v>
      </c>
      <c r="AK1025" s="6">
        <v>45255</v>
      </c>
    </row>
    <row r="1026" spans="2:37" x14ac:dyDescent="0.25">
      <c r="B1026" s="1" t="s">
        <v>1330</v>
      </c>
      <c r="C1026" s="1" t="s">
        <v>1331</v>
      </c>
      <c r="D1026" s="1" t="s">
        <v>1329</v>
      </c>
      <c r="E1026" s="2">
        <v>45298.459849537037</v>
      </c>
      <c r="F1026" s="1" t="s">
        <v>147</v>
      </c>
      <c r="G1026" s="1" t="s">
        <v>37</v>
      </c>
      <c r="I1026" s="1" t="s">
        <v>50</v>
      </c>
      <c r="J1026" s="3">
        <v>522.70000000000005</v>
      </c>
      <c r="K1026" s="1">
        <v>0</v>
      </c>
      <c r="L1026" s="1">
        <v>0</v>
      </c>
      <c r="M1026" s="1">
        <v>6267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0</v>
      </c>
      <c r="Y1026" s="1">
        <v>0</v>
      </c>
      <c r="Z1026" s="1">
        <v>0</v>
      </c>
      <c r="AA1026" s="1">
        <v>0</v>
      </c>
      <c r="AB1026" s="1">
        <v>6973</v>
      </c>
      <c r="AC1026" s="1">
        <v>0</v>
      </c>
      <c r="AD1026" s="1">
        <v>0</v>
      </c>
      <c r="AE1026" s="1">
        <v>0</v>
      </c>
      <c r="AF1026" s="1">
        <v>0</v>
      </c>
      <c r="AG1026" s="1">
        <v>0</v>
      </c>
      <c r="AH1026" s="1">
        <v>0</v>
      </c>
      <c r="AI1026" s="1">
        <v>1</v>
      </c>
      <c r="AJ1026" s="1">
        <v>1</v>
      </c>
      <c r="AK1026" s="6">
        <v>44637</v>
      </c>
    </row>
    <row r="1027" spans="2:37" x14ac:dyDescent="0.25">
      <c r="B1027" s="1" t="s">
        <v>3562</v>
      </c>
      <c r="C1027" s="1" t="s">
        <v>3563</v>
      </c>
      <c r="D1027" s="1" t="s">
        <v>3564</v>
      </c>
      <c r="E1027" s="2">
        <v>45306.38758101852</v>
      </c>
      <c r="F1027" s="1" t="s">
        <v>49</v>
      </c>
      <c r="G1027" s="1" t="s">
        <v>37</v>
      </c>
      <c r="I1027" s="1" t="s">
        <v>50</v>
      </c>
      <c r="J1027" s="3">
        <v>60.8</v>
      </c>
      <c r="K1027" s="1">
        <v>255</v>
      </c>
      <c r="L1027" s="1">
        <v>0</v>
      </c>
      <c r="M1027" s="1">
        <v>0</v>
      </c>
      <c r="N1027" s="1">
        <v>98</v>
      </c>
      <c r="O1027" s="1">
        <v>41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9</v>
      </c>
      <c r="V1027" s="1">
        <v>0</v>
      </c>
      <c r="W1027" s="1">
        <v>0</v>
      </c>
      <c r="X1027" s="1">
        <v>0</v>
      </c>
      <c r="Y1027" s="1">
        <v>0</v>
      </c>
      <c r="Z1027" s="1">
        <v>0</v>
      </c>
      <c r="AA1027" s="1">
        <v>0</v>
      </c>
      <c r="AB1027" s="1">
        <v>107</v>
      </c>
      <c r="AC1027" s="1">
        <v>0</v>
      </c>
      <c r="AD1027" s="1">
        <v>87</v>
      </c>
      <c r="AE1027" s="1">
        <v>0</v>
      </c>
      <c r="AF1027" s="1">
        <v>0</v>
      </c>
      <c r="AG1027" s="1">
        <v>0</v>
      </c>
      <c r="AH1027" s="1">
        <v>1</v>
      </c>
      <c r="AI1027" s="1">
        <v>1</v>
      </c>
      <c r="AJ1027" s="1">
        <v>0</v>
      </c>
      <c r="AK1027" s="6">
        <v>45408</v>
      </c>
    </row>
    <row r="1028" spans="2:37" x14ac:dyDescent="0.25">
      <c r="B1028" s="1" t="s">
        <v>3565</v>
      </c>
      <c r="C1028" s="1" t="s">
        <v>3566</v>
      </c>
      <c r="D1028" s="1" t="s">
        <v>3567</v>
      </c>
      <c r="E1028" s="2">
        <v>45230.595949074072</v>
      </c>
      <c r="F1028" s="1" t="s">
        <v>66</v>
      </c>
      <c r="G1028" s="1" t="s">
        <v>37</v>
      </c>
      <c r="I1028" s="1" t="s">
        <v>50</v>
      </c>
      <c r="J1028" s="3">
        <v>203.6</v>
      </c>
      <c r="K1028" s="1">
        <v>1</v>
      </c>
      <c r="L1028" s="1">
        <v>0</v>
      </c>
      <c r="M1028" s="1">
        <v>1518</v>
      </c>
      <c r="N1028" s="1">
        <v>0</v>
      </c>
      <c r="O1028" s="1">
        <v>1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7</v>
      </c>
      <c r="V1028" s="1">
        <v>0</v>
      </c>
      <c r="W1028" s="1">
        <v>0</v>
      </c>
      <c r="X1028" s="1">
        <v>0</v>
      </c>
      <c r="Y1028" s="1">
        <v>0</v>
      </c>
      <c r="Z1028" s="1">
        <v>0</v>
      </c>
      <c r="AA1028" s="1">
        <v>0</v>
      </c>
      <c r="AB1028" s="1">
        <v>391</v>
      </c>
      <c r="AC1028" s="1">
        <v>0</v>
      </c>
      <c r="AD1028" s="1">
        <v>1</v>
      </c>
      <c r="AE1028" s="1">
        <v>0</v>
      </c>
      <c r="AF1028" s="1">
        <v>0</v>
      </c>
      <c r="AG1028" s="1">
        <v>0</v>
      </c>
      <c r="AH1028" s="1">
        <v>0</v>
      </c>
      <c r="AI1028" s="1">
        <v>0</v>
      </c>
      <c r="AJ1028" s="1">
        <v>-1</v>
      </c>
      <c r="AK1028" s="6">
        <v>45248</v>
      </c>
    </row>
    <row r="1029" spans="2:37" x14ac:dyDescent="0.25">
      <c r="B1029" s="1" t="s">
        <v>3568</v>
      </c>
      <c r="C1029" s="1" t="s">
        <v>3569</v>
      </c>
      <c r="D1029" s="1" t="s">
        <v>3570</v>
      </c>
      <c r="E1029" s="2">
        <v>45295.406192129631</v>
      </c>
      <c r="F1029" s="1" t="s">
        <v>66</v>
      </c>
      <c r="G1029" s="1" t="s">
        <v>37</v>
      </c>
      <c r="I1029" s="1" t="s">
        <v>38</v>
      </c>
      <c r="J1029" s="3">
        <v>139.9</v>
      </c>
      <c r="K1029" s="1">
        <v>1</v>
      </c>
      <c r="L1029" s="1">
        <v>0</v>
      </c>
      <c r="M1029" s="1">
        <v>513</v>
      </c>
      <c r="N1029" s="1">
        <v>0</v>
      </c>
      <c r="O1029" s="1">
        <v>1</v>
      </c>
      <c r="P1029" s="1">
        <v>0</v>
      </c>
      <c r="Q1029" s="1">
        <v>0</v>
      </c>
      <c r="R1029" s="1">
        <v>0</v>
      </c>
      <c r="S1029" s="1">
        <v>0</v>
      </c>
      <c r="T1029" s="1">
        <v>0</v>
      </c>
      <c r="U1029" s="1">
        <v>0</v>
      </c>
      <c r="V1029" s="1">
        <v>0</v>
      </c>
      <c r="W1029" s="1">
        <v>0</v>
      </c>
      <c r="X1029" s="1">
        <v>0</v>
      </c>
      <c r="Y1029" s="1">
        <v>0</v>
      </c>
      <c r="Z1029" s="1">
        <v>0</v>
      </c>
      <c r="AA1029" s="1">
        <v>0</v>
      </c>
      <c r="AB1029" s="1">
        <v>26</v>
      </c>
      <c r="AC1029" s="1">
        <v>0</v>
      </c>
      <c r="AD1029" s="1">
        <v>0</v>
      </c>
      <c r="AE1029" s="1">
        <v>0</v>
      </c>
      <c r="AF1029" s="1">
        <v>0</v>
      </c>
      <c r="AG1029" s="1">
        <v>0</v>
      </c>
      <c r="AH1029" s="1">
        <v>0</v>
      </c>
      <c r="AI1029" s="1">
        <v>0</v>
      </c>
      <c r="AJ1029" s="1">
        <v>1</v>
      </c>
      <c r="AK1029" s="6">
        <v>45427</v>
      </c>
    </row>
    <row r="1030" spans="2:37" x14ac:dyDescent="0.25">
      <c r="B1030" s="1" t="s">
        <v>3571</v>
      </c>
      <c r="C1030" s="1" t="s">
        <v>3572</v>
      </c>
      <c r="D1030" s="1" t="s">
        <v>3573</v>
      </c>
      <c r="E1030" s="2">
        <v>45304.382349537038</v>
      </c>
      <c r="F1030" s="1" t="s">
        <v>66</v>
      </c>
      <c r="G1030" s="1" t="s">
        <v>37</v>
      </c>
      <c r="I1030" s="1" t="s">
        <v>38</v>
      </c>
      <c r="J1030" s="3">
        <v>2.2000000000000002</v>
      </c>
      <c r="K1030" s="1">
        <v>0</v>
      </c>
      <c r="L1030" s="1">
        <v>0</v>
      </c>
      <c r="M1030" s="1">
        <v>59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0</v>
      </c>
      <c r="W1030" s="1">
        <v>0</v>
      </c>
      <c r="X1030" s="1">
        <v>0</v>
      </c>
      <c r="Y1030" s="1">
        <v>0</v>
      </c>
      <c r="Z1030" s="1">
        <v>0</v>
      </c>
      <c r="AA1030" s="1">
        <v>2</v>
      </c>
      <c r="AB1030" s="1">
        <v>33</v>
      </c>
      <c r="AC1030" s="1">
        <v>0</v>
      </c>
      <c r="AD1030" s="1">
        <v>0</v>
      </c>
      <c r="AE1030" s="1">
        <v>0</v>
      </c>
      <c r="AF1030" s="1">
        <v>0</v>
      </c>
      <c r="AG1030" s="1">
        <v>0</v>
      </c>
      <c r="AH1030" s="1">
        <v>0</v>
      </c>
      <c r="AI1030" s="1">
        <v>0</v>
      </c>
      <c r="AJ1030" s="1">
        <v>0</v>
      </c>
      <c r="AK1030" s="6">
        <v>367</v>
      </c>
    </row>
    <row r="1031" spans="2:37" x14ac:dyDescent="0.25">
      <c r="B1031" s="1" t="s">
        <v>1333</v>
      </c>
      <c r="C1031" s="1" t="s">
        <v>1334</v>
      </c>
      <c r="D1031" s="1" t="s">
        <v>1332</v>
      </c>
      <c r="E1031" s="2">
        <v>45299.436655092592</v>
      </c>
      <c r="F1031" s="1" t="s">
        <v>86</v>
      </c>
      <c r="G1031" s="1" t="s">
        <v>37</v>
      </c>
      <c r="I1031" s="1" t="s">
        <v>38</v>
      </c>
      <c r="J1031" s="3">
        <v>11.2</v>
      </c>
      <c r="K1031" s="1">
        <v>0</v>
      </c>
      <c r="L1031" s="1">
        <v>0</v>
      </c>
      <c r="M1031" s="1">
        <v>0</v>
      </c>
      <c r="N1031" s="1">
        <v>106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  <c r="Y1031" s="1">
        <v>0</v>
      </c>
      <c r="Z1031" s="1">
        <v>0</v>
      </c>
      <c r="AA1031" s="1">
        <v>0</v>
      </c>
      <c r="AB1031" s="1">
        <v>119</v>
      </c>
      <c r="AC1031" s="1">
        <v>0</v>
      </c>
      <c r="AD1031" s="1">
        <v>0</v>
      </c>
      <c r="AE1031" s="1">
        <v>0</v>
      </c>
      <c r="AF1031" s="1">
        <v>0</v>
      </c>
      <c r="AG1031" s="1">
        <v>0</v>
      </c>
      <c r="AH1031" s="1">
        <v>0</v>
      </c>
      <c r="AI1031" s="1">
        <v>0</v>
      </c>
      <c r="AJ1031" s="1">
        <v>0</v>
      </c>
      <c r="AK1031" s="6">
        <v>367</v>
      </c>
    </row>
    <row r="1032" spans="2:37" x14ac:dyDescent="0.25">
      <c r="B1032" s="1" t="s">
        <v>3574</v>
      </c>
      <c r="C1032" s="1" t="s">
        <v>3575</v>
      </c>
      <c r="D1032" s="1" t="s">
        <v>3576</v>
      </c>
      <c r="E1032" s="2">
        <v>45303.795405092591</v>
      </c>
      <c r="F1032" s="1" t="s">
        <v>211</v>
      </c>
      <c r="G1032" s="1" t="s">
        <v>37</v>
      </c>
      <c r="I1032" s="1" t="s">
        <v>50</v>
      </c>
      <c r="J1032" s="3">
        <v>399.7</v>
      </c>
      <c r="K1032" s="1">
        <v>1</v>
      </c>
      <c r="L1032" s="1">
        <v>0</v>
      </c>
      <c r="M1032" s="1">
        <v>0</v>
      </c>
      <c r="N1032" s="1">
        <v>3176</v>
      </c>
      <c r="O1032" s="1">
        <v>1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  <c r="Y1032" s="1">
        <v>0</v>
      </c>
      <c r="Z1032" s="1">
        <v>0</v>
      </c>
      <c r="AA1032" s="1">
        <v>0</v>
      </c>
      <c r="AB1032" s="1">
        <v>3236</v>
      </c>
      <c r="AC1032" s="1">
        <v>0</v>
      </c>
      <c r="AD1032" s="1">
        <v>0</v>
      </c>
      <c r="AE1032" s="1">
        <v>0</v>
      </c>
      <c r="AF1032" s="1">
        <v>0</v>
      </c>
      <c r="AG1032" s="1">
        <v>0</v>
      </c>
      <c r="AH1032" s="1">
        <v>0</v>
      </c>
      <c r="AI1032" s="1">
        <v>0</v>
      </c>
      <c r="AJ1032" s="1">
        <v>0</v>
      </c>
      <c r="AK1032" s="6">
        <v>45562</v>
      </c>
    </row>
    <row r="1033" spans="2:37" x14ac:dyDescent="0.25">
      <c r="B1033" s="1" t="s">
        <v>2231</v>
      </c>
      <c r="C1033" s="1" t="s">
        <v>2232</v>
      </c>
      <c r="D1033" s="1" t="s">
        <v>2230</v>
      </c>
      <c r="E1033" s="2">
        <v>45301.884386574071</v>
      </c>
      <c r="F1033" s="1" t="s">
        <v>41</v>
      </c>
      <c r="G1033" s="1" t="s">
        <v>37</v>
      </c>
      <c r="I1033" s="1" t="s">
        <v>38</v>
      </c>
      <c r="J1033" s="3">
        <v>24.2</v>
      </c>
      <c r="K1033" s="1">
        <v>1</v>
      </c>
      <c r="L1033" s="1">
        <v>0</v>
      </c>
      <c r="M1033" s="1">
        <v>0</v>
      </c>
      <c r="N1033" s="1">
        <v>459</v>
      </c>
      <c r="O1033" s="1">
        <v>15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0</v>
      </c>
      <c r="W1033" s="1">
        <v>0</v>
      </c>
      <c r="X1033" s="1">
        <v>0</v>
      </c>
      <c r="Y1033" s="1">
        <v>0</v>
      </c>
      <c r="Z1033" s="1">
        <v>0</v>
      </c>
      <c r="AA1033" s="1">
        <v>0</v>
      </c>
      <c r="AB1033" s="1">
        <v>534</v>
      </c>
      <c r="AC1033" s="1">
        <v>0</v>
      </c>
      <c r="AD1033" s="1">
        <v>0</v>
      </c>
      <c r="AE1033" s="1">
        <v>0</v>
      </c>
      <c r="AF1033" s="1">
        <v>0</v>
      </c>
      <c r="AG1033" s="1">
        <v>0</v>
      </c>
      <c r="AH1033" s="1">
        <v>0</v>
      </c>
      <c r="AI1033" s="1">
        <v>0</v>
      </c>
      <c r="AJ1033" s="1">
        <v>0</v>
      </c>
      <c r="AK1033" s="6">
        <v>45570</v>
      </c>
    </row>
    <row r="1034" spans="2:37" x14ac:dyDescent="0.25">
      <c r="B1034" s="1" t="s">
        <v>2234</v>
      </c>
      <c r="C1034" s="1" t="s">
        <v>2235</v>
      </c>
      <c r="D1034" s="1" t="s">
        <v>2233</v>
      </c>
      <c r="E1034" s="2">
        <v>45230.595949074072</v>
      </c>
      <c r="F1034" s="1" t="s">
        <v>36</v>
      </c>
      <c r="G1034" s="1" t="s">
        <v>37</v>
      </c>
      <c r="I1034" s="1" t="s">
        <v>50</v>
      </c>
      <c r="J1034" s="3">
        <v>1163.8</v>
      </c>
      <c r="K1034" s="1">
        <v>1</v>
      </c>
      <c r="L1034" s="1">
        <v>0</v>
      </c>
      <c r="M1034" s="1">
        <v>17235</v>
      </c>
      <c r="N1034" s="1">
        <v>0</v>
      </c>
      <c r="O1034" s="1">
        <v>65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394</v>
      </c>
      <c r="V1034" s="1">
        <v>0</v>
      </c>
      <c r="W1034" s="1">
        <v>0</v>
      </c>
      <c r="X1034" s="1">
        <v>0</v>
      </c>
      <c r="Y1034" s="1">
        <v>0</v>
      </c>
      <c r="Z1034" s="1">
        <v>0</v>
      </c>
      <c r="AA1034" s="1">
        <v>6</v>
      </c>
      <c r="AB1034" s="1">
        <v>2488</v>
      </c>
      <c r="AC1034" s="1">
        <v>0</v>
      </c>
      <c r="AD1034" s="1">
        <v>0</v>
      </c>
      <c r="AE1034" s="1">
        <v>0</v>
      </c>
      <c r="AF1034" s="1">
        <v>0</v>
      </c>
      <c r="AG1034" s="1">
        <v>0</v>
      </c>
      <c r="AH1034" s="1">
        <v>0</v>
      </c>
      <c r="AI1034" s="1">
        <v>0</v>
      </c>
      <c r="AJ1034" s="1">
        <v>-1</v>
      </c>
      <c r="AK1034" s="6">
        <v>45563</v>
      </c>
    </row>
    <row r="1035" spans="2:37" x14ac:dyDescent="0.25">
      <c r="B1035" s="1" t="s">
        <v>3577</v>
      </c>
      <c r="C1035" s="1" t="s">
        <v>3578</v>
      </c>
      <c r="D1035" s="1" t="s">
        <v>3579</v>
      </c>
      <c r="E1035" s="2">
        <v>45299.759201388886</v>
      </c>
      <c r="F1035" s="1" t="s">
        <v>66</v>
      </c>
      <c r="G1035" s="1" t="s">
        <v>37</v>
      </c>
      <c r="I1035" s="1" t="s">
        <v>50</v>
      </c>
      <c r="J1035" s="3">
        <v>24.4</v>
      </c>
      <c r="K1035" s="1">
        <v>0</v>
      </c>
      <c r="L1035" s="1">
        <v>0</v>
      </c>
      <c r="M1035" s="1">
        <v>486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v>0</v>
      </c>
      <c r="Z1035" s="1">
        <v>0</v>
      </c>
      <c r="AA1035" s="1">
        <v>0</v>
      </c>
      <c r="AB1035" s="1">
        <v>20</v>
      </c>
      <c r="AC1035" s="1">
        <v>0</v>
      </c>
      <c r="AD1035" s="1">
        <v>0</v>
      </c>
      <c r="AE1035" s="1">
        <v>0</v>
      </c>
      <c r="AF1035" s="1">
        <v>0</v>
      </c>
      <c r="AG1035" s="1">
        <v>0</v>
      </c>
      <c r="AH1035" s="1">
        <v>0</v>
      </c>
      <c r="AI1035" s="1">
        <v>0</v>
      </c>
      <c r="AJ1035" s="1">
        <v>0</v>
      </c>
      <c r="AK1035" s="6">
        <v>367</v>
      </c>
    </row>
    <row r="1036" spans="2:37" x14ac:dyDescent="0.25">
      <c r="B1036" s="1" t="s">
        <v>3580</v>
      </c>
      <c r="C1036" s="1" t="s">
        <v>3581</v>
      </c>
      <c r="D1036" s="1" t="s">
        <v>3582</v>
      </c>
      <c r="E1036" s="2">
        <v>45230.595949074072</v>
      </c>
      <c r="F1036" s="1" t="s">
        <v>1154</v>
      </c>
      <c r="G1036" s="1" t="s">
        <v>37</v>
      </c>
      <c r="I1036" s="1" t="s">
        <v>38</v>
      </c>
      <c r="J1036" s="3">
        <v>11</v>
      </c>
      <c r="K1036" s="1">
        <v>3</v>
      </c>
      <c r="L1036" s="1">
        <v>0</v>
      </c>
      <c r="M1036" s="1">
        <v>438</v>
      </c>
      <c r="N1036" s="1">
        <v>0</v>
      </c>
      <c r="O1036" s="1">
        <v>25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v>0</v>
      </c>
      <c r="Z1036" s="1">
        <v>0</v>
      </c>
      <c r="AA1036" s="1">
        <v>0</v>
      </c>
      <c r="AB1036" s="1">
        <v>277</v>
      </c>
      <c r="AC1036" s="1">
        <v>0</v>
      </c>
      <c r="AD1036" s="1">
        <v>0</v>
      </c>
      <c r="AE1036" s="1">
        <v>0</v>
      </c>
      <c r="AF1036" s="1">
        <v>0</v>
      </c>
      <c r="AG1036" s="1">
        <v>0</v>
      </c>
      <c r="AH1036" s="1">
        <v>0</v>
      </c>
      <c r="AI1036" s="1">
        <v>0</v>
      </c>
      <c r="AJ1036" s="1">
        <v>-1</v>
      </c>
      <c r="AK1036" s="6">
        <v>45461</v>
      </c>
    </row>
    <row r="1037" spans="2:37" x14ac:dyDescent="0.25">
      <c r="B1037" s="1" t="s">
        <v>3583</v>
      </c>
      <c r="C1037" s="1" t="s">
        <v>3584</v>
      </c>
      <c r="D1037" s="1" t="s">
        <v>3585</v>
      </c>
      <c r="E1037" s="2">
        <v>45296.364999999998</v>
      </c>
      <c r="F1037" s="1" t="s">
        <v>104</v>
      </c>
      <c r="G1037" s="1" t="s">
        <v>37</v>
      </c>
      <c r="I1037" s="1" t="s">
        <v>38</v>
      </c>
      <c r="J1037" s="3">
        <v>60</v>
      </c>
      <c r="K1037" s="1">
        <v>1</v>
      </c>
      <c r="L1037" s="1">
        <v>0</v>
      </c>
      <c r="M1037" s="1">
        <v>7850</v>
      </c>
      <c r="N1037" s="1">
        <v>0</v>
      </c>
      <c r="O1037" s="1">
        <v>1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1</v>
      </c>
      <c r="V1037" s="1">
        <v>0</v>
      </c>
      <c r="W1037" s="1">
        <v>0</v>
      </c>
      <c r="X1037" s="1">
        <v>0</v>
      </c>
      <c r="Y1037" s="1">
        <v>0</v>
      </c>
      <c r="Z1037" s="1">
        <v>0</v>
      </c>
      <c r="AA1037" s="1">
        <v>0</v>
      </c>
      <c r="AB1037" s="1">
        <v>5094</v>
      </c>
      <c r="AC1037" s="1">
        <v>0</v>
      </c>
      <c r="AD1037" s="1">
        <v>0</v>
      </c>
      <c r="AE1037" s="1">
        <v>0</v>
      </c>
      <c r="AF1037" s="1">
        <v>0</v>
      </c>
      <c r="AG1037" s="1">
        <v>0</v>
      </c>
      <c r="AH1037" s="1">
        <v>0</v>
      </c>
      <c r="AI1037" s="1">
        <v>0</v>
      </c>
      <c r="AJ1037" s="1">
        <v>0</v>
      </c>
      <c r="AK1037" s="6">
        <v>45603</v>
      </c>
    </row>
    <row r="1038" spans="2:37" x14ac:dyDescent="0.25">
      <c r="B1038" s="1" t="s">
        <v>3586</v>
      </c>
      <c r="C1038" s="1" t="s">
        <v>3587</v>
      </c>
      <c r="D1038" s="1" t="s">
        <v>3588</v>
      </c>
      <c r="E1038" s="2">
        <v>45306.581967592596</v>
      </c>
      <c r="F1038" s="1" t="s">
        <v>104</v>
      </c>
      <c r="G1038" s="1" t="s">
        <v>37</v>
      </c>
      <c r="I1038" s="1" t="s">
        <v>38</v>
      </c>
      <c r="J1038" s="3">
        <v>37.6</v>
      </c>
      <c r="K1038" s="1">
        <v>2</v>
      </c>
      <c r="L1038" s="1">
        <v>0</v>
      </c>
      <c r="M1038" s="1">
        <v>4318</v>
      </c>
      <c r="N1038" s="1">
        <v>0</v>
      </c>
      <c r="O1038" s="1">
        <v>6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2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0</v>
      </c>
      <c r="AB1038" s="1">
        <v>2123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1">
        <v>0</v>
      </c>
      <c r="AI1038" s="1">
        <v>0</v>
      </c>
      <c r="AJ1038" s="1">
        <v>0</v>
      </c>
      <c r="AK1038" s="6">
        <v>45603</v>
      </c>
    </row>
    <row r="1039" spans="2:37" x14ac:dyDescent="0.25">
      <c r="B1039" s="1" t="s">
        <v>1831</v>
      </c>
      <c r="C1039" s="1" t="s">
        <v>1832</v>
      </c>
      <c r="D1039" s="1" t="s">
        <v>1830</v>
      </c>
      <c r="E1039" s="2">
        <v>45306.354768518519</v>
      </c>
      <c r="F1039" s="1" t="s">
        <v>207</v>
      </c>
      <c r="G1039" s="1" t="s">
        <v>37</v>
      </c>
      <c r="I1039" s="1" t="s">
        <v>38</v>
      </c>
      <c r="J1039" s="3">
        <v>176.5</v>
      </c>
      <c r="K1039" s="1">
        <v>1</v>
      </c>
      <c r="L1039" s="1">
        <v>0</v>
      </c>
      <c r="M1039" s="1">
        <v>11487</v>
      </c>
      <c r="N1039" s="1">
        <v>0</v>
      </c>
      <c r="O1039" s="1">
        <v>3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v>0</v>
      </c>
      <c r="Z1039" s="1">
        <v>0</v>
      </c>
      <c r="AA1039" s="1">
        <v>0</v>
      </c>
      <c r="AB1039" s="1">
        <v>5458</v>
      </c>
      <c r="AC1039" s="1">
        <v>0</v>
      </c>
      <c r="AD1039" s="1">
        <v>0</v>
      </c>
      <c r="AE1039" s="1">
        <v>0</v>
      </c>
      <c r="AF1039" s="1">
        <v>0</v>
      </c>
      <c r="AG1039" s="1">
        <v>0</v>
      </c>
      <c r="AH1039" s="1">
        <v>0</v>
      </c>
      <c r="AI1039" s="1">
        <v>0</v>
      </c>
      <c r="AJ1039" s="1">
        <v>0</v>
      </c>
      <c r="AK1039" s="6">
        <v>45471</v>
      </c>
    </row>
    <row r="1040" spans="2:37" x14ac:dyDescent="0.25">
      <c r="B1040" s="1" t="s">
        <v>3589</v>
      </c>
      <c r="C1040" s="1" t="s">
        <v>3590</v>
      </c>
      <c r="D1040" s="1" t="s">
        <v>3591</v>
      </c>
      <c r="E1040" s="2">
        <v>45306.254872685182</v>
      </c>
      <c r="F1040" s="1" t="s">
        <v>207</v>
      </c>
      <c r="G1040" s="1" t="s">
        <v>37</v>
      </c>
      <c r="I1040" s="1" t="s">
        <v>38</v>
      </c>
      <c r="J1040" s="3">
        <v>77</v>
      </c>
      <c r="K1040" s="1">
        <v>0</v>
      </c>
      <c r="L1040" s="1">
        <v>0</v>
      </c>
      <c r="M1040" s="1">
        <v>0</v>
      </c>
      <c r="N1040" s="1">
        <v>3775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0</v>
      </c>
      <c r="Y1040" s="1">
        <v>0</v>
      </c>
      <c r="Z1040" s="1">
        <v>0</v>
      </c>
      <c r="AA1040" s="1">
        <v>0</v>
      </c>
      <c r="AB1040" s="1">
        <v>1322</v>
      </c>
      <c r="AC1040" s="1">
        <v>0</v>
      </c>
      <c r="AD1040" s="1">
        <v>0</v>
      </c>
      <c r="AE1040" s="1">
        <v>0</v>
      </c>
      <c r="AF1040" s="1">
        <v>0</v>
      </c>
      <c r="AG1040" s="1">
        <v>0</v>
      </c>
      <c r="AH1040" s="1">
        <v>0</v>
      </c>
      <c r="AI1040" s="1">
        <v>0</v>
      </c>
      <c r="AJ1040" s="1">
        <v>0</v>
      </c>
      <c r="AK1040" s="6">
        <v>367</v>
      </c>
    </row>
    <row r="1041" spans="2:37" x14ac:dyDescent="0.25">
      <c r="B1041" s="1" t="s">
        <v>1834</v>
      </c>
      <c r="C1041" s="1" t="s">
        <v>1835</v>
      </c>
      <c r="D1041" s="1" t="s">
        <v>1833</v>
      </c>
      <c r="E1041" s="2">
        <v>45306.248159722221</v>
      </c>
      <c r="F1041" s="1" t="s">
        <v>41</v>
      </c>
      <c r="G1041" s="1" t="s">
        <v>37</v>
      </c>
      <c r="I1041" s="1" t="s">
        <v>1836</v>
      </c>
      <c r="J1041" s="3">
        <v>3468.2</v>
      </c>
      <c r="K1041" s="1">
        <v>0</v>
      </c>
      <c r="L1041" s="1">
        <v>0</v>
      </c>
      <c r="M1041" s="1">
        <v>40017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438</v>
      </c>
      <c r="V1041" s="1">
        <v>0</v>
      </c>
      <c r="W1041" s="1">
        <v>0</v>
      </c>
      <c r="X1041" s="1">
        <v>0</v>
      </c>
      <c r="Y1041" s="1">
        <v>0</v>
      </c>
      <c r="Z1041" s="1">
        <v>0</v>
      </c>
      <c r="AA1041" s="1">
        <v>422</v>
      </c>
      <c r="AB1041" s="1">
        <v>1478</v>
      </c>
      <c r="AC1041" s="1">
        <v>0</v>
      </c>
      <c r="AD1041" s="1">
        <v>0</v>
      </c>
      <c r="AE1041" s="1">
        <v>0</v>
      </c>
      <c r="AF1041" s="1">
        <v>0</v>
      </c>
      <c r="AG1041" s="1">
        <v>0</v>
      </c>
      <c r="AH1041" s="1">
        <v>0</v>
      </c>
      <c r="AI1041" s="1">
        <v>0</v>
      </c>
      <c r="AJ1041" s="1">
        <v>0</v>
      </c>
      <c r="AK1041" s="6">
        <v>44915</v>
      </c>
    </row>
    <row r="1042" spans="2:37" x14ac:dyDescent="0.25">
      <c r="B1042" s="1" t="s">
        <v>2237</v>
      </c>
      <c r="C1042" s="1" t="s">
        <v>2238</v>
      </c>
      <c r="D1042" s="1" t="s">
        <v>2236</v>
      </c>
      <c r="E1042" s="2">
        <v>45299.801481481481</v>
      </c>
      <c r="F1042" s="1" t="s">
        <v>49</v>
      </c>
      <c r="G1042" s="1" t="s">
        <v>37</v>
      </c>
      <c r="I1042" s="1" t="s">
        <v>50</v>
      </c>
      <c r="J1042" s="3">
        <v>530.1</v>
      </c>
      <c r="K1042" s="1">
        <v>0</v>
      </c>
      <c r="L1042" s="1">
        <v>0</v>
      </c>
      <c r="M1042" s="1">
        <v>7959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0</v>
      </c>
      <c r="W1042" s="1">
        <v>0</v>
      </c>
      <c r="X1042" s="1">
        <v>0</v>
      </c>
      <c r="Y1042" s="1">
        <v>0</v>
      </c>
      <c r="Z1042" s="1">
        <v>0</v>
      </c>
      <c r="AA1042" s="1">
        <v>0</v>
      </c>
      <c r="AB1042" s="1">
        <v>1562</v>
      </c>
      <c r="AC1042" s="1">
        <v>0</v>
      </c>
      <c r="AD1042" s="1">
        <v>0</v>
      </c>
      <c r="AE1042" s="1">
        <v>0</v>
      </c>
      <c r="AF1042" s="1">
        <v>0</v>
      </c>
      <c r="AG1042" s="1">
        <v>0</v>
      </c>
      <c r="AH1042" s="1">
        <v>0</v>
      </c>
      <c r="AI1042" s="1">
        <v>0</v>
      </c>
      <c r="AJ1042" s="1">
        <v>0</v>
      </c>
      <c r="AK1042" s="6">
        <v>367</v>
      </c>
    </row>
    <row r="1043" spans="2:37" x14ac:dyDescent="0.25">
      <c r="B1043" s="1" t="s">
        <v>2240</v>
      </c>
      <c r="C1043" s="1" t="s">
        <v>2241</v>
      </c>
      <c r="D1043" s="1" t="s">
        <v>2239</v>
      </c>
      <c r="E1043" s="2">
        <v>45306.408506944441</v>
      </c>
      <c r="F1043" s="1" t="s">
        <v>331</v>
      </c>
      <c r="G1043" s="1" t="s">
        <v>37</v>
      </c>
      <c r="I1043" s="1" t="s">
        <v>38</v>
      </c>
      <c r="J1043" s="3">
        <v>1699.6</v>
      </c>
      <c r="K1043" s="1">
        <v>7</v>
      </c>
      <c r="L1043" s="1">
        <v>0</v>
      </c>
      <c r="M1043" s="1">
        <v>21703</v>
      </c>
      <c r="N1043" s="1">
        <v>0</v>
      </c>
      <c r="O1043" s="1">
        <v>52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0</v>
      </c>
      <c r="W1043" s="1">
        <v>0</v>
      </c>
      <c r="X1043" s="1">
        <v>0</v>
      </c>
      <c r="Y1043" s="1">
        <v>0</v>
      </c>
      <c r="Z1043" s="1">
        <v>0</v>
      </c>
      <c r="AA1043" s="1">
        <v>0</v>
      </c>
      <c r="AB1043" s="1">
        <v>2986</v>
      </c>
      <c r="AC1043" s="1">
        <v>0</v>
      </c>
      <c r="AD1043" s="1">
        <v>0</v>
      </c>
      <c r="AE1043" s="1">
        <v>0</v>
      </c>
      <c r="AF1043" s="1">
        <v>0</v>
      </c>
      <c r="AG1043" s="1">
        <v>0</v>
      </c>
      <c r="AH1043" s="1">
        <v>0</v>
      </c>
      <c r="AI1043" s="1">
        <v>0</v>
      </c>
      <c r="AJ1043" s="1">
        <v>0</v>
      </c>
      <c r="AK1043" s="6">
        <v>45344</v>
      </c>
    </row>
    <row r="1044" spans="2:37" x14ac:dyDescent="0.25">
      <c r="B1044" s="1" t="s">
        <v>3592</v>
      </c>
      <c r="C1044" s="1" t="s">
        <v>3593</v>
      </c>
      <c r="D1044" s="1" t="s">
        <v>3594</v>
      </c>
      <c r="E1044" s="2">
        <v>45306.636261574073</v>
      </c>
      <c r="F1044" s="1" t="s">
        <v>41</v>
      </c>
      <c r="G1044" s="1" t="s">
        <v>37</v>
      </c>
      <c r="I1044" s="1" t="s">
        <v>38</v>
      </c>
      <c r="J1044" s="3">
        <v>236.8</v>
      </c>
      <c r="K1044" s="1">
        <v>0</v>
      </c>
      <c r="L1044" s="1">
        <v>0</v>
      </c>
      <c r="M1044" s="1">
        <v>6514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0</v>
      </c>
      <c r="W1044" s="1">
        <v>0</v>
      </c>
      <c r="X1044" s="1">
        <v>0</v>
      </c>
      <c r="Y1044" s="1">
        <v>0</v>
      </c>
      <c r="Z1044" s="1">
        <v>0</v>
      </c>
      <c r="AA1044" s="1">
        <v>0</v>
      </c>
      <c r="AB1044" s="1">
        <v>2465</v>
      </c>
      <c r="AC1044" s="1">
        <v>0</v>
      </c>
      <c r="AD1044" s="1">
        <v>0</v>
      </c>
      <c r="AE1044" s="1">
        <v>0</v>
      </c>
      <c r="AF1044" s="1">
        <v>0</v>
      </c>
      <c r="AG1044" s="1">
        <v>0</v>
      </c>
      <c r="AH1044" s="1">
        <v>0</v>
      </c>
      <c r="AI1044" s="1">
        <v>0</v>
      </c>
      <c r="AJ1044" s="1">
        <v>0</v>
      </c>
      <c r="AK1044" s="6">
        <v>367</v>
      </c>
    </row>
    <row r="1045" spans="2:37" x14ac:dyDescent="0.25">
      <c r="B1045" s="1" t="s">
        <v>1336</v>
      </c>
      <c r="C1045" s="1" t="s">
        <v>1337</v>
      </c>
      <c r="D1045" s="1" t="s">
        <v>1335</v>
      </c>
      <c r="E1045" s="2">
        <v>45299.842847222222</v>
      </c>
      <c r="F1045" s="1" t="s">
        <v>66</v>
      </c>
      <c r="G1045" s="1" t="s">
        <v>37</v>
      </c>
      <c r="I1045" s="1" t="s">
        <v>38</v>
      </c>
      <c r="J1045" s="3">
        <v>30.6</v>
      </c>
      <c r="K1045" s="1">
        <v>0</v>
      </c>
      <c r="L1045" s="1">
        <v>0</v>
      </c>
      <c r="M1045" s="1">
        <v>2386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0</v>
      </c>
      <c r="W1045" s="1">
        <v>0</v>
      </c>
      <c r="X1045" s="1">
        <v>0</v>
      </c>
      <c r="Y1045" s="1">
        <v>0</v>
      </c>
      <c r="Z1045" s="1">
        <v>0</v>
      </c>
      <c r="AA1045" s="1">
        <v>0</v>
      </c>
      <c r="AB1045" s="1">
        <v>790</v>
      </c>
      <c r="AC1045" s="1">
        <v>0</v>
      </c>
      <c r="AD1045" s="1">
        <v>0</v>
      </c>
      <c r="AE1045" s="1">
        <v>0</v>
      </c>
      <c r="AF1045" s="1">
        <v>0</v>
      </c>
      <c r="AG1045" s="1">
        <v>0</v>
      </c>
      <c r="AH1045" s="1">
        <v>0</v>
      </c>
      <c r="AI1045" s="1">
        <v>0</v>
      </c>
      <c r="AJ1045" s="1">
        <v>0</v>
      </c>
      <c r="AK1045" s="6">
        <v>367</v>
      </c>
    </row>
    <row r="1046" spans="2:37" x14ac:dyDescent="0.25">
      <c r="B1046" s="1" t="s">
        <v>1339</v>
      </c>
      <c r="C1046" s="1" t="s">
        <v>1340</v>
      </c>
      <c r="D1046" s="1" t="s">
        <v>1338</v>
      </c>
      <c r="E1046" s="2">
        <v>45305.805034722223</v>
      </c>
      <c r="F1046" s="1" t="s">
        <v>36</v>
      </c>
      <c r="G1046" s="1" t="s">
        <v>37</v>
      </c>
      <c r="I1046" s="1" t="s">
        <v>38</v>
      </c>
      <c r="J1046" s="3">
        <v>222.2</v>
      </c>
      <c r="K1046" s="1">
        <v>1</v>
      </c>
      <c r="L1046" s="1">
        <v>0</v>
      </c>
      <c r="M1046" s="1">
        <v>12899</v>
      </c>
      <c r="N1046" s="1">
        <v>0</v>
      </c>
      <c r="O1046" s="1">
        <v>4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15</v>
      </c>
      <c r="V1046" s="1">
        <v>0</v>
      </c>
      <c r="W1046" s="1">
        <v>0</v>
      </c>
      <c r="X1046" s="1">
        <v>0</v>
      </c>
      <c r="Y1046" s="1">
        <v>0</v>
      </c>
      <c r="Z1046" s="1">
        <v>0</v>
      </c>
      <c r="AA1046" s="1">
        <v>0</v>
      </c>
      <c r="AB1046" s="1">
        <v>8614</v>
      </c>
      <c r="AC1046" s="1">
        <v>0</v>
      </c>
      <c r="AD1046" s="1">
        <v>0</v>
      </c>
      <c r="AE1046" s="1">
        <v>0</v>
      </c>
      <c r="AF1046" s="1">
        <v>0</v>
      </c>
      <c r="AG1046" s="1">
        <v>0</v>
      </c>
      <c r="AH1046" s="1">
        <v>0</v>
      </c>
      <c r="AI1046" s="1">
        <v>0</v>
      </c>
      <c r="AJ1046" s="1">
        <v>0</v>
      </c>
      <c r="AK1046" s="6">
        <v>45353</v>
      </c>
    </row>
    <row r="1047" spans="2:37" x14ac:dyDescent="0.25">
      <c r="B1047" s="1" t="s">
        <v>3595</v>
      </c>
      <c r="C1047" s="1" t="s">
        <v>3596</v>
      </c>
      <c r="D1047" s="1" t="s">
        <v>3597</v>
      </c>
      <c r="E1047" s="2">
        <v>45305.448703703703</v>
      </c>
      <c r="F1047" s="1" t="s">
        <v>147</v>
      </c>
      <c r="G1047" s="1" t="s">
        <v>37</v>
      </c>
      <c r="I1047" s="1" t="s">
        <v>38</v>
      </c>
      <c r="J1047" s="3">
        <v>158.9</v>
      </c>
      <c r="K1047" s="1">
        <v>0</v>
      </c>
      <c r="L1047" s="1">
        <v>0</v>
      </c>
      <c r="M1047" s="1">
        <v>21735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0</v>
      </c>
      <c r="Y1047" s="1">
        <v>0</v>
      </c>
      <c r="Z1047" s="1">
        <v>0</v>
      </c>
      <c r="AA1047" s="1">
        <v>0</v>
      </c>
      <c r="AB1047" s="1">
        <v>7851</v>
      </c>
      <c r="AC1047" s="1">
        <v>0</v>
      </c>
      <c r="AD1047" s="1">
        <v>0</v>
      </c>
      <c r="AE1047" s="1">
        <v>0</v>
      </c>
      <c r="AF1047" s="1">
        <v>0</v>
      </c>
      <c r="AG1047" s="1">
        <v>0</v>
      </c>
      <c r="AH1047" s="1">
        <v>0</v>
      </c>
      <c r="AI1047" s="1">
        <v>0</v>
      </c>
      <c r="AJ1047" s="1">
        <v>0</v>
      </c>
      <c r="AK1047" s="6">
        <v>367</v>
      </c>
    </row>
    <row r="1048" spans="2:37" x14ac:dyDescent="0.25">
      <c r="B1048" s="1" t="s">
        <v>2243</v>
      </c>
      <c r="C1048" s="1" t="s">
        <v>2244</v>
      </c>
      <c r="D1048" s="1" t="s">
        <v>2242</v>
      </c>
      <c r="E1048" s="2">
        <v>45306.300324074073</v>
      </c>
      <c r="F1048" s="1" t="s">
        <v>41</v>
      </c>
      <c r="G1048" s="1" t="s">
        <v>37</v>
      </c>
      <c r="I1048" s="1" t="s">
        <v>38</v>
      </c>
      <c r="J1048" s="3">
        <v>205.9</v>
      </c>
      <c r="K1048" s="1">
        <v>0</v>
      </c>
      <c r="L1048" s="1">
        <v>0</v>
      </c>
      <c r="M1048" s="1">
        <v>0</v>
      </c>
      <c r="N1048" s="1">
        <v>3011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  <c r="U1048" s="1">
        <v>283</v>
      </c>
      <c r="V1048" s="1">
        <v>0</v>
      </c>
      <c r="W1048" s="1">
        <v>0</v>
      </c>
      <c r="X1048" s="1">
        <v>0</v>
      </c>
      <c r="Y1048" s="1">
        <v>0</v>
      </c>
      <c r="Z1048" s="1">
        <v>0</v>
      </c>
      <c r="AA1048" s="1">
        <v>5</v>
      </c>
      <c r="AB1048" s="1">
        <v>469</v>
      </c>
      <c r="AC1048" s="1">
        <v>0</v>
      </c>
      <c r="AD1048" s="1">
        <v>0</v>
      </c>
      <c r="AE1048" s="1">
        <v>0</v>
      </c>
      <c r="AF1048" s="1">
        <v>0</v>
      </c>
      <c r="AG1048" s="1">
        <v>0</v>
      </c>
      <c r="AH1048" s="1">
        <v>0</v>
      </c>
      <c r="AI1048" s="1">
        <v>0</v>
      </c>
      <c r="AJ1048" s="1">
        <v>0</v>
      </c>
      <c r="AK1048" s="6">
        <v>367</v>
      </c>
    </row>
    <row r="1049" spans="2:37" x14ac:dyDescent="0.25">
      <c r="B1049" s="1" t="s">
        <v>3598</v>
      </c>
      <c r="C1049" s="1" t="s">
        <v>3599</v>
      </c>
      <c r="D1049" s="1" t="s">
        <v>3600</v>
      </c>
      <c r="E1049" s="2">
        <v>45306.324467592596</v>
      </c>
      <c r="F1049" s="1" t="s">
        <v>41</v>
      </c>
      <c r="G1049" s="1" t="s">
        <v>37</v>
      </c>
      <c r="I1049" s="1" t="s">
        <v>38</v>
      </c>
      <c r="J1049" s="3">
        <v>287.7</v>
      </c>
      <c r="K1049" s="1">
        <v>0</v>
      </c>
      <c r="L1049" s="1">
        <v>0</v>
      </c>
      <c r="M1049" s="1">
        <v>0</v>
      </c>
      <c r="N1049" s="1">
        <v>24327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0</v>
      </c>
      <c r="Y1049" s="1">
        <v>0</v>
      </c>
      <c r="Z1049" s="1">
        <v>0</v>
      </c>
      <c r="AA1049" s="1">
        <v>0</v>
      </c>
      <c r="AB1049" s="1">
        <v>9049</v>
      </c>
      <c r="AC1049" s="1">
        <v>0</v>
      </c>
      <c r="AD1049" s="1">
        <v>0</v>
      </c>
      <c r="AE1049" s="1">
        <v>0</v>
      </c>
      <c r="AF1049" s="1">
        <v>0</v>
      </c>
      <c r="AG1049" s="1">
        <v>0</v>
      </c>
      <c r="AH1049" s="1">
        <v>0</v>
      </c>
      <c r="AI1049" s="1">
        <v>0</v>
      </c>
      <c r="AJ1049" s="1">
        <v>0</v>
      </c>
      <c r="AK1049" s="6">
        <v>367</v>
      </c>
    </row>
    <row r="1050" spans="2:37" x14ac:dyDescent="0.25">
      <c r="B1050" s="1" t="s">
        <v>3601</v>
      </c>
      <c r="C1050" s="1" t="s">
        <v>3602</v>
      </c>
      <c r="D1050" s="1" t="s">
        <v>3603</v>
      </c>
      <c r="E1050" s="2">
        <v>45295.240486111114</v>
      </c>
      <c r="F1050" s="1" t="s">
        <v>36</v>
      </c>
      <c r="G1050" s="1" t="s">
        <v>37</v>
      </c>
      <c r="I1050" s="1" t="s">
        <v>38</v>
      </c>
      <c r="J1050" s="3">
        <v>398.1</v>
      </c>
      <c r="K1050" s="1">
        <v>0</v>
      </c>
      <c r="L1050" s="1">
        <v>0</v>
      </c>
      <c r="M1050" s="1">
        <v>3932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0</v>
      </c>
      <c r="U1050" s="1">
        <v>0</v>
      </c>
      <c r="V1050" s="1">
        <v>0</v>
      </c>
      <c r="W1050" s="1">
        <v>0</v>
      </c>
      <c r="X1050" s="1">
        <v>0</v>
      </c>
      <c r="Y1050" s="1">
        <v>0</v>
      </c>
      <c r="Z1050" s="1">
        <v>0</v>
      </c>
      <c r="AA1050" s="1">
        <v>0</v>
      </c>
      <c r="AB1050" s="1">
        <v>17</v>
      </c>
      <c r="AC1050" s="1">
        <v>0</v>
      </c>
      <c r="AD1050" s="1">
        <v>0</v>
      </c>
      <c r="AE1050" s="1">
        <v>0</v>
      </c>
      <c r="AF1050" s="1">
        <v>0</v>
      </c>
      <c r="AG1050" s="1">
        <v>0</v>
      </c>
      <c r="AH1050" s="1">
        <v>0</v>
      </c>
      <c r="AI1050" s="1">
        <v>0</v>
      </c>
      <c r="AJ1050" s="1">
        <v>0</v>
      </c>
      <c r="AK1050" s="6">
        <v>367</v>
      </c>
    </row>
    <row r="1051" spans="2:37" x14ac:dyDescent="0.25">
      <c r="B1051" s="1" t="s">
        <v>1342</v>
      </c>
      <c r="C1051" s="1" t="s">
        <v>1343</v>
      </c>
      <c r="D1051" s="1" t="s">
        <v>1341</v>
      </c>
      <c r="E1051" s="2">
        <v>45306.253194444442</v>
      </c>
      <c r="F1051" s="1" t="s">
        <v>132</v>
      </c>
      <c r="G1051" s="1" t="s">
        <v>37</v>
      </c>
      <c r="I1051" s="1" t="s">
        <v>38</v>
      </c>
      <c r="J1051" s="3">
        <v>1146.5</v>
      </c>
      <c r="K1051" s="1">
        <v>0</v>
      </c>
      <c r="L1051" s="1">
        <v>0</v>
      </c>
      <c r="M1051" s="1">
        <v>23405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252</v>
      </c>
      <c r="V1051" s="1">
        <v>0</v>
      </c>
      <c r="W1051" s="1">
        <v>0</v>
      </c>
      <c r="X1051" s="1">
        <v>0</v>
      </c>
      <c r="Y1051" s="1">
        <v>0</v>
      </c>
      <c r="Z1051" s="1">
        <v>0</v>
      </c>
      <c r="AA1051" s="1">
        <v>209</v>
      </c>
      <c r="AB1051" s="1">
        <v>24979</v>
      </c>
      <c r="AC1051" s="1">
        <v>0</v>
      </c>
      <c r="AD1051" s="1">
        <v>92</v>
      </c>
      <c r="AE1051" s="1">
        <v>0</v>
      </c>
      <c r="AF1051" s="1">
        <v>0</v>
      </c>
      <c r="AG1051" s="1">
        <v>0</v>
      </c>
      <c r="AH1051" s="1">
        <v>0</v>
      </c>
      <c r="AI1051" s="1">
        <v>0</v>
      </c>
      <c r="AJ1051" s="1">
        <v>1</v>
      </c>
      <c r="AK1051" s="6">
        <v>45233</v>
      </c>
    </row>
    <row r="1052" spans="2:37" x14ac:dyDescent="0.25">
      <c r="B1052" s="1" t="s">
        <v>3604</v>
      </c>
      <c r="C1052" s="1" t="s">
        <v>3605</v>
      </c>
      <c r="D1052" s="1" t="s">
        <v>3606</v>
      </c>
      <c r="E1052" s="2">
        <v>45304.554756944446</v>
      </c>
      <c r="F1052" s="1" t="s">
        <v>469</v>
      </c>
      <c r="G1052" s="1" t="s">
        <v>37</v>
      </c>
      <c r="I1052" s="1" t="s">
        <v>50</v>
      </c>
      <c r="J1052" s="3">
        <v>23.1</v>
      </c>
      <c r="K1052" s="1">
        <v>1</v>
      </c>
      <c r="L1052" s="1">
        <v>0</v>
      </c>
      <c r="M1052" s="1">
        <v>0</v>
      </c>
      <c r="N1052" s="1">
        <v>125</v>
      </c>
      <c r="O1052" s="1">
        <v>8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1</v>
      </c>
      <c r="V1052" s="1">
        <v>0</v>
      </c>
      <c r="W1052" s="1">
        <v>0</v>
      </c>
      <c r="X1052" s="1">
        <v>0</v>
      </c>
      <c r="Y1052" s="1">
        <v>0</v>
      </c>
      <c r="Z1052" s="1">
        <v>0</v>
      </c>
      <c r="AA1052" s="1">
        <v>0</v>
      </c>
      <c r="AB1052" s="1">
        <v>135</v>
      </c>
      <c r="AC1052" s="1">
        <v>0</v>
      </c>
      <c r="AD1052" s="1">
        <v>0</v>
      </c>
      <c r="AE1052" s="1">
        <v>0</v>
      </c>
      <c r="AF1052" s="1">
        <v>0</v>
      </c>
      <c r="AG1052" s="1">
        <v>0</v>
      </c>
      <c r="AH1052" s="1">
        <v>0</v>
      </c>
      <c r="AI1052" s="1">
        <v>0</v>
      </c>
      <c r="AJ1052" s="1">
        <v>0</v>
      </c>
      <c r="AK1052" s="6">
        <v>45409</v>
      </c>
    </row>
    <row r="1053" spans="2:37" x14ac:dyDescent="0.25">
      <c r="B1053" s="1" t="s">
        <v>3607</v>
      </c>
      <c r="C1053" s="1" t="s">
        <v>3608</v>
      </c>
      <c r="D1053" s="1" t="s">
        <v>3609</v>
      </c>
      <c r="E1053" s="2">
        <v>45281.704606481479</v>
      </c>
      <c r="F1053" s="1" t="s">
        <v>469</v>
      </c>
      <c r="G1053" s="1" t="s">
        <v>37</v>
      </c>
      <c r="I1053" s="1" t="s">
        <v>38</v>
      </c>
      <c r="J1053" s="3">
        <v>8.9</v>
      </c>
      <c r="K1053" s="1">
        <v>0</v>
      </c>
      <c r="L1053" s="1">
        <v>0</v>
      </c>
      <c r="M1053" s="1">
        <v>275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0</v>
      </c>
      <c r="Y1053" s="1">
        <v>0</v>
      </c>
      <c r="Z1053" s="1">
        <v>0</v>
      </c>
      <c r="AA1053" s="1">
        <v>0</v>
      </c>
      <c r="AB1053" s="1">
        <v>52</v>
      </c>
      <c r="AC1053" s="1">
        <v>0</v>
      </c>
      <c r="AD1053" s="1">
        <v>0</v>
      </c>
      <c r="AE1053" s="1">
        <v>0</v>
      </c>
      <c r="AF1053" s="1">
        <v>0</v>
      </c>
      <c r="AG1053" s="1">
        <v>0</v>
      </c>
      <c r="AH1053" s="1">
        <v>0</v>
      </c>
      <c r="AI1053" s="1">
        <v>0</v>
      </c>
      <c r="AJ1053" s="1">
        <v>0</v>
      </c>
      <c r="AK1053" s="6">
        <v>367</v>
      </c>
    </row>
    <row r="1054" spans="2:37" x14ac:dyDescent="0.25">
      <c r="B1054" s="1" t="s">
        <v>1345</v>
      </c>
      <c r="C1054" s="1" t="s">
        <v>1346</v>
      </c>
      <c r="D1054" s="1" t="s">
        <v>1344</v>
      </c>
      <c r="E1054" s="2">
        <v>45306.233437499999</v>
      </c>
      <c r="F1054" s="1" t="s">
        <v>36</v>
      </c>
      <c r="G1054" s="1" t="s">
        <v>37</v>
      </c>
      <c r="I1054" s="1" t="s">
        <v>50</v>
      </c>
      <c r="J1054" s="3">
        <v>460.3</v>
      </c>
      <c r="K1054" s="1">
        <v>3</v>
      </c>
      <c r="L1054" s="1">
        <v>1958</v>
      </c>
      <c r="M1054" s="1">
        <v>0</v>
      </c>
      <c r="N1054" s="1">
        <v>0</v>
      </c>
      <c r="O1054" s="1">
        <v>1994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1</v>
      </c>
      <c r="V1054" s="1">
        <v>0</v>
      </c>
      <c r="W1054" s="1">
        <v>0</v>
      </c>
      <c r="X1054" s="1">
        <v>0</v>
      </c>
      <c r="Y1054" s="1">
        <v>0</v>
      </c>
      <c r="Z1054" s="1">
        <v>0</v>
      </c>
      <c r="AA1054" s="1">
        <v>0</v>
      </c>
      <c r="AB1054" s="1">
        <v>1959</v>
      </c>
      <c r="AC1054" s="1">
        <v>0</v>
      </c>
      <c r="AD1054" s="1">
        <v>0</v>
      </c>
      <c r="AE1054" s="1">
        <v>0</v>
      </c>
      <c r="AF1054" s="1">
        <v>0</v>
      </c>
      <c r="AG1054" s="1">
        <v>0</v>
      </c>
      <c r="AH1054" s="1">
        <v>0</v>
      </c>
      <c r="AI1054" s="1">
        <v>0</v>
      </c>
      <c r="AJ1054" s="1">
        <v>0</v>
      </c>
      <c r="AK1054" s="6">
        <v>45637</v>
      </c>
    </row>
    <row r="1055" spans="2:37" x14ac:dyDescent="0.25">
      <c r="B1055" s="1" t="s">
        <v>3610</v>
      </c>
      <c r="C1055" s="1" t="s">
        <v>3611</v>
      </c>
      <c r="D1055" s="1" t="s">
        <v>3612</v>
      </c>
      <c r="E1055" s="2">
        <v>45306.434687499997</v>
      </c>
      <c r="F1055" s="1" t="s">
        <v>49</v>
      </c>
      <c r="G1055" s="1" t="s">
        <v>37</v>
      </c>
      <c r="I1055" s="1" t="s">
        <v>50</v>
      </c>
      <c r="J1055" s="3">
        <v>139.19999999999999</v>
      </c>
      <c r="K1055" s="1">
        <v>0</v>
      </c>
      <c r="L1055" s="1">
        <v>0</v>
      </c>
      <c r="M1055" s="1">
        <v>0</v>
      </c>
      <c r="N1055" s="1">
        <v>4929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  <c r="U1055" s="1">
        <v>0</v>
      </c>
      <c r="V1055" s="1">
        <v>0</v>
      </c>
      <c r="W1055" s="1">
        <v>0</v>
      </c>
      <c r="X1055" s="1">
        <v>0</v>
      </c>
      <c r="Y1055" s="1">
        <v>0</v>
      </c>
      <c r="Z1055" s="1">
        <v>0</v>
      </c>
      <c r="AA1055" s="1">
        <v>0</v>
      </c>
      <c r="AB1055" s="1">
        <v>2990</v>
      </c>
      <c r="AC1055" s="1">
        <v>0</v>
      </c>
      <c r="AD1055" s="1">
        <v>0</v>
      </c>
      <c r="AE1055" s="1">
        <v>0</v>
      </c>
      <c r="AF1055" s="1">
        <v>0</v>
      </c>
      <c r="AG1055" s="1">
        <v>0</v>
      </c>
      <c r="AH1055" s="1">
        <v>0</v>
      </c>
      <c r="AI1055" s="1">
        <v>0</v>
      </c>
      <c r="AJ1055" s="1">
        <v>0</v>
      </c>
      <c r="AK1055" s="6">
        <v>367</v>
      </c>
    </row>
    <row r="1056" spans="2:37" x14ac:dyDescent="0.25">
      <c r="B1056" s="1" t="s">
        <v>2246</v>
      </c>
      <c r="C1056" s="1" t="s">
        <v>2247</v>
      </c>
      <c r="D1056" s="1" t="s">
        <v>2245</v>
      </c>
      <c r="E1056" s="2">
        <v>45306.340381944443</v>
      </c>
      <c r="F1056" s="1" t="s">
        <v>207</v>
      </c>
      <c r="G1056" s="1" t="s">
        <v>37</v>
      </c>
      <c r="I1056" s="1" t="s">
        <v>60</v>
      </c>
      <c r="J1056" s="3">
        <v>196.3</v>
      </c>
      <c r="K1056" s="1">
        <v>0</v>
      </c>
      <c r="L1056" s="1">
        <v>278</v>
      </c>
      <c r="M1056" s="1">
        <v>0</v>
      </c>
      <c r="N1056" s="1">
        <v>270</v>
      </c>
      <c r="O1056" s="1">
        <v>13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51</v>
      </c>
      <c r="V1056" s="1">
        <v>0</v>
      </c>
      <c r="W1056" s="1">
        <v>0</v>
      </c>
      <c r="X1056" s="1">
        <v>0</v>
      </c>
      <c r="Y1056" s="1">
        <v>0</v>
      </c>
      <c r="Z1056" s="1">
        <v>0</v>
      </c>
      <c r="AA1056" s="1">
        <v>0</v>
      </c>
      <c r="AB1056" s="1">
        <v>280</v>
      </c>
      <c r="AC1056" s="1">
        <v>0</v>
      </c>
      <c r="AD1056" s="1">
        <v>0</v>
      </c>
      <c r="AE1056" s="1">
        <v>0</v>
      </c>
      <c r="AF1056" s="1">
        <v>0</v>
      </c>
      <c r="AG1056" s="1">
        <v>0</v>
      </c>
      <c r="AH1056" s="1">
        <v>0</v>
      </c>
      <c r="AI1056" s="1">
        <v>0</v>
      </c>
      <c r="AJ1056" s="1">
        <v>0</v>
      </c>
      <c r="AK1056" s="6">
        <v>45589</v>
      </c>
    </row>
    <row r="1057" spans="2:37" x14ac:dyDescent="0.25">
      <c r="B1057" s="1" t="s">
        <v>1348</v>
      </c>
      <c r="C1057" s="1" t="s">
        <v>1349</v>
      </c>
      <c r="D1057" s="1" t="s">
        <v>1347</v>
      </c>
      <c r="E1057" s="2">
        <v>45306.334502314814</v>
      </c>
      <c r="F1057" s="1" t="s">
        <v>41</v>
      </c>
      <c r="G1057" s="1" t="s">
        <v>37</v>
      </c>
      <c r="I1057" s="1" t="s">
        <v>50</v>
      </c>
      <c r="J1057" s="3">
        <v>445.1</v>
      </c>
      <c r="K1057" s="1">
        <v>5522</v>
      </c>
      <c r="L1057" s="1">
        <v>0</v>
      </c>
      <c r="M1057" s="1">
        <v>0</v>
      </c>
      <c r="N1057" s="1">
        <v>156</v>
      </c>
      <c r="O1057" s="1">
        <v>506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1">
        <v>0</v>
      </c>
      <c r="Z1057" s="1">
        <v>0</v>
      </c>
      <c r="AA1057" s="1">
        <v>0</v>
      </c>
      <c r="AB1057" s="1">
        <v>157</v>
      </c>
      <c r="AC1057" s="1">
        <v>0</v>
      </c>
      <c r="AD1057" s="1">
        <v>2</v>
      </c>
      <c r="AE1057" s="1">
        <v>0</v>
      </c>
      <c r="AF1057" s="1">
        <v>0</v>
      </c>
      <c r="AG1057" s="1">
        <v>0</v>
      </c>
      <c r="AH1057" s="1">
        <v>0</v>
      </c>
      <c r="AI1057" s="1">
        <v>1</v>
      </c>
      <c r="AJ1057" s="1">
        <v>0</v>
      </c>
      <c r="AK1057" s="6">
        <v>45640</v>
      </c>
    </row>
    <row r="1058" spans="2:37" x14ac:dyDescent="0.25">
      <c r="B1058" s="1" t="s">
        <v>3613</v>
      </c>
      <c r="C1058" s="1" t="s">
        <v>3614</v>
      </c>
      <c r="D1058" s="1" t="s">
        <v>3615</v>
      </c>
      <c r="E1058" s="2">
        <v>45306.365289351852</v>
      </c>
      <c r="F1058" s="1" t="s">
        <v>207</v>
      </c>
      <c r="G1058" s="1" t="s">
        <v>37</v>
      </c>
      <c r="I1058" s="1" t="s">
        <v>38</v>
      </c>
      <c r="J1058" s="3">
        <v>39.299999999999997</v>
      </c>
      <c r="K1058" s="1">
        <v>0</v>
      </c>
      <c r="L1058" s="1">
        <v>0</v>
      </c>
      <c r="M1058" s="1">
        <v>795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0</v>
      </c>
      <c r="W1058" s="1">
        <v>0</v>
      </c>
      <c r="X1058" s="1">
        <v>0</v>
      </c>
      <c r="Y1058" s="1">
        <v>0</v>
      </c>
      <c r="Z1058" s="1">
        <v>0</v>
      </c>
      <c r="AA1058" s="1">
        <v>0</v>
      </c>
      <c r="AB1058" s="1">
        <v>5</v>
      </c>
      <c r="AC1058" s="1">
        <v>0</v>
      </c>
      <c r="AD1058" s="1">
        <v>1</v>
      </c>
      <c r="AE1058" s="1">
        <v>0</v>
      </c>
      <c r="AF1058" s="1">
        <v>0</v>
      </c>
      <c r="AG1058" s="1">
        <v>0</v>
      </c>
      <c r="AH1058" s="1">
        <v>0</v>
      </c>
      <c r="AI1058" s="1">
        <v>0</v>
      </c>
      <c r="AJ1058" s="1">
        <v>0</v>
      </c>
      <c r="AK1058" s="6">
        <v>367</v>
      </c>
    </row>
    <row r="1059" spans="2:37" x14ac:dyDescent="0.25">
      <c r="B1059" s="1" t="s">
        <v>1351</v>
      </c>
      <c r="C1059" s="1" t="s">
        <v>1352</v>
      </c>
      <c r="D1059" s="1" t="s">
        <v>1350</v>
      </c>
      <c r="E1059" s="2">
        <v>45304.418796296297</v>
      </c>
      <c r="F1059" s="1" t="s">
        <v>311</v>
      </c>
      <c r="G1059" s="1" t="s">
        <v>37</v>
      </c>
      <c r="I1059" s="1" t="s">
        <v>50</v>
      </c>
      <c r="J1059" s="3">
        <v>150.6</v>
      </c>
      <c r="K1059" s="1">
        <v>0</v>
      </c>
      <c r="L1059" s="1">
        <v>0</v>
      </c>
      <c r="M1059" s="1">
        <v>0</v>
      </c>
      <c r="N1059" s="1">
        <v>2741</v>
      </c>
      <c r="O1059" s="1">
        <v>10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3</v>
      </c>
      <c r="V1059" s="1">
        <v>0</v>
      </c>
      <c r="W1059" s="1">
        <v>0</v>
      </c>
      <c r="X1059" s="1">
        <v>0</v>
      </c>
      <c r="Y1059" s="1">
        <v>0</v>
      </c>
      <c r="Z1059" s="1">
        <v>0</v>
      </c>
      <c r="AA1059" s="1">
        <v>0</v>
      </c>
      <c r="AB1059" s="1">
        <v>3017</v>
      </c>
      <c r="AC1059" s="1">
        <v>0</v>
      </c>
      <c r="AD1059" s="1">
        <v>0</v>
      </c>
      <c r="AE1059" s="1">
        <v>0</v>
      </c>
      <c r="AF1059" s="1">
        <v>0</v>
      </c>
      <c r="AG1059" s="1">
        <v>0</v>
      </c>
      <c r="AH1059" s="1">
        <v>0</v>
      </c>
      <c r="AI1059" s="1">
        <v>0</v>
      </c>
      <c r="AJ1059" s="1">
        <v>0</v>
      </c>
      <c r="AK1059" s="6">
        <v>45632</v>
      </c>
    </row>
    <row r="1060" spans="2:37" x14ac:dyDescent="0.25">
      <c r="B1060" s="1" t="s">
        <v>1354</v>
      </c>
      <c r="C1060" s="1" t="s">
        <v>1355</v>
      </c>
      <c r="D1060" s="1" t="s">
        <v>1353</v>
      </c>
      <c r="E1060" s="2">
        <v>45306.383402777778</v>
      </c>
      <c r="F1060" s="1" t="s">
        <v>41</v>
      </c>
      <c r="G1060" s="1" t="s">
        <v>37</v>
      </c>
      <c r="I1060" s="1" t="s">
        <v>50</v>
      </c>
      <c r="J1060" s="3">
        <v>78.5</v>
      </c>
      <c r="K1060" s="1">
        <v>1</v>
      </c>
      <c r="L1060" s="1">
        <v>2</v>
      </c>
      <c r="M1060" s="1">
        <v>946</v>
      </c>
      <c r="N1060" s="1">
        <v>0</v>
      </c>
      <c r="O1060" s="1">
        <v>24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  <c r="U1060" s="1">
        <v>9</v>
      </c>
      <c r="V1060" s="1">
        <v>0</v>
      </c>
      <c r="W1060" s="1">
        <v>0</v>
      </c>
      <c r="X1060" s="1">
        <v>0</v>
      </c>
      <c r="Y1060" s="1">
        <v>0</v>
      </c>
      <c r="Z1060" s="1">
        <v>0</v>
      </c>
      <c r="AA1060" s="1">
        <v>0</v>
      </c>
      <c r="AB1060" s="1">
        <v>298</v>
      </c>
      <c r="AC1060" s="1">
        <v>0</v>
      </c>
      <c r="AD1060" s="1">
        <v>2</v>
      </c>
      <c r="AE1060" s="1">
        <v>0</v>
      </c>
      <c r="AF1060" s="1">
        <v>0</v>
      </c>
      <c r="AG1060" s="1">
        <v>0</v>
      </c>
      <c r="AH1060" s="1">
        <v>0</v>
      </c>
      <c r="AI1060" s="1">
        <v>0</v>
      </c>
      <c r="AJ1060" s="1">
        <v>0</v>
      </c>
      <c r="AK1060" s="6">
        <v>45309</v>
      </c>
    </row>
    <row r="1061" spans="2:37" x14ac:dyDescent="0.25">
      <c r="B1061" s="1" t="s">
        <v>3616</v>
      </c>
      <c r="C1061" s="1" t="s">
        <v>138</v>
      </c>
      <c r="D1061" s="1" t="s">
        <v>137</v>
      </c>
      <c r="E1061" s="2">
        <v>45306.425775462965</v>
      </c>
      <c r="F1061" s="1" t="s">
        <v>104</v>
      </c>
      <c r="G1061" s="1" t="s">
        <v>37</v>
      </c>
      <c r="H1061" s="1" t="s">
        <v>53</v>
      </c>
      <c r="I1061" s="1" t="s">
        <v>38</v>
      </c>
      <c r="J1061" s="3">
        <v>22.2</v>
      </c>
      <c r="K1061" s="1">
        <v>5</v>
      </c>
      <c r="L1061" s="1">
        <v>2</v>
      </c>
      <c r="M1061" s="1">
        <v>805</v>
      </c>
      <c r="N1061" s="1">
        <v>0</v>
      </c>
      <c r="O1061" s="1">
        <v>7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21</v>
      </c>
      <c r="V1061" s="1">
        <v>0</v>
      </c>
      <c r="W1061" s="1">
        <v>0</v>
      </c>
      <c r="X1061" s="1">
        <v>0</v>
      </c>
      <c r="Y1061" s="1">
        <v>0</v>
      </c>
      <c r="Z1061" s="1">
        <v>0</v>
      </c>
      <c r="AA1061" s="1">
        <v>105</v>
      </c>
      <c r="AB1061" s="1">
        <v>377</v>
      </c>
      <c r="AC1061" s="1">
        <v>0</v>
      </c>
      <c r="AD1061" s="1">
        <v>2</v>
      </c>
      <c r="AE1061" s="1">
        <v>0</v>
      </c>
      <c r="AF1061" s="1">
        <v>0</v>
      </c>
      <c r="AG1061" s="1">
        <v>0</v>
      </c>
      <c r="AH1061" s="1">
        <v>0</v>
      </c>
      <c r="AI1061" s="1">
        <v>0</v>
      </c>
      <c r="AJ1061" s="1">
        <v>0</v>
      </c>
      <c r="AK1061" s="6">
        <v>45472</v>
      </c>
    </row>
    <row r="1062" spans="2:37" x14ac:dyDescent="0.25">
      <c r="B1062" s="1" t="s">
        <v>1357</v>
      </c>
      <c r="C1062" s="1" t="s">
        <v>1358</v>
      </c>
      <c r="D1062" s="1" t="s">
        <v>1356</v>
      </c>
      <c r="E1062" s="2">
        <v>45306.372210648151</v>
      </c>
      <c r="F1062" s="1" t="s">
        <v>257</v>
      </c>
      <c r="G1062" s="1" t="s">
        <v>37</v>
      </c>
      <c r="I1062" s="1" t="s">
        <v>38</v>
      </c>
      <c r="J1062" s="3">
        <v>26</v>
      </c>
      <c r="K1062" s="1">
        <v>1</v>
      </c>
      <c r="L1062" s="1">
        <v>387</v>
      </c>
      <c r="M1062" s="1">
        <v>71</v>
      </c>
      <c r="N1062" s="1">
        <v>0</v>
      </c>
      <c r="O1062" s="1">
        <v>5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  <c r="U1062" s="1">
        <v>173</v>
      </c>
      <c r="V1062" s="1">
        <v>0</v>
      </c>
      <c r="W1062" s="1">
        <v>0</v>
      </c>
      <c r="X1062" s="1">
        <v>0</v>
      </c>
      <c r="Y1062" s="1">
        <v>0</v>
      </c>
      <c r="Z1062" s="1">
        <v>0</v>
      </c>
      <c r="AA1062" s="1">
        <v>19</v>
      </c>
      <c r="AB1062" s="1">
        <v>254</v>
      </c>
      <c r="AC1062" s="1">
        <v>0</v>
      </c>
      <c r="AD1062" s="1">
        <v>82</v>
      </c>
      <c r="AE1062" s="1">
        <v>0</v>
      </c>
      <c r="AF1062" s="1">
        <v>0</v>
      </c>
      <c r="AG1062" s="1">
        <v>0</v>
      </c>
      <c r="AH1062" s="1">
        <v>0</v>
      </c>
      <c r="AI1062" s="1">
        <v>0</v>
      </c>
      <c r="AJ1062" s="1">
        <v>0</v>
      </c>
      <c r="AK1062" s="6">
        <v>45423</v>
      </c>
    </row>
    <row r="1063" spans="2:37" x14ac:dyDescent="0.25">
      <c r="B1063" s="1" t="s">
        <v>3617</v>
      </c>
      <c r="C1063" s="1" t="s">
        <v>3618</v>
      </c>
      <c r="D1063" s="1" t="s">
        <v>3619</v>
      </c>
      <c r="E1063" s="2">
        <v>45298.941712962966</v>
      </c>
      <c r="F1063" s="1" t="s">
        <v>280</v>
      </c>
      <c r="G1063" s="1" t="s">
        <v>37</v>
      </c>
      <c r="I1063" s="1" t="s">
        <v>50</v>
      </c>
      <c r="J1063" s="3">
        <v>32.200000000000003</v>
      </c>
      <c r="K1063" s="1">
        <v>0</v>
      </c>
      <c r="L1063" s="1">
        <v>0</v>
      </c>
      <c r="M1063" s="1">
        <v>153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0</v>
      </c>
      <c r="W1063" s="1">
        <v>0</v>
      </c>
      <c r="X1063" s="1">
        <v>0</v>
      </c>
      <c r="Y1063" s="1">
        <v>0</v>
      </c>
      <c r="Z1063" s="1">
        <v>0</v>
      </c>
      <c r="AA1063" s="1">
        <v>0</v>
      </c>
      <c r="AB1063" s="1">
        <v>1</v>
      </c>
      <c r="AC1063" s="1">
        <v>0</v>
      </c>
      <c r="AD1063" s="1">
        <v>0</v>
      </c>
      <c r="AE1063" s="1">
        <v>0</v>
      </c>
      <c r="AF1063" s="1">
        <v>0</v>
      </c>
      <c r="AG1063" s="1">
        <v>0</v>
      </c>
      <c r="AH1063" s="1">
        <v>0</v>
      </c>
      <c r="AI1063" s="1">
        <v>0</v>
      </c>
      <c r="AJ1063" s="1">
        <v>0</v>
      </c>
      <c r="AK1063" s="6">
        <v>367</v>
      </c>
    </row>
    <row r="1064" spans="2:37" x14ac:dyDescent="0.25">
      <c r="B1064" s="1" t="s">
        <v>1360</v>
      </c>
      <c r="C1064" s="1" t="s">
        <v>1361</v>
      </c>
      <c r="D1064" s="1" t="s">
        <v>1359</v>
      </c>
      <c r="E1064" s="2">
        <v>45272.355208333334</v>
      </c>
      <c r="F1064" s="1" t="s">
        <v>821</v>
      </c>
      <c r="G1064" s="1" t="s">
        <v>37</v>
      </c>
      <c r="I1064" s="1" t="s">
        <v>50</v>
      </c>
      <c r="J1064" s="3">
        <v>9.3000000000000007</v>
      </c>
      <c r="K1064" s="1">
        <v>0</v>
      </c>
      <c r="L1064" s="1">
        <v>171</v>
      </c>
      <c r="M1064" s="1">
        <v>171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27</v>
      </c>
      <c r="V1064" s="1">
        <v>0</v>
      </c>
      <c r="W1064" s="1">
        <v>0</v>
      </c>
      <c r="X1064" s="1">
        <v>0</v>
      </c>
      <c r="Y1064" s="1">
        <v>0</v>
      </c>
      <c r="Z1064" s="1">
        <v>0</v>
      </c>
      <c r="AA1064" s="1">
        <v>0</v>
      </c>
      <c r="AB1064" s="1">
        <v>171</v>
      </c>
      <c r="AC1064" s="1">
        <v>0</v>
      </c>
      <c r="AD1064" s="1">
        <v>0</v>
      </c>
      <c r="AE1064" s="1">
        <v>0</v>
      </c>
      <c r="AF1064" s="1">
        <v>0</v>
      </c>
      <c r="AG1064" s="1">
        <v>0</v>
      </c>
      <c r="AH1064" s="1">
        <v>0</v>
      </c>
      <c r="AI1064" s="1">
        <v>0</v>
      </c>
      <c r="AJ1064" s="1">
        <v>0</v>
      </c>
      <c r="AK1064" s="6">
        <v>367</v>
      </c>
    </row>
    <row r="1065" spans="2:37" x14ac:dyDescent="0.25">
      <c r="B1065" s="1" t="s">
        <v>2249</v>
      </c>
      <c r="C1065" s="1" t="s">
        <v>2250</v>
      </c>
      <c r="D1065" s="1" t="s">
        <v>2248</v>
      </c>
      <c r="E1065" s="2">
        <v>45299.592731481483</v>
      </c>
      <c r="F1065" s="1" t="s">
        <v>66</v>
      </c>
      <c r="G1065" s="1" t="s">
        <v>37</v>
      </c>
      <c r="I1065" s="1" t="s">
        <v>50</v>
      </c>
      <c r="J1065" s="3">
        <v>80</v>
      </c>
      <c r="K1065" s="1">
        <v>0</v>
      </c>
      <c r="L1065" s="1">
        <v>0</v>
      </c>
      <c r="M1065" s="1">
        <v>139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  <c r="U1065" s="1">
        <v>0</v>
      </c>
      <c r="V1065" s="1">
        <v>0</v>
      </c>
      <c r="W1065" s="1">
        <v>0</v>
      </c>
      <c r="X1065" s="1">
        <v>0</v>
      </c>
      <c r="Y1065" s="1">
        <v>0</v>
      </c>
      <c r="Z1065" s="1">
        <v>0</v>
      </c>
      <c r="AA1065" s="1">
        <v>0</v>
      </c>
      <c r="AB1065" s="1">
        <v>31</v>
      </c>
      <c r="AC1065" s="1">
        <v>0</v>
      </c>
      <c r="AD1065" s="1">
        <v>0</v>
      </c>
      <c r="AE1065" s="1">
        <v>0</v>
      </c>
      <c r="AF1065" s="1">
        <v>0</v>
      </c>
      <c r="AG1065" s="1">
        <v>0</v>
      </c>
      <c r="AH1065" s="1">
        <v>0</v>
      </c>
      <c r="AI1065" s="1">
        <v>0</v>
      </c>
      <c r="AJ1065" s="1">
        <v>0</v>
      </c>
      <c r="AK1065" s="6">
        <v>367</v>
      </c>
    </row>
    <row r="1066" spans="2:37" x14ac:dyDescent="0.25">
      <c r="B1066" s="1" t="s">
        <v>1363</v>
      </c>
      <c r="C1066" s="1" t="s">
        <v>3620</v>
      </c>
      <c r="D1066" s="1" t="s">
        <v>3621</v>
      </c>
      <c r="E1066" s="2">
        <v>45251.572604166664</v>
      </c>
      <c r="F1066" s="1" t="s">
        <v>49</v>
      </c>
      <c r="G1066" s="1" t="s">
        <v>42</v>
      </c>
      <c r="I1066" s="1" t="s">
        <v>825</v>
      </c>
      <c r="J1066" s="3">
        <v>406.8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0</v>
      </c>
      <c r="W1066" s="1">
        <v>0</v>
      </c>
      <c r="X1066" s="1">
        <v>0</v>
      </c>
      <c r="Y1066" s="1">
        <v>0</v>
      </c>
      <c r="Z1066" s="1">
        <v>0</v>
      </c>
      <c r="AA1066" s="1">
        <v>0</v>
      </c>
      <c r="AB1066" s="1">
        <v>0</v>
      </c>
      <c r="AC1066" s="1">
        <v>0</v>
      </c>
      <c r="AD1066" s="1">
        <v>0</v>
      </c>
      <c r="AE1066" s="1">
        <v>0</v>
      </c>
      <c r="AF1066" s="1">
        <v>0</v>
      </c>
      <c r="AG1066" s="1">
        <v>0</v>
      </c>
      <c r="AH1066" s="1">
        <v>0</v>
      </c>
      <c r="AI1066" s="1">
        <v>0</v>
      </c>
      <c r="AJ1066" s="1">
        <v>0</v>
      </c>
      <c r="AK1066" s="6">
        <v>44761</v>
      </c>
    </row>
    <row r="1067" spans="2:37" x14ac:dyDescent="0.25">
      <c r="B1067" s="1" t="s">
        <v>1363</v>
      </c>
      <c r="C1067" s="1" t="s">
        <v>2252</v>
      </c>
      <c r="D1067" s="1" t="s">
        <v>2251</v>
      </c>
      <c r="E1067" s="2">
        <v>45304.772476851853</v>
      </c>
      <c r="F1067" s="1" t="s">
        <v>104</v>
      </c>
      <c r="G1067" s="1" t="s">
        <v>37</v>
      </c>
      <c r="I1067" s="1" t="s">
        <v>38</v>
      </c>
      <c r="J1067" s="3">
        <v>45.9</v>
      </c>
      <c r="K1067" s="1">
        <v>0</v>
      </c>
      <c r="L1067" s="1">
        <v>0</v>
      </c>
      <c r="M1067" s="1">
        <v>570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0</v>
      </c>
      <c r="W1067" s="1">
        <v>0</v>
      </c>
      <c r="X1067" s="1">
        <v>0</v>
      </c>
      <c r="Y1067" s="1">
        <v>0</v>
      </c>
      <c r="Z1067" s="1">
        <v>0</v>
      </c>
      <c r="AA1067" s="1">
        <v>0</v>
      </c>
      <c r="AB1067" s="1">
        <v>3</v>
      </c>
      <c r="AC1067" s="1">
        <v>0</v>
      </c>
      <c r="AD1067" s="1">
        <v>0</v>
      </c>
      <c r="AE1067" s="1">
        <v>0</v>
      </c>
      <c r="AF1067" s="1">
        <v>0</v>
      </c>
      <c r="AG1067" s="1">
        <v>0</v>
      </c>
      <c r="AH1067" s="1">
        <v>0</v>
      </c>
      <c r="AI1067" s="1">
        <v>0</v>
      </c>
      <c r="AJ1067" s="1">
        <v>0</v>
      </c>
      <c r="AK1067" s="6">
        <v>367</v>
      </c>
    </row>
    <row r="1068" spans="2:37" x14ac:dyDescent="0.25">
      <c r="B1068" s="1" t="s">
        <v>1363</v>
      </c>
      <c r="C1068" s="1" t="s">
        <v>1364</v>
      </c>
      <c r="D1068" s="1" t="s">
        <v>1362</v>
      </c>
      <c r="E1068" s="2">
        <v>45306.484363425923</v>
      </c>
      <c r="F1068" s="1" t="s">
        <v>147</v>
      </c>
      <c r="G1068" s="1" t="s">
        <v>42</v>
      </c>
      <c r="I1068" s="1" t="s">
        <v>825</v>
      </c>
      <c r="J1068" s="3">
        <v>1322.9</v>
      </c>
      <c r="K1068" s="1">
        <v>2</v>
      </c>
      <c r="L1068" s="1">
        <v>0</v>
      </c>
      <c r="M1068" s="1">
        <v>23141</v>
      </c>
      <c r="N1068" s="1">
        <v>0</v>
      </c>
      <c r="O1068" s="1">
        <v>211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321</v>
      </c>
      <c r="V1068" s="1">
        <v>0</v>
      </c>
      <c r="W1068" s="1">
        <v>0</v>
      </c>
      <c r="X1068" s="1">
        <v>0</v>
      </c>
      <c r="Y1068" s="1">
        <v>0</v>
      </c>
      <c r="Z1068" s="1">
        <v>0</v>
      </c>
      <c r="AA1068" s="1">
        <v>0</v>
      </c>
      <c r="AB1068" s="1">
        <v>26695</v>
      </c>
      <c r="AC1068" s="1">
        <v>0</v>
      </c>
      <c r="AD1068" s="1">
        <v>0</v>
      </c>
      <c r="AE1068" s="1">
        <v>0</v>
      </c>
      <c r="AF1068" s="1">
        <v>0</v>
      </c>
      <c r="AG1068" s="1">
        <v>0</v>
      </c>
      <c r="AH1068" s="1">
        <v>0</v>
      </c>
      <c r="AI1068" s="1">
        <v>0</v>
      </c>
      <c r="AJ1068" s="1">
        <v>0</v>
      </c>
      <c r="AK1068" s="6">
        <v>45398</v>
      </c>
    </row>
    <row r="1069" spans="2:37" x14ac:dyDescent="0.25">
      <c r="B1069" s="1" t="s">
        <v>1363</v>
      </c>
      <c r="C1069" s="1" t="s">
        <v>1364</v>
      </c>
      <c r="D1069" s="1" t="s">
        <v>1365</v>
      </c>
      <c r="E1069" s="2">
        <v>45306.610324074078</v>
      </c>
      <c r="F1069" s="1" t="s">
        <v>147</v>
      </c>
      <c r="G1069" s="1" t="s">
        <v>42</v>
      </c>
      <c r="I1069" s="1" t="s">
        <v>825</v>
      </c>
      <c r="J1069" s="3">
        <v>619.70000000000005</v>
      </c>
      <c r="K1069" s="1">
        <v>0</v>
      </c>
      <c r="L1069" s="1">
        <v>0</v>
      </c>
      <c r="M1069" s="1">
        <v>10986</v>
      </c>
      <c r="N1069" s="1">
        <v>0</v>
      </c>
      <c r="O1069" s="1">
        <v>16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  <c r="U1069" s="1">
        <v>153</v>
      </c>
      <c r="V1069" s="1">
        <v>0</v>
      </c>
      <c r="W1069" s="1">
        <v>0</v>
      </c>
      <c r="X1069" s="1">
        <v>0</v>
      </c>
      <c r="Y1069" s="1">
        <v>0</v>
      </c>
      <c r="Z1069" s="1">
        <v>0</v>
      </c>
      <c r="AA1069" s="1">
        <v>0</v>
      </c>
      <c r="AB1069" s="1">
        <v>12554</v>
      </c>
      <c r="AC1069" s="1">
        <v>0</v>
      </c>
      <c r="AD1069" s="1">
        <v>0</v>
      </c>
      <c r="AE1069" s="1">
        <v>0</v>
      </c>
      <c r="AF1069" s="1">
        <v>0</v>
      </c>
      <c r="AG1069" s="1">
        <v>0</v>
      </c>
      <c r="AH1069" s="1">
        <v>0</v>
      </c>
      <c r="AI1069" s="1">
        <v>0</v>
      </c>
      <c r="AJ1069" s="1">
        <v>0</v>
      </c>
      <c r="AK1069" s="6">
        <v>45398</v>
      </c>
    </row>
    <row r="1070" spans="2:37" x14ac:dyDescent="0.25">
      <c r="B1070" s="1" t="s">
        <v>1363</v>
      </c>
      <c r="C1070" s="1" t="s">
        <v>3622</v>
      </c>
      <c r="D1070" s="1" t="s">
        <v>3623</v>
      </c>
      <c r="E1070" s="2">
        <v>45251.573229166665</v>
      </c>
      <c r="F1070" s="1" t="s">
        <v>49</v>
      </c>
      <c r="G1070" s="1" t="s">
        <v>37</v>
      </c>
      <c r="I1070" s="1" t="s">
        <v>825</v>
      </c>
      <c r="J1070" s="3">
        <v>109.6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  <c r="Y1070" s="1">
        <v>0</v>
      </c>
      <c r="Z1070" s="1">
        <v>0</v>
      </c>
      <c r="AA1070" s="1">
        <v>0</v>
      </c>
      <c r="AB1070" s="1">
        <v>0</v>
      </c>
      <c r="AC1070" s="1">
        <v>0</v>
      </c>
      <c r="AD1070" s="1">
        <v>0</v>
      </c>
      <c r="AE1070" s="1">
        <v>0</v>
      </c>
      <c r="AF1070" s="1">
        <v>0</v>
      </c>
      <c r="AG1070" s="1">
        <v>0</v>
      </c>
      <c r="AH1070" s="1">
        <v>0</v>
      </c>
      <c r="AI1070" s="1">
        <v>0</v>
      </c>
      <c r="AJ1070" s="1">
        <v>0</v>
      </c>
      <c r="AK1070" s="6">
        <v>44728</v>
      </c>
    </row>
    <row r="1071" spans="2:37" x14ac:dyDescent="0.25">
      <c r="B1071" s="1" t="s">
        <v>1363</v>
      </c>
      <c r="C1071" s="1" t="s">
        <v>1367</v>
      </c>
      <c r="D1071" s="1" t="s">
        <v>1366</v>
      </c>
      <c r="E1071" s="2">
        <v>45306.36246527778</v>
      </c>
      <c r="F1071" s="1" t="s">
        <v>49</v>
      </c>
      <c r="G1071" s="1" t="s">
        <v>42</v>
      </c>
      <c r="I1071" s="1" t="s">
        <v>825</v>
      </c>
      <c r="J1071" s="3">
        <v>176.5</v>
      </c>
      <c r="K1071" s="1">
        <v>2</v>
      </c>
      <c r="L1071" s="1">
        <v>0</v>
      </c>
      <c r="M1071" s="1">
        <v>0</v>
      </c>
      <c r="N1071" s="1">
        <v>0</v>
      </c>
      <c r="O1071" s="1">
        <v>1422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224</v>
      </c>
      <c r="V1071" s="1">
        <v>0</v>
      </c>
      <c r="W1071" s="1">
        <v>0</v>
      </c>
      <c r="X1071" s="1">
        <v>0</v>
      </c>
      <c r="Y1071" s="1">
        <v>0</v>
      </c>
      <c r="Z1071" s="1">
        <v>0</v>
      </c>
      <c r="AA1071" s="1">
        <v>81</v>
      </c>
      <c r="AB1071" s="1">
        <v>0</v>
      </c>
      <c r="AC1071" s="1">
        <v>0</v>
      </c>
      <c r="AD1071" s="1">
        <v>0</v>
      </c>
      <c r="AE1071" s="1">
        <v>0</v>
      </c>
      <c r="AF1071" s="1">
        <v>0</v>
      </c>
      <c r="AG1071" s="1">
        <v>0</v>
      </c>
      <c r="AH1071" s="1">
        <v>0</v>
      </c>
      <c r="AI1071" s="1">
        <v>0</v>
      </c>
      <c r="AJ1071" s="1">
        <v>0</v>
      </c>
      <c r="AK1071" s="6">
        <v>45398</v>
      </c>
    </row>
    <row r="1072" spans="2:37" x14ac:dyDescent="0.25">
      <c r="B1072" s="1" t="s">
        <v>1363</v>
      </c>
      <c r="C1072" s="1" t="s">
        <v>1369</v>
      </c>
      <c r="D1072" s="1" t="s">
        <v>1368</v>
      </c>
      <c r="E1072" s="2">
        <v>45303.366574074076</v>
      </c>
      <c r="F1072" s="1" t="s">
        <v>36</v>
      </c>
      <c r="G1072" s="1" t="s">
        <v>42</v>
      </c>
      <c r="I1072" s="1" t="s">
        <v>825</v>
      </c>
      <c r="J1072" s="3">
        <v>2.6</v>
      </c>
      <c r="K1072" s="1">
        <v>0</v>
      </c>
      <c r="L1072" s="1">
        <v>0</v>
      </c>
      <c r="M1072" s="1">
        <v>0</v>
      </c>
      <c r="N1072" s="1">
        <v>0</v>
      </c>
      <c r="O1072" s="1">
        <v>31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14</v>
      </c>
      <c r="V1072" s="1">
        <v>0</v>
      </c>
      <c r="W1072" s="1">
        <v>0</v>
      </c>
      <c r="X1072" s="1">
        <v>0</v>
      </c>
      <c r="Y1072" s="1">
        <v>0</v>
      </c>
      <c r="Z1072" s="1">
        <v>0</v>
      </c>
      <c r="AA1072" s="1">
        <v>0</v>
      </c>
      <c r="AB1072" s="1">
        <v>0</v>
      </c>
      <c r="AC1072" s="1">
        <v>0</v>
      </c>
      <c r="AD1072" s="1">
        <v>0</v>
      </c>
      <c r="AE1072" s="1">
        <v>0</v>
      </c>
      <c r="AF1072" s="1">
        <v>0</v>
      </c>
      <c r="AG1072" s="1">
        <v>0</v>
      </c>
      <c r="AH1072" s="1">
        <v>0</v>
      </c>
      <c r="AI1072" s="1">
        <v>0</v>
      </c>
      <c r="AJ1072" s="1">
        <v>0</v>
      </c>
      <c r="AK1072" s="6">
        <v>45398</v>
      </c>
    </row>
    <row r="1073" spans="2:37" x14ac:dyDescent="0.25">
      <c r="B1073" s="1" t="s">
        <v>3624</v>
      </c>
      <c r="C1073" s="1" t="s">
        <v>3625</v>
      </c>
      <c r="D1073" s="1" t="s">
        <v>3626</v>
      </c>
      <c r="E1073" s="2">
        <v>45306.428888888891</v>
      </c>
      <c r="F1073" s="1" t="s">
        <v>41</v>
      </c>
      <c r="G1073" s="1" t="s">
        <v>37</v>
      </c>
      <c r="I1073" s="1" t="s">
        <v>50</v>
      </c>
      <c r="J1073" s="3">
        <v>35.299999999999997</v>
      </c>
      <c r="K1073" s="1">
        <v>1</v>
      </c>
      <c r="L1073" s="1">
        <v>0</v>
      </c>
      <c r="M1073" s="1">
        <v>0</v>
      </c>
      <c r="N1073" s="1">
        <v>899</v>
      </c>
      <c r="O1073" s="1">
        <v>9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3</v>
      </c>
      <c r="V1073" s="1">
        <v>0</v>
      </c>
      <c r="W1073" s="1">
        <v>0</v>
      </c>
      <c r="X1073" s="1">
        <v>0</v>
      </c>
      <c r="Y1073" s="1">
        <v>0</v>
      </c>
      <c r="Z1073" s="1">
        <v>0</v>
      </c>
      <c r="AA1073" s="1">
        <v>0</v>
      </c>
      <c r="AB1073" s="1">
        <v>1556</v>
      </c>
      <c r="AC1073" s="1">
        <v>0</v>
      </c>
      <c r="AD1073" s="1">
        <v>0</v>
      </c>
      <c r="AE1073" s="1">
        <v>0</v>
      </c>
      <c r="AF1073" s="1">
        <v>0</v>
      </c>
      <c r="AG1073" s="1">
        <v>0</v>
      </c>
      <c r="AH1073" s="1">
        <v>0</v>
      </c>
      <c r="AI1073" s="1">
        <v>1</v>
      </c>
      <c r="AJ1073" s="1">
        <v>0</v>
      </c>
      <c r="AK1073" s="6">
        <v>45609</v>
      </c>
    </row>
    <row r="1074" spans="2:37" x14ac:dyDescent="0.25">
      <c r="B1074" s="1" t="s">
        <v>3627</v>
      </c>
      <c r="C1074" s="1" t="s">
        <v>3628</v>
      </c>
      <c r="D1074" s="1" t="s">
        <v>3629</v>
      </c>
      <c r="E1074" s="2">
        <v>45295.787928240738</v>
      </c>
      <c r="F1074" s="1" t="s">
        <v>41</v>
      </c>
      <c r="G1074" s="1" t="s">
        <v>37</v>
      </c>
      <c r="I1074" s="1" t="s">
        <v>50</v>
      </c>
      <c r="J1074" s="3">
        <v>21.1</v>
      </c>
      <c r="K1074" s="1">
        <v>0</v>
      </c>
      <c r="L1074" s="1">
        <v>0</v>
      </c>
      <c r="M1074" s="1">
        <v>0</v>
      </c>
      <c r="N1074" s="1">
        <v>976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13</v>
      </c>
      <c r="V1074" s="1">
        <v>0</v>
      </c>
      <c r="W1074" s="1">
        <v>0</v>
      </c>
      <c r="X1074" s="1">
        <v>0</v>
      </c>
      <c r="Y1074" s="1">
        <v>0</v>
      </c>
      <c r="Z1074" s="1">
        <v>0</v>
      </c>
      <c r="AA1074" s="1">
        <v>1</v>
      </c>
      <c r="AB1074" s="1">
        <v>12</v>
      </c>
      <c r="AC1074" s="1">
        <v>0</v>
      </c>
      <c r="AD1074" s="1">
        <v>0</v>
      </c>
      <c r="AE1074" s="1">
        <v>0</v>
      </c>
      <c r="AF1074" s="1">
        <v>0</v>
      </c>
      <c r="AG1074" s="1">
        <v>0</v>
      </c>
      <c r="AH1074" s="1">
        <v>0</v>
      </c>
      <c r="AI1074" s="1">
        <v>0</v>
      </c>
      <c r="AJ1074" s="1">
        <v>0</v>
      </c>
      <c r="AK1074" s="6">
        <v>367</v>
      </c>
    </row>
    <row r="1075" spans="2:37" x14ac:dyDescent="0.25">
      <c r="B1075" s="1" t="s">
        <v>1371</v>
      </c>
      <c r="C1075" s="1" t="s">
        <v>1372</v>
      </c>
      <c r="D1075" s="1" t="s">
        <v>1370</v>
      </c>
      <c r="E1075" s="2">
        <v>45306.577939814815</v>
      </c>
      <c r="F1075" s="1" t="s">
        <v>331</v>
      </c>
      <c r="G1075" s="1" t="s">
        <v>42</v>
      </c>
      <c r="I1075" s="1" t="s">
        <v>50</v>
      </c>
      <c r="J1075" s="3">
        <v>882.5</v>
      </c>
      <c r="K1075" s="1">
        <v>2417</v>
      </c>
      <c r="L1075" s="1">
        <v>7624</v>
      </c>
      <c r="M1075" s="1">
        <v>3142</v>
      </c>
      <c r="N1075" s="1">
        <v>0</v>
      </c>
      <c r="O1075" s="1">
        <v>115</v>
      </c>
      <c r="P1075" s="1">
        <v>0</v>
      </c>
      <c r="Q1075" s="1">
        <v>0</v>
      </c>
      <c r="R1075" s="1">
        <v>0</v>
      </c>
      <c r="S1075" s="1">
        <v>0</v>
      </c>
      <c r="T1075" s="1">
        <v>2</v>
      </c>
      <c r="U1075" s="1">
        <v>204</v>
      </c>
      <c r="V1075" s="1">
        <v>0</v>
      </c>
      <c r="W1075" s="1">
        <v>0</v>
      </c>
      <c r="X1075" s="1">
        <v>0</v>
      </c>
      <c r="Y1075" s="1">
        <v>0</v>
      </c>
      <c r="Z1075" s="1">
        <v>0</v>
      </c>
      <c r="AA1075" s="1">
        <v>4</v>
      </c>
      <c r="AB1075" s="1">
        <v>8191</v>
      </c>
      <c r="AC1075" s="1">
        <v>0</v>
      </c>
      <c r="AD1075" s="1">
        <v>162</v>
      </c>
      <c r="AE1075" s="1">
        <v>0</v>
      </c>
      <c r="AF1075" s="1">
        <v>0</v>
      </c>
      <c r="AG1075" s="1">
        <v>0</v>
      </c>
      <c r="AH1075" s="1">
        <v>0</v>
      </c>
      <c r="AI1075" s="1">
        <v>0</v>
      </c>
      <c r="AJ1075" s="1">
        <v>0</v>
      </c>
      <c r="AK1075" s="6">
        <v>45399</v>
      </c>
    </row>
    <row r="1076" spans="2:37" x14ac:dyDescent="0.25">
      <c r="B1076" s="1" t="s">
        <v>2254</v>
      </c>
      <c r="C1076" s="1" t="s">
        <v>2255</v>
      </c>
      <c r="D1076" s="1" t="s">
        <v>2253</v>
      </c>
      <c r="E1076" s="2">
        <v>45306.403553240743</v>
      </c>
      <c r="F1076" s="1" t="s">
        <v>183</v>
      </c>
      <c r="G1076" s="1" t="s">
        <v>37</v>
      </c>
      <c r="I1076" s="1" t="s">
        <v>50</v>
      </c>
      <c r="J1076" s="3">
        <v>167.3</v>
      </c>
      <c r="K1076" s="1">
        <v>13</v>
      </c>
      <c r="L1076" s="1">
        <v>197</v>
      </c>
      <c r="M1076" s="1">
        <v>0</v>
      </c>
      <c r="N1076" s="1">
        <v>196</v>
      </c>
      <c r="O1076" s="1">
        <v>1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52</v>
      </c>
      <c r="V1076" s="1">
        <v>0</v>
      </c>
      <c r="W1076" s="1">
        <v>0</v>
      </c>
      <c r="X1076" s="1">
        <v>0</v>
      </c>
      <c r="Y1076" s="1">
        <v>0</v>
      </c>
      <c r="Z1076" s="1">
        <v>0</v>
      </c>
      <c r="AA1076" s="1">
        <v>1</v>
      </c>
      <c r="AB1076" s="1">
        <v>197</v>
      </c>
      <c r="AC1076" s="1">
        <v>0</v>
      </c>
      <c r="AD1076" s="1">
        <v>0</v>
      </c>
      <c r="AE1076" s="1">
        <v>0</v>
      </c>
      <c r="AF1076" s="1">
        <v>0</v>
      </c>
      <c r="AG1076" s="1">
        <v>0</v>
      </c>
      <c r="AH1076" s="1">
        <v>0</v>
      </c>
      <c r="AI1076" s="1">
        <v>0</v>
      </c>
      <c r="AJ1076" s="1">
        <v>0</v>
      </c>
      <c r="AK1076" s="6">
        <v>45457</v>
      </c>
    </row>
    <row r="1077" spans="2:37" x14ac:dyDescent="0.25">
      <c r="B1077" s="1" t="s">
        <v>1374</v>
      </c>
      <c r="C1077" s="1" t="s">
        <v>1375</v>
      </c>
      <c r="D1077" s="1" t="s">
        <v>1373</v>
      </c>
      <c r="E1077" s="2">
        <v>45306.487291666665</v>
      </c>
      <c r="F1077" s="1" t="s">
        <v>66</v>
      </c>
      <c r="G1077" s="1" t="s">
        <v>37</v>
      </c>
      <c r="I1077" s="1" t="s">
        <v>38</v>
      </c>
      <c r="J1077" s="3">
        <v>64.900000000000006</v>
      </c>
      <c r="K1077" s="1">
        <v>0</v>
      </c>
      <c r="L1077" s="1">
        <v>0</v>
      </c>
      <c r="M1077" s="1">
        <v>1318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  <c r="U1077" s="1">
        <v>63</v>
      </c>
      <c r="V1077" s="1">
        <v>0</v>
      </c>
      <c r="W1077" s="1">
        <v>0</v>
      </c>
      <c r="X1077" s="1">
        <v>0</v>
      </c>
      <c r="Y1077" s="1">
        <v>0</v>
      </c>
      <c r="Z1077" s="1">
        <v>0</v>
      </c>
      <c r="AA1077" s="1">
        <v>2</v>
      </c>
      <c r="AB1077" s="1">
        <v>506</v>
      </c>
      <c r="AC1077" s="1">
        <v>0</v>
      </c>
      <c r="AD1077" s="1">
        <v>0</v>
      </c>
      <c r="AE1077" s="1">
        <v>0</v>
      </c>
      <c r="AF1077" s="1">
        <v>0</v>
      </c>
      <c r="AG1077" s="1">
        <v>0</v>
      </c>
      <c r="AH1077" s="1">
        <v>0</v>
      </c>
      <c r="AI1077" s="1">
        <v>0</v>
      </c>
      <c r="AJ1077" s="1">
        <v>0</v>
      </c>
      <c r="AK1077" s="6">
        <v>45148</v>
      </c>
    </row>
    <row r="1078" spans="2:37" x14ac:dyDescent="0.25">
      <c r="B1078" s="1" t="s">
        <v>1377</v>
      </c>
      <c r="C1078" s="1" t="s">
        <v>1378</v>
      </c>
      <c r="D1078" s="1" t="s">
        <v>1376</v>
      </c>
      <c r="E1078" s="2">
        <v>45306.317245370374</v>
      </c>
      <c r="F1078" s="1" t="s">
        <v>41</v>
      </c>
      <c r="G1078" s="1" t="s">
        <v>37</v>
      </c>
      <c r="I1078" s="1" t="s">
        <v>50</v>
      </c>
      <c r="J1078" s="3">
        <v>336.4</v>
      </c>
      <c r="K1078" s="1">
        <v>0</v>
      </c>
      <c r="L1078" s="1">
        <v>0</v>
      </c>
      <c r="M1078" s="1">
        <v>1113</v>
      </c>
      <c r="N1078" s="1">
        <v>0</v>
      </c>
      <c r="O1078" s="1">
        <v>15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134</v>
      </c>
      <c r="V1078" s="1">
        <v>0</v>
      </c>
      <c r="W1078" s="1">
        <v>0</v>
      </c>
      <c r="X1078" s="1">
        <v>0</v>
      </c>
      <c r="Y1078" s="1">
        <v>0</v>
      </c>
      <c r="Z1078" s="1">
        <v>0</v>
      </c>
      <c r="AA1078" s="1">
        <v>4</v>
      </c>
      <c r="AB1078" s="1">
        <v>592</v>
      </c>
      <c r="AC1078" s="1">
        <v>0</v>
      </c>
      <c r="AD1078" s="1">
        <v>0</v>
      </c>
      <c r="AE1078" s="1">
        <v>0</v>
      </c>
      <c r="AF1078" s="1">
        <v>0</v>
      </c>
      <c r="AG1078" s="1">
        <v>0</v>
      </c>
      <c r="AH1078" s="1">
        <v>0</v>
      </c>
      <c r="AI1078" s="1">
        <v>0</v>
      </c>
      <c r="AJ1078" s="1">
        <v>0</v>
      </c>
      <c r="AK1078" s="6">
        <v>45574</v>
      </c>
    </row>
    <row r="1079" spans="2:37" x14ac:dyDescent="0.25">
      <c r="B1079" s="1" t="s">
        <v>1377</v>
      </c>
      <c r="C1079" s="1" t="s">
        <v>1378</v>
      </c>
      <c r="D1079" s="1" t="s">
        <v>1379</v>
      </c>
      <c r="E1079" s="2">
        <v>45306.319016203706</v>
      </c>
      <c r="F1079" s="1" t="s">
        <v>41</v>
      </c>
      <c r="G1079" s="1" t="s">
        <v>37</v>
      </c>
      <c r="I1079" s="1" t="s">
        <v>38</v>
      </c>
      <c r="J1079" s="3">
        <v>271.60000000000002</v>
      </c>
      <c r="K1079" s="1">
        <v>248</v>
      </c>
      <c r="L1079" s="1">
        <v>0</v>
      </c>
      <c r="M1079" s="1">
        <v>2288</v>
      </c>
      <c r="N1079" s="1">
        <v>0</v>
      </c>
      <c r="O1079" s="1">
        <v>15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135</v>
      </c>
      <c r="V1079" s="1">
        <v>0</v>
      </c>
      <c r="W1079" s="1">
        <v>0</v>
      </c>
      <c r="X1079" s="1">
        <v>0</v>
      </c>
      <c r="Y1079" s="1">
        <v>0</v>
      </c>
      <c r="Z1079" s="1">
        <v>0</v>
      </c>
      <c r="AA1079" s="1">
        <v>2</v>
      </c>
      <c r="AB1079" s="1">
        <v>922</v>
      </c>
      <c r="AC1079" s="1">
        <v>0</v>
      </c>
      <c r="AD1079" s="1">
        <v>0</v>
      </c>
      <c r="AE1079" s="1">
        <v>0</v>
      </c>
      <c r="AF1079" s="1">
        <v>0</v>
      </c>
      <c r="AG1079" s="1">
        <v>0</v>
      </c>
      <c r="AH1079" s="1">
        <v>0</v>
      </c>
      <c r="AI1079" s="1">
        <v>0</v>
      </c>
      <c r="AJ1079" s="1">
        <v>0</v>
      </c>
      <c r="AK1079" s="6">
        <v>45574</v>
      </c>
    </row>
    <row r="1080" spans="2:37" x14ac:dyDescent="0.25">
      <c r="B1080" s="1" t="s">
        <v>3630</v>
      </c>
      <c r="C1080" s="1" t="s">
        <v>3631</v>
      </c>
      <c r="D1080" s="1" t="s">
        <v>3632</v>
      </c>
      <c r="E1080" s="2">
        <v>45260.480520833335</v>
      </c>
      <c r="F1080" s="1" t="s">
        <v>3633</v>
      </c>
      <c r="G1080" s="1" t="s">
        <v>42</v>
      </c>
      <c r="I1080" s="1" t="s">
        <v>38</v>
      </c>
      <c r="J1080" s="3">
        <v>3.8</v>
      </c>
      <c r="K1080" s="1">
        <v>0</v>
      </c>
      <c r="L1080" s="1">
        <v>8</v>
      </c>
      <c r="M1080" s="1">
        <v>0</v>
      </c>
      <c r="N1080" s="1">
        <v>0</v>
      </c>
      <c r="O1080" s="1">
        <v>6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Z1080" s="1">
        <v>0</v>
      </c>
      <c r="AA1080" s="1">
        <v>0</v>
      </c>
      <c r="AB1080" s="1">
        <v>8</v>
      </c>
      <c r="AC1080" s="1">
        <v>0</v>
      </c>
      <c r="AD1080" s="1">
        <v>0</v>
      </c>
      <c r="AE1080" s="1">
        <v>0</v>
      </c>
      <c r="AF1080" s="1">
        <v>0</v>
      </c>
      <c r="AG1080" s="1">
        <v>0</v>
      </c>
      <c r="AH1080" s="1">
        <v>0</v>
      </c>
      <c r="AI1080" s="1">
        <v>0</v>
      </c>
      <c r="AJ1080" s="1">
        <v>0</v>
      </c>
      <c r="AK1080" s="6">
        <v>45254</v>
      </c>
    </row>
    <row r="1081" spans="2:37" x14ac:dyDescent="0.25">
      <c r="B1081" s="1" t="s">
        <v>3634</v>
      </c>
      <c r="C1081" s="1" t="s">
        <v>3635</v>
      </c>
      <c r="D1081" s="1" t="s">
        <v>3636</v>
      </c>
      <c r="E1081" s="2">
        <v>45230.595949074072</v>
      </c>
      <c r="F1081" s="1" t="s">
        <v>207</v>
      </c>
      <c r="G1081" s="1" t="s">
        <v>37</v>
      </c>
      <c r="I1081" s="1" t="s">
        <v>50</v>
      </c>
      <c r="J1081" s="3">
        <v>9.8000000000000007</v>
      </c>
      <c r="K1081" s="1">
        <v>0</v>
      </c>
      <c r="L1081" s="1">
        <v>0</v>
      </c>
      <c r="M1081" s="1">
        <v>243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0</v>
      </c>
      <c r="W1081" s="1">
        <v>0</v>
      </c>
      <c r="X1081" s="1">
        <v>0</v>
      </c>
      <c r="Y1081" s="1">
        <v>0</v>
      </c>
      <c r="Z1081" s="1">
        <v>0</v>
      </c>
      <c r="AA1081" s="1">
        <v>0</v>
      </c>
      <c r="AB1081" s="1">
        <v>243</v>
      </c>
      <c r="AC1081" s="1">
        <v>0</v>
      </c>
      <c r="AD1081" s="1">
        <v>0</v>
      </c>
      <c r="AE1081" s="1">
        <v>0</v>
      </c>
      <c r="AF1081" s="1">
        <v>0</v>
      </c>
      <c r="AG1081" s="1">
        <v>0</v>
      </c>
      <c r="AH1081" s="1">
        <v>0</v>
      </c>
      <c r="AI1081" s="1">
        <v>0</v>
      </c>
      <c r="AJ1081" s="1">
        <v>-1</v>
      </c>
      <c r="AK1081" s="6">
        <v>44831</v>
      </c>
    </row>
    <row r="1082" spans="2:37" x14ac:dyDescent="0.25">
      <c r="B1082" s="1" t="s">
        <v>1381</v>
      </c>
      <c r="C1082" s="1" t="s">
        <v>1382</v>
      </c>
      <c r="D1082" s="1" t="s">
        <v>1380</v>
      </c>
      <c r="E1082" s="2">
        <v>45230.595949074072</v>
      </c>
      <c r="F1082" s="1" t="s">
        <v>147</v>
      </c>
      <c r="G1082" s="1" t="s">
        <v>37</v>
      </c>
      <c r="I1082" s="1" t="s">
        <v>50</v>
      </c>
      <c r="J1082" s="3">
        <v>9.3000000000000007</v>
      </c>
      <c r="K1082" s="1">
        <v>0</v>
      </c>
      <c r="L1082" s="1">
        <v>0</v>
      </c>
      <c r="M1082" s="1">
        <v>224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">
        <v>0</v>
      </c>
      <c r="Y1082" s="1">
        <v>0</v>
      </c>
      <c r="Z1082" s="1">
        <v>0</v>
      </c>
      <c r="AA1082" s="1">
        <v>0</v>
      </c>
      <c r="AB1082" s="1">
        <v>224</v>
      </c>
      <c r="AC1082" s="1">
        <v>0</v>
      </c>
      <c r="AD1082" s="1">
        <v>0</v>
      </c>
      <c r="AE1082" s="1">
        <v>0</v>
      </c>
      <c r="AF1082" s="1">
        <v>0</v>
      </c>
      <c r="AG1082" s="1">
        <v>0</v>
      </c>
      <c r="AH1082" s="1">
        <v>1</v>
      </c>
      <c r="AI1082" s="1">
        <v>0</v>
      </c>
      <c r="AJ1082" s="1">
        <v>-1</v>
      </c>
      <c r="AK1082" s="6">
        <v>44965</v>
      </c>
    </row>
    <row r="1083" spans="2:37" x14ac:dyDescent="0.25">
      <c r="B1083" s="1" t="s">
        <v>1384</v>
      </c>
      <c r="C1083" s="1" t="s">
        <v>1385</v>
      </c>
      <c r="D1083" s="1" t="s">
        <v>1383</v>
      </c>
      <c r="E1083" s="2">
        <v>45230.595949074072</v>
      </c>
      <c r="F1083" s="1" t="s">
        <v>211</v>
      </c>
      <c r="G1083" s="1" t="s">
        <v>37</v>
      </c>
      <c r="I1083" s="1" t="s">
        <v>38</v>
      </c>
      <c r="J1083" s="3">
        <v>11.3</v>
      </c>
      <c r="K1083" s="1">
        <v>49</v>
      </c>
      <c r="L1083" s="1">
        <v>0</v>
      </c>
      <c r="M1083" s="1">
        <v>47</v>
      </c>
      <c r="N1083" s="1">
        <v>0</v>
      </c>
      <c r="O1083" s="1">
        <v>0</v>
      </c>
      <c r="P1083" s="1">
        <v>444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0</v>
      </c>
      <c r="W1083" s="1">
        <v>0</v>
      </c>
      <c r="X1083" s="1">
        <v>0</v>
      </c>
      <c r="Y1083" s="1">
        <v>0</v>
      </c>
      <c r="Z1083" s="1">
        <v>0</v>
      </c>
      <c r="AA1083" s="1">
        <v>0</v>
      </c>
      <c r="AB1083" s="1">
        <v>63</v>
      </c>
      <c r="AC1083" s="1">
        <v>0</v>
      </c>
      <c r="AD1083" s="1">
        <v>0</v>
      </c>
      <c r="AE1083" s="1">
        <v>0</v>
      </c>
      <c r="AF1083" s="1">
        <v>0</v>
      </c>
      <c r="AG1083" s="1">
        <v>0</v>
      </c>
      <c r="AH1083" s="1">
        <v>0</v>
      </c>
      <c r="AI1083" s="1">
        <v>0</v>
      </c>
      <c r="AJ1083" s="1">
        <v>-1</v>
      </c>
      <c r="AK1083" s="6">
        <v>45217</v>
      </c>
    </row>
    <row r="1084" spans="2:37" x14ac:dyDescent="0.25">
      <c r="B1084" s="1" t="s">
        <v>3637</v>
      </c>
      <c r="C1084" s="1" t="s">
        <v>3638</v>
      </c>
      <c r="D1084" s="1" t="s">
        <v>3639</v>
      </c>
      <c r="E1084" s="2">
        <v>45296.685312499998</v>
      </c>
      <c r="F1084" s="1" t="s">
        <v>66</v>
      </c>
      <c r="G1084" s="1" t="s">
        <v>42</v>
      </c>
      <c r="I1084" s="1" t="s">
        <v>38</v>
      </c>
      <c r="J1084" s="3">
        <v>2</v>
      </c>
      <c r="K1084" s="1">
        <v>1</v>
      </c>
      <c r="L1084" s="1">
        <v>0</v>
      </c>
      <c r="M1084" s="1">
        <v>0</v>
      </c>
      <c r="N1084" s="1">
        <v>0</v>
      </c>
      <c r="O1084" s="1">
        <v>13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9</v>
      </c>
      <c r="V1084" s="1">
        <v>0</v>
      </c>
      <c r="W1084" s="1">
        <v>0</v>
      </c>
      <c r="X1084" s="1">
        <v>0</v>
      </c>
      <c r="Y1084" s="1">
        <v>0</v>
      </c>
      <c r="Z1084" s="1">
        <v>0</v>
      </c>
      <c r="AA1084" s="1">
        <v>0</v>
      </c>
      <c r="AB1084" s="1">
        <v>0</v>
      </c>
      <c r="AC1084" s="1">
        <v>0</v>
      </c>
      <c r="AD1084" s="1">
        <v>0</v>
      </c>
      <c r="AE1084" s="1">
        <v>0</v>
      </c>
      <c r="AF1084" s="1">
        <v>0</v>
      </c>
      <c r="AG1084" s="1">
        <v>0</v>
      </c>
      <c r="AH1084" s="1">
        <v>0</v>
      </c>
      <c r="AI1084" s="1">
        <v>0</v>
      </c>
      <c r="AJ1084" s="1">
        <v>0</v>
      </c>
      <c r="AK1084" s="6">
        <v>45548</v>
      </c>
    </row>
    <row r="1085" spans="2:37" x14ac:dyDescent="0.25">
      <c r="B1085" s="1" t="s">
        <v>3640</v>
      </c>
      <c r="C1085" s="1" t="s">
        <v>3641</v>
      </c>
      <c r="D1085" s="1" t="s">
        <v>3642</v>
      </c>
      <c r="E1085" s="2">
        <v>45304.534814814811</v>
      </c>
      <c r="F1085" s="1" t="s">
        <v>764</v>
      </c>
      <c r="G1085" s="1" t="s">
        <v>37</v>
      </c>
      <c r="I1085" s="1" t="s">
        <v>50</v>
      </c>
      <c r="J1085" s="3">
        <v>23.8</v>
      </c>
      <c r="K1085" s="1">
        <v>0</v>
      </c>
      <c r="L1085" s="1">
        <v>0</v>
      </c>
      <c r="M1085" s="1">
        <v>0</v>
      </c>
      <c r="N1085" s="1">
        <v>312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  <c r="T1085" s="1">
        <v>0</v>
      </c>
      <c r="U1085" s="1">
        <v>0</v>
      </c>
      <c r="V1085" s="1">
        <v>0</v>
      </c>
      <c r="W1085" s="1">
        <v>0</v>
      </c>
      <c r="X1085" s="1">
        <v>0</v>
      </c>
      <c r="Y1085" s="1">
        <v>0</v>
      </c>
      <c r="Z1085" s="1">
        <v>0</v>
      </c>
      <c r="AA1085" s="1">
        <v>0</v>
      </c>
      <c r="AB1085" s="1">
        <v>110</v>
      </c>
      <c r="AC1085" s="1">
        <v>0</v>
      </c>
      <c r="AD1085" s="1">
        <v>0</v>
      </c>
      <c r="AE1085" s="1">
        <v>0</v>
      </c>
      <c r="AF1085" s="1">
        <v>0</v>
      </c>
      <c r="AG1085" s="1">
        <v>0</v>
      </c>
      <c r="AH1085" s="1">
        <v>0</v>
      </c>
      <c r="AI1085" s="1">
        <v>0</v>
      </c>
      <c r="AJ1085" s="1">
        <v>0</v>
      </c>
      <c r="AK1085" s="6">
        <v>367</v>
      </c>
    </row>
    <row r="1086" spans="2:37" x14ac:dyDescent="0.25">
      <c r="B1086" s="1" t="s">
        <v>1387</v>
      </c>
      <c r="C1086" s="1" t="s">
        <v>1388</v>
      </c>
      <c r="D1086" s="1" t="s">
        <v>1386</v>
      </c>
      <c r="E1086" s="2">
        <v>45302.37773148148</v>
      </c>
      <c r="F1086" s="1" t="s">
        <v>36</v>
      </c>
      <c r="G1086" s="1" t="s">
        <v>37</v>
      </c>
      <c r="I1086" s="1" t="s">
        <v>38</v>
      </c>
      <c r="J1086" s="3">
        <v>77.5</v>
      </c>
      <c r="K1086" s="1">
        <v>0</v>
      </c>
      <c r="L1086" s="1">
        <v>0</v>
      </c>
      <c r="M1086" s="1">
        <v>0</v>
      </c>
      <c r="N1086" s="1">
        <v>1142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79</v>
      </c>
      <c r="V1086" s="1">
        <v>0</v>
      </c>
      <c r="W1086" s="1">
        <v>0</v>
      </c>
      <c r="X1086" s="1">
        <v>0</v>
      </c>
      <c r="Y1086" s="1">
        <v>0</v>
      </c>
      <c r="Z1086" s="1">
        <v>0</v>
      </c>
      <c r="AA1086" s="1">
        <v>0</v>
      </c>
      <c r="AB1086" s="1">
        <v>428</v>
      </c>
      <c r="AC1086" s="1">
        <v>0</v>
      </c>
      <c r="AD1086" s="1">
        <v>0</v>
      </c>
      <c r="AE1086" s="1">
        <v>0</v>
      </c>
      <c r="AF1086" s="1">
        <v>0</v>
      </c>
      <c r="AG1086" s="1">
        <v>0</v>
      </c>
      <c r="AH1086" s="1">
        <v>0</v>
      </c>
      <c r="AI1086" s="1">
        <v>0</v>
      </c>
      <c r="AJ1086" s="1">
        <v>0</v>
      </c>
      <c r="AK1086" s="6">
        <v>367</v>
      </c>
    </row>
    <row r="1087" spans="2:37" x14ac:dyDescent="0.25">
      <c r="B1087" s="1" t="s">
        <v>3643</v>
      </c>
      <c r="C1087" s="1" t="s">
        <v>3644</v>
      </c>
      <c r="D1087" s="1" t="s">
        <v>1389</v>
      </c>
      <c r="E1087" s="2">
        <v>45306.489374999997</v>
      </c>
      <c r="F1087" s="1" t="s">
        <v>3645</v>
      </c>
      <c r="G1087" s="1" t="s">
        <v>37</v>
      </c>
      <c r="I1087" s="1" t="s">
        <v>50</v>
      </c>
      <c r="J1087" s="3">
        <v>50.8</v>
      </c>
      <c r="K1087" s="1">
        <v>18</v>
      </c>
      <c r="L1087" s="1">
        <v>0</v>
      </c>
      <c r="M1087" s="1">
        <v>0</v>
      </c>
      <c r="N1087" s="1">
        <v>608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1">
        <v>0</v>
      </c>
      <c r="Z1087" s="1">
        <v>0</v>
      </c>
      <c r="AA1087" s="1">
        <v>0</v>
      </c>
      <c r="AB1087" s="1">
        <v>877</v>
      </c>
      <c r="AC1087" s="1">
        <v>0</v>
      </c>
      <c r="AD1087" s="1">
        <v>0</v>
      </c>
      <c r="AE1087" s="1">
        <v>0</v>
      </c>
      <c r="AF1087" s="1">
        <v>0</v>
      </c>
      <c r="AG1087" s="1">
        <v>0</v>
      </c>
      <c r="AH1087" s="1">
        <v>0</v>
      </c>
      <c r="AI1087" s="1">
        <v>0</v>
      </c>
      <c r="AJ1087" s="1">
        <v>0</v>
      </c>
      <c r="AK1087" s="6">
        <v>367</v>
      </c>
    </row>
    <row r="1088" spans="2:37" x14ac:dyDescent="0.25">
      <c r="B1088" s="1" t="s">
        <v>3646</v>
      </c>
      <c r="C1088" s="1" t="s">
        <v>3647</v>
      </c>
      <c r="D1088" s="1" t="s">
        <v>3648</v>
      </c>
      <c r="E1088" s="2">
        <v>45306.53434027778</v>
      </c>
      <c r="F1088" s="1" t="s">
        <v>295</v>
      </c>
      <c r="G1088" s="1" t="s">
        <v>37</v>
      </c>
      <c r="I1088" s="1" t="s">
        <v>38</v>
      </c>
      <c r="J1088" s="3">
        <v>413.2</v>
      </c>
      <c r="K1088" s="1">
        <v>0</v>
      </c>
      <c r="L1088" s="1">
        <v>0</v>
      </c>
      <c r="M1088" s="1">
        <v>5375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0</v>
      </c>
      <c r="Y1088" s="1">
        <v>0</v>
      </c>
      <c r="Z1088" s="1">
        <v>0</v>
      </c>
      <c r="AA1088" s="1">
        <v>0</v>
      </c>
      <c r="AB1088" s="1">
        <v>4045</v>
      </c>
      <c r="AC1088" s="1">
        <v>0</v>
      </c>
      <c r="AD1088" s="1">
        <v>0</v>
      </c>
      <c r="AE1088" s="1">
        <v>0</v>
      </c>
      <c r="AF1088" s="1">
        <v>0</v>
      </c>
      <c r="AG1088" s="1">
        <v>0</v>
      </c>
      <c r="AH1088" s="1">
        <v>0</v>
      </c>
      <c r="AI1088" s="1">
        <v>0</v>
      </c>
      <c r="AJ1088" s="1">
        <v>0</v>
      </c>
      <c r="AK1088" s="6">
        <v>367</v>
      </c>
    </row>
    <row r="1089" spans="2:37" x14ac:dyDescent="0.25">
      <c r="B1089" s="1" t="s">
        <v>3649</v>
      </c>
      <c r="C1089" s="1" t="s">
        <v>3650</v>
      </c>
      <c r="D1089" s="1" t="s">
        <v>3651</v>
      </c>
      <c r="E1089" s="2">
        <v>45306.466273148151</v>
      </c>
      <c r="F1089" s="1" t="s">
        <v>2015</v>
      </c>
      <c r="G1089" s="1" t="s">
        <v>37</v>
      </c>
      <c r="I1089" s="1" t="s">
        <v>50</v>
      </c>
      <c r="J1089" s="3">
        <v>168.8</v>
      </c>
      <c r="K1089" s="1">
        <v>3</v>
      </c>
      <c r="L1089" s="1">
        <v>0</v>
      </c>
      <c r="M1089" s="1">
        <v>0</v>
      </c>
      <c r="N1089" s="1">
        <v>2126</v>
      </c>
      <c r="O1089" s="1">
        <v>6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84</v>
      </c>
      <c r="V1089" s="1">
        <v>0</v>
      </c>
      <c r="W1089" s="1">
        <v>0</v>
      </c>
      <c r="X1089" s="1">
        <v>0</v>
      </c>
      <c r="Y1089" s="1">
        <v>0</v>
      </c>
      <c r="Z1089" s="1">
        <v>0</v>
      </c>
      <c r="AA1089" s="1">
        <v>5</v>
      </c>
      <c r="AB1089" s="1">
        <v>2319</v>
      </c>
      <c r="AC1089" s="1">
        <v>0</v>
      </c>
      <c r="AD1089" s="1">
        <v>0</v>
      </c>
      <c r="AE1089" s="1">
        <v>0</v>
      </c>
      <c r="AF1089" s="1">
        <v>0</v>
      </c>
      <c r="AG1089" s="1">
        <v>0</v>
      </c>
      <c r="AH1089" s="1">
        <v>0</v>
      </c>
      <c r="AI1089" s="1">
        <v>0</v>
      </c>
      <c r="AJ1089" s="1">
        <v>0</v>
      </c>
      <c r="AK1089" s="6">
        <v>45339</v>
      </c>
    </row>
    <row r="1090" spans="2:37" x14ac:dyDescent="0.25">
      <c r="B1090" s="1" t="s">
        <v>2257</v>
      </c>
      <c r="C1090" s="1" t="s">
        <v>2258</v>
      </c>
      <c r="D1090" s="1" t="s">
        <v>2256</v>
      </c>
      <c r="E1090" s="2">
        <v>45230.595949074072</v>
      </c>
      <c r="F1090" s="1" t="s">
        <v>183</v>
      </c>
      <c r="G1090" s="1" t="s">
        <v>37</v>
      </c>
      <c r="I1090" s="1" t="s">
        <v>38</v>
      </c>
      <c r="J1090" s="3">
        <v>12.5</v>
      </c>
      <c r="K1090" s="1">
        <v>2</v>
      </c>
      <c r="L1090" s="1">
        <v>0</v>
      </c>
      <c r="M1090" s="1">
        <v>0</v>
      </c>
      <c r="N1090" s="1">
        <v>0</v>
      </c>
      <c r="O1090" s="1">
        <v>57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  <c r="W1090" s="1">
        <v>0</v>
      </c>
      <c r="X1090" s="1">
        <v>0</v>
      </c>
      <c r="Y1090" s="1">
        <v>0</v>
      </c>
      <c r="Z1090" s="1">
        <v>0</v>
      </c>
      <c r="AA1090" s="1">
        <v>0</v>
      </c>
      <c r="AB1090" s="1">
        <v>0</v>
      </c>
      <c r="AC1090" s="1">
        <v>0</v>
      </c>
      <c r="AD1090" s="1">
        <v>0</v>
      </c>
      <c r="AE1090" s="1">
        <v>0</v>
      </c>
      <c r="AF1090" s="1">
        <v>0</v>
      </c>
      <c r="AG1090" s="1">
        <v>0</v>
      </c>
      <c r="AH1090" s="1">
        <v>0</v>
      </c>
      <c r="AI1090" s="1">
        <v>0</v>
      </c>
      <c r="AJ1090" s="1">
        <v>-1</v>
      </c>
      <c r="AK1090" s="6">
        <v>45338</v>
      </c>
    </row>
    <row r="1091" spans="2:37" x14ac:dyDescent="0.25">
      <c r="B1091" s="1" t="s">
        <v>1838</v>
      </c>
      <c r="C1091" s="1" t="s">
        <v>1839</v>
      </c>
      <c r="D1091" s="1" t="s">
        <v>1837</v>
      </c>
      <c r="E1091" s="2">
        <v>45305.750879629632</v>
      </c>
      <c r="F1091" s="1" t="s">
        <v>36</v>
      </c>
      <c r="G1091" s="1" t="s">
        <v>42</v>
      </c>
      <c r="I1091" s="1" t="s">
        <v>50</v>
      </c>
      <c r="J1091" s="3">
        <v>472.3</v>
      </c>
      <c r="K1091" s="1">
        <v>0</v>
      </c>
      <c r="L1091" s="1">
        <v>0</v>
      </c>
      <c r="M1091" s="1">
        <v>6756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>
        <v>0</v>
      </c>
      <c r="AA1091" s="1">
        <v>0</v>
      </c>
      <c r="AB1091" s="1">
        <v>1673</v>
      </c>
      <c r="AC1091" s="1">
        <v>0</v>
      </c>
      <c r="AD1091" s="1">
        <v>0</v>
      </c>
      <c r="AE1091" s="1">
        <v>0</v>
      </c>
      <c r="AF1091" s="1">
        <v>0</v>
      </c>
      <c r="AG1091" s="1">
        <v>0</v>
      </c>
      <c r="AH1091" s="1">
        <v>0</v>
      </c>
      <c r="AI1091" s="1">
        <v>0</v>
      </c>
      <c r="AJ1091" s="1">
        <v>0</v>
      </c>
      <c r="AK1091" s="6">
        <v>45085</v>
      </c>
    </row>
    <row r="1092" spans="2:37" x14ac:dyDescent="0.25">
      <c r="B1092" s="1" t="s">
        <v>1391</v>
      </c>
      <c r="C1092" s="1" t="s">
        <v>1392</v>
      </c>
      <c r="D1092" s="1" t="s">
        <v>1390</v>
      </c>
      <c r="E1092" s="2">
        <v>45306.572199074071</v>
      </c>
      <c r="F1092" s="1" t="s">
        <v>311</v>
      </c>
      <c r="G1092" s="1" t="s">
        <v>37</v>
      </c>
      <c r="I1092" s="1" t="s">
        <v>38</v>
      </c>
      <c r="J1092" s="3">
        <v>29.8</v>
      </c>
      <c r="K1092" s="1">
        <v>10</v>
      </c>
      <c r="L1092" s="1">
        <v>709</v>
      </c>
      <c r="M1092" s="1">
        <v>0</v>
      </c>
      <c r="N1092" s="1">
        <v>0</v>
      </c>
      <c r="O1092" s="1">
        <v>663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121</v>
      </c>
      <c r="V1092" s="1">
        <v>0</v>
      </c>
      <c r="W1092" s="1">
        <v>0</v>
      </c>
      <c r="X1092" s="1">
        <v>0</v>
      </c>
      <c r="Y1092" s="1">
        <v>0</v>
      </c>
      <c r="Z1092" s="1">
        <v>0</v>
      </c>
      <c r="AA1092" s="1">
        <v>0</v>
      </c>
      <c r="AB1092" s="1">
        <v>706</v>
      </c>
      <c r="AC1092" s="1">
        <v>0</v>
      </c>
      <c r="AD1092" s="1">
        <v>0</v>
      </c>
      <c r="AE1092" s="1">
        <v>0</v>
      </c>
      <c r="AF1092" s="1">
        <v>0</v>
      </c>
      <c r="AG1092" s="1">
        <v>0</v>
      </c>
      <c r="AH1092" s="1">
        <v>0</v>
      </c>
      <c r="AI1092" s="1">
        <v>0</v>
      </c>
      <c r="AJ1092" s="1">
        <v>0</v>
      </c>
      <c r="AK1092" s="6">
        <v>45639</v>
      </c>
    </row>
    <row r="1093" spans="2:37" x14ac:dyDescent="0.25">
      <c r="B1093" s="1" t="s">
        <v>3652</v>
      </c>
      <c r="C1093" s="1" t="s">
        <v>3653</v>
      </c>
      <c r="D1093" s="1" t="s">
        <v>3654</v>
      </c>
      <c r="E1093" s="2">
        <v>45306.3440162037</v>
      </c>
      <c r="F1093" s="1" t="s">
        <v>3645</v>
      </c>
      <c r="G1093" s="1" t="s">
        <v>37</v>
      </c>
      <c r="I1093" s="1" t="s">
        <v>38</v>
      </c>
      <c r="J1093" s="3">
        <v>10.9</v>
      </c>
      <c r="K1093" s="1">
        <v>0</v>
      </c>
      <c r="L1093" s="1">
        <v>39</v>
      </c>
      <c r="M1093" s="1">
        <v>0</v>
      </c>
      <c r="N1093" s="1">
        <v>0</v>
      </c>
      <c r="O1093" s="1">
        <v>35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1">
        <v>0</v>
      </c>
      <c r="Z1093" s="1">
        <v>0</v>
      </c>
      <c r="AA1093" s="1">
        <v>0</v>
      </c>
      <c r="AB1093" s="1">
        <v>38</v>
      </c>
      <c r="AC1093" s="1">
        <v>0</v>
      </c>
      <c r="AD1093" s="1">
        <v>124</v>
      </c>
      <c r="AE1093" s="1">
        <v>0</v>
      </c>
      <c r="AF1093" s="1">
        <v>0</v>
      </c>
      <c r="AG1093" s="1">
        <v>0</v>
      </c>
      <c r="AH1093" s="1">
        <v>0</v>
      </c>
      <c r="AI1093" s="1">
        <v>0</v>
      </c>
      <c r="AJ1093" s="1">
        <v>0</v>
      </c>
      <c r="AK1093" s="6">
        <v>45469</v>
      </c>
    </row>
    <row r="1094" spans="2:37" x14ac:dyDescent="0.25">
      <c r="B1094" s="1" t="s">
        <v>2260</v>
      </c>
      <c r="C1094" s="1" t="s">
        <v>2261</v>
      </c>
      <c r="D1094" s="1" t="s">
        <v>2259</v>
      </c>
      <c r="E1094" s="2">
        <v>45306.314571759256</v>
      </c>
      <c r="F1094" s="1" t="s">
        <v>211</v>
      </c>
      <c r="G1094" s="1" t="s">
        <v>37</v>
      </c>
      <c r="I1094" s="1" t="s">
        <v>50</v>
      </c>
      <c r="J1094" s="3">
        <v>100.5</v>
      </c>
      <c r="K1094" s="1">
        <v>19</v>
      </c>
      <c r="L1094" s="1">
        <v>444</v>
      </c>
      <c r="M1094" s="1">
        <v>0</v>
      </c>
      <c r="N1094" s="1">
        <v>430</v>
      </c>
      <c r="O1094" s="1">
        <v>135</v>
      </c>
      <c r="P1094" s="1">
        <v>21</v>
      </c>
      <c r="Q1094" s="1">
        <v>0</v>
      </c>
      <c r="R1094" s="1">
        <v>0</v>
      </c>
      <c r="S1094" s="1">
        <v>1</v>
      </c>
      <c r="T1094" s="1">
        <v>0</v>
      </c>
      <c r="U1094" s="1">
        <v>372</v>
      </c>
      <c r="V1094" s="1">
        <v>0</v>
      </c>
      <c r="W1094" s="1">
        <v>0</v>
      </c>
      <c r="X1094" s="1">
        <v>0</v>
      </c>
      <c r="Y1094" s="1">
        <v>0</v>
      </c>
      <c r="Z1094" s="1">
        <v>0</v>
      </c>
      <c r="AA1094" s="1">
        <v>17</v>
      </c>
      <c r="AB1094" s="1">
        <v>490</v>
      </c>
      <c r="AC1094" s="1">
        <v>0</v>
      </c>
      <c r="AD1094" s="1">
        <v>3</v>
      </c>
      <c r="AE1094" s="1">
        <v>0</v>
      </c>
      <c r="AF1094" s="1">
        <v>0</v>
      </c>
      <c r="AG1094" s="1">
        <v>0</v>
      </c>
      <c r="AH1094" s="1">
        <v>1</v>
      </c>
      <c r="AI1094" s="1">
        <v>0</v>
      </c>
      <c r="AJ1094" s="1">
        <v>0</v>
      </c>
      <c r="AK1094" s="6">
        <v>45448</v>
      </c>
    </row>
    <row r="1095" spans="2:37" x14ac:dyDescent="0.25">
      <c r="B1095" s="1" t="s">
        <v>3655</v>
      </c>
      <c r="C1095" s="1" t="s">
        <v>3656</v>
      </c>
      <c r="D1095" s="1" t="s">
        <v>3657</v>
      </c>
      <c r="E1095" s="2">
        <v>45274.536261574074</v>
      </c>
      <c r="F1095" s="1" t="s">
        <v>63</v>
      </c>
      <c r="G1095" s="1" t="s">
        <v>37</v>
      </c>
      <c r="I1095" s="1" t="s">
        <v>38</v>
      </c>
      <c r="J1095" s="3">
        <v>1.2</v>
      </c>
      <c r="K1095" s="1">
        <v>1</v>
      </c>
      <c r="L1095" s="1">
        <v>0</v>
      </c>
      <c r="M1095" s="1">
        <v>0</v>
      </c>
      <c r="N1095" s="1">
        <v>0</v>
      </c>
      <c r="O1095" s="1">
        <v>2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1</v>
      </c>
      <c r="V1095" s="1">
        <v>0</v>
      </c>
      <c r="W1095" s="1">
        <v>0</v>
      </c>
      <c r="X1095" s="1">
        <v>0</v>
      </c>
      <c r="Y1095" s="1">
        <v>0</v>
      </c>
      <c r="Z1095" s="1">
        <v>0</v>
      </c>
      <c r="AA1095" s="1">
        <v>0</v>
      </c>
      <c r="AB1095" s="1">
        <v>0</v>
      </c>
      <c r="AC1095" s="1">
        <v>0</v>
      </c>
      <c r="AD1095" s="1">
        <v>0</v>
      </c>
      <c r="AE1095" s="1">
        <v>0</v>
      </c>
      <c r="AF1095" s="1">
        <v>0</v>
      </c>
      <c r="AG1095" s="1">
        <v>0</v>
      </c>
      <c r="AH1095" s="1">
        <v>0</v>
      </c>
      <c r="AI1095" s="1">
        <v>0</v>
      </c>
      <c r="AJ1095" s="1">
        <v>0</v>
      </c>
      <c r="AK1095" s="6">
        <v>45549</v>
      </c>
    </row>
    <row r="1096" spans="2:37" x14ac:dyDescent="0.25">
      <c r="B1096" s="1" t="s">
        <v>1394</v>
      </c>
      <c r="C1096" s="1" t="s">
        <v>1395</v>
      </c>
      <c r="D1096" s="1" t="s">
        <v>1393</v>
      </c>
      <c r="E1096" s="2">
        <v>45238.390868055554</v>
      </c>
      <c r="F1096" s="1" t="s">
        <v>49</v>
      </c>
      <c r="G1096" s="1" t="s">
        <v>37</v>
      </c>
      <c r="I1096" s="1" t="s">
        <v>50</v>
      </c>
      <c r="J1096" s="3">
        <v>3.9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1">
        <v>0</v>
      </c>
      <c r="Z1096" s="1">
        <v>0</v>
      </c>
      <c r="AA1096" s="1">
        <v>0</v>
      </c>
      <c r="AB1096" s="1">
        <v>0</v>
      </c>
      <c r="AC1096" s="1">
        <v>0</v>
      </c>
      <c r="AD1096" s="1">
        <v>0</v>
      </c>
      <c r="AE1096" s="1">
        <v>0</v>
      </c>
      <c r="AF1096" s="1">
        <v>0</v>
      </c>
      <c r="AG1096" s="1">
        <v>0</v>
      </c>
      <c r="AH1096" s="1">
        <v>0</v>
      </c>
      <c r="AI1096" s="1">
        <v>0</v>
      </c>
      <c r="AJ1096" s="1">
        <v>0</v>
      </c>
      <c r="AK1096" s="6">
        <v>367</v>
      </c>
    </row>
    <row r="1097" spans="2:37" x14ac:dyDescent="0.25">
      <c r="B1097" s="1" t="s">
        <v>3658</v>
      </c>
      <c r="C1097" s="1" t="s">
        <v>3659</v>
      </c>
      <c r="D1097" s="1" t="s">
        <v>3660</v>
      </c>
      <c r="E1097" s="2">
        <v>45306.38484953704</v>
      </c>
      <c r="F1097" s="1" t="s">
        <v>230</v>
      </c>
      <c r="G1097" s="1" t="s">
        <v>37</v>
      </c>
      <c r="I1097" s="1" t="s">
        <v>38</v>
      </c>
      <c r="J1097" s="3">
        <v>69.400000000000006</v>
      </c>
      <c r="K1097" s="1">
        <v>3790</v>
      </c>
      <c r="L1097" s="1">
        <v>0</v>
      </c>
      <c r="M1097" s="1">
        <v>0</v>
      </c>
      <c r="N1097" s="1">
        <v>683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0</v>
      </c>
      <c r="W1097" s="1">
        <v>0</v>
      </c>
      <c r="X1097" s="1">
        <v>0</v>
      </c>
      <c r="Y1097" s="1">
        <v>0</v>
      </c>
      <c r="Z1097" s="1">
        <v>0</v>
      </c>
      <c r="AA1097" s="1">
        <v>0</v>
      </c>
      <c r="AB1097" s="1">
        <v>688</v>
      </c>
      <c r="AC1097" s="1">
        <v>0</v>
      </c>
      <c r="AD1097" s="1">
        <v>0</v>
      </c>
      <c r="AE1097" s="1">
        <v>0</v>
      </c>
      <c r="AF1097" s="1">
        <v>0</v>
      </c>
      <c r="AG1097" s="1">
        <v>0</v>
      </c>
      <c r="AH1097" s="1">
        <v>1</v>
      </c>
      <c r="AI1097" s="1">
        <v>0</v>
      </c>
      <c r="AJ1097" s="1">
        <v>0</v>
      </c>
      <c r="AK1097" s="6">
        <v>367</v>
      </c>
    </row>
    <row r="1098" spans="2:37" x14ac:dyDescent="0.25">
      <c r="B1098" s="1" t="s">
        <v>3661</v>
      </c>
      <c r="C1098" s="1" t="s">
        <v>3662</v>
      </c>
      <c r="D1098" s="1" t="s">
        <v>3663</v>
      </c>
      <c r="E1098" s="2">
        <v>45306.223321759258</v>
      </c>
      <c r="F1098" s="1" t="s">
        <v>41</v>
      </c>
      <c r="G1098" s="1" t="s">
        <v>37</v>
      </c>
      <c r="I1098" s="1" t="s">
        <v>50</v>
      </c>
      <c r="J1098" s="3">
        <v>123.4</v>
      </c>
      <c r="K1098" s="1">
        <v>0</v>
      </c>
      <c r="L1098" s="1">
        <v>0</v>
      </c>
      <c r="M1098" s="1">
        <v>228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0</v>
      </c>
      <c r="W1098" s="1">
        <v>0</v>
      </c>
      <c r="X1098" s="1">
        <v>0</v>
      </c>
      <c r="Y1098" s="1">
        <v>0</v>
      </c>
      <c r="Z1098" s="1">
        <v>0</v>
      </c>
      <c r="AA1098" s="1">
        <v>0</v>
      </c>
      <c r="AB1098" s="1">
        <v>2282</v>
      </c>
      <c r="AC1098" s="1">
        <v>0</v>
      </c>
      <c r="AD1098" s="1">
        <v>0</v>
      </c>
      <c r="AE1098" s="1">
        <v>0</v>
      </c>
      <c r="AF1098" s="1">
        <v>0</v>
      </c>
      <c r="AG1098" s="1">
        <v>0</v>
      </c>
      <c r="AH1098" s="1">
        <v>0</v>
      </c>
      <c r="AI1098" s="1">
        <v>0</v>
      </c>
      <c r="AJ1098" s="1">
        <v>0</v>
      </c>
      <c r="AK1098" s="6">
        <v>367</v>
      </c>
    </row>
    <row r="1099" spans="2:37" x14ac:dyDescent="0.25">
      <c r="B1099" s="1" t="s">
        <v>2263</v>
      </c>
      <c r="C1099" s="1" t="s">
        <v>2264</v>
      </c>
      <c r="D1099" s="1" t="s">
        <v>2262</v>
      </c>
      <c r="E1099" s="2">
        <v>45303.5233912037</v>
      </c>
      <c r="F1099" s="1" t="s">
        <v>1217</v>
      </c>
      <c r="G1099" s="1" t="s">
        <v>37</v>
      </c>
      <c r="I1099" s="1" t="s">
        <v>38</v>
      </c>
      <c r="J1099" s="3">
        <v>17.5</v>
      </c>
      <c r="K1099" s="1">
        <v>174</v>
      </c>
      <c r="L1099" s="1">
        <v>0</v>
      </c>
      <c r="M1099" s="1">
        <v>56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1</v>
      </c>
      <c r="U1099" s="1">
        <v>0</v>
      </c>
      <c r="V1099" s="1">
        <v>0</v>
      </c>
      <c r="W1099" s="1">
        <v>0</v>
      </c>
      <c r="X1099" s="1">
        <v>0</v>
      </c>
      <c r="Y1099" s="1">
        <v>0</v>
      </c>
      <c r="Z1099" s="1">
        <v>0</v>
      </c>
      <c r="AA1099" s="1">
        <v>0</v>
      </c>
      <c r="AB1099" s="1">
        <v>74</v>
      </c>
      <c r="AC1099" s="1">
        <v>0</v>
      </c>
      <c r="AD1099" s="1">
        <v>3</v>
      </c>
      <c r="AE1099" s="1">
        <v>0</v>
      </c>
      <c r="AF1099" s="1">
        <v>0</v>
      </c>
      <c r="AG1099" s="1">
        <v>0</v>
      </c>
      <c r="AH1099" s="1">
        <v>0</v>
      </c>
      <c r="AI1099" s="1">
        <v>0</v>
      </c>
      <c r="AJ1099" s="1">
        <v>0</v>
      </c>
      <c r="AK1099" s="6">
        <v>367</v>
      </c>
    </row>
    <row r="1100" spans="2:37" x14ac:dyDescent="0.25">
      <c r="B1100" s="1" t="s">
        <v>1397</v>
      </c>
      <c r="C1100" s="1" t="s">
        <v>1398</v>
      </c>
      <c r="D1100" s="1" t="s">
        <v>1396</v>
      </c>
      <c r="E1100" s="2">
        <v>45304.445162037038</v>
      </c>
      <c r="F1100" s="1" t="s">
        <v>73</v>
      </c>
      <c r="G1100" s="1" t="s">
        <v>37</v>
      </c>
      <c r="I1100" s="1" t="s">
        <v>50</v>
      </c>
      <c r="J1100" s="3">
        <v>2.2000000000000002</v>
      </c>
      <c r="K1100" s="1">
        <v>1</v>
      </c>
      <c r="L1100" s="1">
        <v>0</v>
      </c>
      <c r="M1100" s="1">
        <v>0</v>
      </c>
      <c r="N1100" s="1">
        <v>1</v>
      </c>
      <c r="O1100" s="1">
        <v>8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X1100" s="1">
        <v>0</v>
      </c>
      <c r="Y1100" s="1">
        <v>0</v>
      </c>
      <c r="Z1100" s="1">
        <v>0</v>
      </c>
      <c r="AA1100" s="1">
        <v>0</v>
      </c>
      <c r="AB1100" s="1">
        <v>1</v>
      </c>
      <c r="AC1100" s="1">
        <v>0</v>
      </c>
      <c r="AD1100" s="1">
        <v>0</v>
      </c>
      <c r="AE1100" s="1">
        <v>0</v>
      </c>
      <c r="AF1100" s="1">
        <v>0</v>
      </c>
      <c r="AG1100" s="1">
        <v>0</v>
      </c>
      <c r="AH1100" s="1">
        <v>0</v>
      </c>
      <c r="AI1100" s="1">
        <v>0</v>
      </c>
      <c r="AJ1100" s="1">
        <v>0</v>
      </c>
      <c r="AK1100" s="6">
        <v>45374</v>
      </c>
    </row>
    <row r="1101" spans="2:37" x14ac:dyDescent="0.25">
      <c r="B1101" s="1" t="s">
        <v>3664</v>
      </c>
      <c r="C1101" s="1" t="s">
        <v>3665</v>
      </c>
      <c r="D1101" s="1" t="s">
        <v>3666</v>
      </c>
      <c r="E1101" s="2">
        <v>45306.330185185187</v>
      </c>
      <c r="F1101" s="1" t="s">
        <v>73</v>
      </c>
      <c r="G1101" s="1" t="s">
        <v>37</v>
      </c>
      <c r="I1101" s="1" t="s">
        <v>38</v>
      </c>
      <c r="J1101" s="3">
        <v>30.5</v>
      </c>
      <c r="K1101" s="1">
        <v>0</v>
      </c>
      <c r="L1101" s="1">
        <v>420</v>
      </c>
      <c r="M1101" s="1">
        <v>0</v>
      </c>
      <c r="N1101" s="1">
        <v>0</v>
      </c>
      <c r="O1101" s="1">
        <v>49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">
        <v>0</v>
      </c>
      <c r="Y1101" s="1">
        <v>0</v>
      </c>
      <c r="Z1101" s="1">
        <v>0</v>
      </c>
      <c r="AA1101" s="1">
        <v>0</v>
      </c>
      <c r="AB1101" s="1">
        <v>429</v>
      </c>
      <c r="AC1101" s="1">
        <v>0</v>
      </c>
      <c r="AD1101" s="1">
        <v>0</v>
      </c>
      <c r="AE1101" s="1">
        <v>0</v>
      </c>
      <c r="AF1101" s="1">
        <v>0</v>
      </c>
      <c r="AG1101" s="1">
        <v>0</v>
      </c>
      <c r="AH1101" s="1">
        <v>0</v>
      </c>
      <c r="AI1101" s="1">
        <v>0</v>
      </c>
      <c r="AJ1101" s="1">
        <v>0</v>
      </c>
      <c r="AK1101" s="6">
        <v>45420</v>
      </c>
    </row>
    <row r="1102" spans="2:37" x14ac:dyDescent="0.25">
      <c r="B1102" s="1" t="s">
        <v>1400</v>
      </c>
      <c r="C1102" s="1" t="s">
        <v>1401</v>
      </c>
      <c r="D1102" s="1" t="s">
        <v>1399</v>
      </c>
      <c r="E1102" s="2">
        <v>45304.493333333332</v>
      </c>
      <c r="F1102" s="1" t="s">
        <v>36</v>
      </c>
      <c r="G1102" s="1" t="s">
        <v>37</v>
      </c>
      <c r="I1102" s="1" t="s">
        <v>50</v>
      </c>
      <c r="J1102" s="3">
        <v>38</v>
      </c>
      <c r="K1102" s="1">
        <v>1</v>
      </c>
      <c r="L1102" s="1">
        <v>0</v>
      </c>
      <c r="M1102" s="1">
        <v>0</v>
      </c>
      <c r="N1102" s="1">
        <v>901</v>
      </c>
      <c r="O1102" s="1">
        <v>1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33</v>
      </c>
      <c r="V1102" s="1">
        <v>0</v>
      </c>
      <c r="W1102" s="1">
        <v>0</v>
      </c>
      <c r="X1102" s="1">
        <v>0</v>
      </c>
      <c r="Y1102" s="1">
        <v>0</v>
      </c>
      <c r="Z1102" s="1">
        <v>0</v>
      </c>
      <c r="AA1102" s="1">
        <v>0</v>
      </c>
      <c r="AB1102" s="1">
        <v>991</v>
      </c>
      <c r="AC1102" s="1">
        <v>0</v>
      </c>
      <c r="AD1102" s="1">
        <v>0</v>
      </c>
      <c r="AE1102" s="1">
        <v>0</v>
      </c>
      <c r="AF1102" s="1">
        <v>0</v>
      </c>
      <c r="AG1102" s="1">
        <v>0</v>
      </c>
      <c r="AH1102" s="1">
        <v>0</v>
      </c>
      <c r="AI1102" s="1">
        <v>0</v>
      </c>
      <c r="AJ1102" s="1">
        <v>0</v>
      </c>
      <c r="AK1102" s="6">
        <v>45384</v>
      </c>
    </row>
    <row r="1103" spans="2:37" x14ac:dyDescent="0.25">
      <c r="B1103" s="1" t="s">
        <v>3667</v>
      </c>
      <c r="C1103" s="1" t="s">
        <v>3668</v>
      </c>
      <c r="D1103" s="1" t="s">
        <v>3669</v>
      </c>
      <c r="E1103" s="2">
        <v>45296.509641203702</v>
      </c>
      <c r="F1103" s="1" t="s">
        <v>215</v>
      </c>
      <c r="G1103" s="1" t="s">
        <v>37</v>
      </c>
      <c r="I1103" s="1" t="s">
        <v>38</v>
      </c>
      <c r="J1103" s="3">
        <v>1.9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4</v>
      </c>
      <c r="V1103" s="1">
        <v>0</v>
      </c>
      <c r="W1103" s="1">
        <v>0</v>
      </c>
      <c r="X1103" s="1">
        <v>0</v>
      </c>
      <c r="Y1103" s="1">
        <v>0</v>
      </c>
      <c r="Z1103" s="1">
        <v>0</v>
      </c>
      <c r="AA1103" s="1">
        <v>0</v>
      </c>
      <c r="AB1103" s="1">
        <v>0</v>
      </c>
      <c r="AC1103" s="1">
        <v>0</v>
      </c>
      <c r="AD1103" s="1">
        <v>0</v>
      </c>
      <c r="AE1103" s="1">
        <v>0</v>
      </c>
      <c r="AF1103" s="1">
        <v>0</v>
      </c>
      <c r="AG1103" s="1">
        <v>0</v>
      </c>
      <c r="AH1103" s="1">
        <v>0</v>
      </c>
      <c r="AI1103" s="1">
        <v>0</v>
      </c>
      <c r="AJ1103" s="1">
        <v>0</v>
      </c>
      <c r="AK1103" s="6">
        <v>367</v>
      </c>
    </row>
    <row r="1104" spans="2:37" x14ac:dyDescent="0.25">
      <c r="B1104" s="1" t="s">
        <v>3670</v>
      </c>
      <c r="C1104" s="1" t="s">
        <v>3671</v>
      </c>
      <c r="D1104" s="1" t="s">
        <v>3672</v>
      </c>
      <c r="E1104" s="2">
        <v>45306.34746527778</v>
      </c>
      <c r="F1104" s="1" t="s">
        <v>215</v>
      </c>
      <c r="G1104" s="1" t="s">
        <v>37</v>
      </c>
      <c r="I1104" s="1" t="s">
        <v>38</v>
      </c>
      <c r="J1104" s="3">
        <v>3.6</v>
      </c>
      <c r="K1104" s="1">
        <v>1</v>
      </c>
      <c r="L1104" s="1">
        <v>0</v>
      </c>
      <c r="M1104" s="1">
        <v>0</v>
      </c>
      <c r="N1104" s="1">
        <v>742</v>
      </c>
      <c r="O1104" s="1">
        <v>7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19</v>
      </c>
      <c r="V1104" s="1">
        <v>0</v>
      </c>
      <c r="W1104" s="1">
        <v>0</v>
      </c>
      <c r="X1104" s="1">
        <v>0</v>
      </c>
      <c r="Y1104" s="1">
        <v>0</v>
      </c>
      <c r="Z1104" s="1">
        <v>0</v>
      </c>
      <c r="AA1104" s="1">
        <v>60</v>
      </c>
      <c r="AB1104" s="1">
        <v>503</v>
      </c>
      <c r="AC1104" s="1">
        <v>0</v>
      </c>
      <c r="AD1104" s="1">
        <v>0</v>
      </c>
      <c r="AE1104" s="1">
        <v>0</v>
      </c>
      <c r="AF1104" s="1">
        <v>0</v>
      </c>
      <c r="AG1104" s="1">
        <v>0</v>
      </c>
      <c r="AH1104" s="1">
        <v>0</v>
      </c>
      <c r="AI1104" s="1">
        <v>0</v>
      </c>
      <c r="AJ1104" s="1">
        <v>0</v>
      </c>
      <c r="AK1104" s="6">
        <v>45496</v>
      </c>
    </row>
    <row r="1105" spans="2:37" x14ac:dyDescent="0.25">
      <c r="B1105" s="1" t="s">
        <v>3673</v>
      </c>
      <c r="C1105" s="1" t="s">
        <v>3674</v>
      </c>
      <c r="D1105" s="1" t="s">
        <v>3675</v>
      </c>
      <c r="E1105" s="2">
        <v>45280.496886574074</v>
      </c>
      <c r="F1105" s="1" t="s">
        <v>41</v>
      </c>
      <c r="G1105" s="1" t="s">
        <v>37</v>
      </c>
      <c r="I1105" s="1" t="s">
        <v>50</v>
      </c>
      <c r="J1105" s="3">
        <v>232.3</v>
      </c>
      <c r="K1105" s="1">
        <v>0</v>
      </c>
      <c r="L1105" s="1">
        <v>0</v>
      </c>
      <c r="M1105" s="1">
        <v>424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  <c r="T1105" s="1">
        <v>0</v>
      </c>
      <c r="U1105" s="1">
        <v>0</v>
      </c>
      <c r="V1105" s="1">
        <v>0</v>
      </c>
      <c r="W1105" s="1">
        <v>0</v>
      </c>
      <c r="X1105" s="1">
        <v>0</v>
      </c>
      <c r="Y1105" s="1">
        <v>0</v>
      </c>
      <c r="Z1105" s="1">
        <v>0</v>
      </c>
      <c r="AA1105" s="1">
        <v>0</v>
      </c>
      <c r="AB1105" s="1">
        <v>37</v>
      </c>
      <c r="AC1105" s="1">
        <v>0</v>
      </c>
      <c r="AD1105" s="1">
        <v>0</v>
      </c>
      <c r="AE1105" s="1">
        <v>0</v>
      </c>
      <c r="AF1105" s="1">
        <v>0</v>
      </c>
      <c r="AG1105" s="1">
        <v>0</v>
      </c>
      <c r="AH1105" s="1">
        <v>0</v>
      </c>
      <c r="AI1105" s="1">
        <v>0</v>
      </c>
      <c r="AJ1105" s="1">
        <v>0</v>
      </c>
      <c r="AK1105" s="6">
        <v>367</v>
      </c>
    </row>
    <row r="1106" spans="2:37" x14ac:dyDescent="0.25">
      <c r="B1106" s="1" t="s">
        <v>1403</v>
      </c>
      <c r="C1106" s="1" t="s">
        <v>1404</v>
      </c>
      <c r="D1106" s="1" t="s">
        <v>1402</v>
      </c>
      <c r="E1106" s="2">
        <v>45303.357615740744</v>
      </c>
      <c r="F1106" s="1" t="s">
        <v>36</v>
      </c>
      <c r="G1106" s="1" t="s">
        <v>37</v>
      </c>
      <c r="H1106" s="1" t="s">
        <v>53</v>
      </c>
      <c r="I1106" s="1" t="s">
        <v>38</v>
      </c>
      <c r="J1106" s="3">
        <v>66.7</v>
      </c>
      <c r="K1106" s="1">
        <v>0</v>
      </c>
      <c r="L1106" s="1">
        <v>6</v>
      </c>
      <c r="M1106" s="1">
        <v>0</v>
      </c>
      <c r="N1106" s="1">
        <v>0</v>
      </c>
      <c r="O1106" s="1">
        <v>2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>
        <v>0</v>
      </c>
      <c r="AA1106" s="1">
        <v>0</v>
      </c>
      <c r="AB1106" s="1">
        <v>8</v>
      </c>
      <c r="AC1106" s="1">
        <v>267</v>
      </c>
      <c r="AD1106" s="1">
        <v>0</v>
      </c>
      <c r="AE1106" s="1">
        <v>0</v>
      </c>
      <c r="AF1106" s="1">
        <v>0</v>
      </c>
      <c r="AG1106" s="1">
        <v>0</v>
      </c>
      <c r="AH1106" s="1">
        <v>0</v>
      </c>
      <c r="AI1106" s="1">
        <v>1</v>
      </c>
      <c r="AJ1106" s="1">
        <v>0</v>
      </c>
      <c r="AK1106" s="6">
        <v>45441</v>
      </c>
    </row>
    <row r="1107" spans="2:37" x14ac:dyDescent="0.25">
      <c r="B1107" s="1" t="s">
        <v>1403</v>
      </c>
      <c r="C1107" s="1" t="s">
        <v>1406</v>
      </c>
      <c r="D1107" s="1" t="s">
        <v>1405</v>
      </c>
      <c r="E1107" s="2">
        <v>45303.716134259259</v>
      </c>
      <c r="F1107" s="1" t="s">
        <v>104</v>
      </c>
      <c r="G1107" s="1" t="s">
        <v>37</v>
      </c>
      <c r="H1107" s="1" t="s">
        <v>53</v>
      </c>
      <c r="I1107" s="1" t="s">
        <v>38</v>
      </c>
      <c r="J1107" s="3">
        <v>20.399999999999999</v>
      </c>
      <c r="K1107" s="1">
        <v>7</v>
      </c>
      <c r="L1107" s="1">
        <v>225</v>
      </c>
      <c r="M1107" s="1">
        <v>0</v>
      </c>
      <c r="N1107" s="1">
        <v>0</v>
      </c>
      <c r="O1107" s="1">
        <v>228</v>
      </c>
      <c r="P1107" s="1">
        <v>0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0</v>
      </c>
      <c r="W1107" s="1">
        <v>0</v>
      </c>
      <c r="X1107" s="1">
        <v>0</v>
      </c>
      <c r="Y1107" s="1">
        <v>0</v>
      </c>
      <c r="Z1107" s="1">
        <v>0</v>
      </c>
      <c r="AA1107" s="1">
        <v>0</v>
      </c>
      <c r="AB1107" s="1">
        <v>378</v>
      </c>
      <c r="AC1107" s="1">
        <v>379</v>
      </c>
      <c r="AD1107" s="1">
        <v>0</v>
      </c>
      <c r="AE1107" s="1">
        <v>0</v>
      </c>
      <c r="AF1107" s="1">
        <v>0</v>
      </c>
      <c r="AG1107" s="1">
        <v>0</v>
      </c>
      <c r="AH1107" s="1">
        <v>0</v>
      </c>
      <c r="AI1107" s="1">
        <v>0</v>
      </c>
      <c r="AJ1107" s="1">
        <v>0</v>
      </c>
      <c r="AK1107" s="6">
        <v>45442</v>
      </c>
    </row>
    <row r="1108" spans="2:37" x14ac:dyDescent="0.25">
      <c r="B1108" s="1" t="s">
        <v>1408</v>
      </c>
      <c r="C1108" s="1" t="s">
        <v>1409</v>
      </c>
      <c r="D1108" s="1" t="s">
        <v>1407</v>
      </c>
      <c r="E1108" s="2">
        <v>45306.339930555558</v>
      </c>
      <c r="F1108" s="1" t="s">
        <v>211</v>
      </c>
      <c r="G1108" s="1" t="s">
        <v>37</v>
      </c>
      <c r="I1108" s="1" t="s">
        <v>38</v>
      </c>
      <c r="J1108" s="3">
        <v>527.1</v>
      </c>
      <c r="K1108" s="1">
        <v>599</v>
      </c>
      <c r="L1108" s="1">
        <v>265</v>
      </c>
      <c r="M1108" s="1">
        <v>0</v>
      </c>
      <c r="N1108" s="1">
        <v>269</v>
      </c>
      <c r="O1108" s="1">
        <v>281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318</v>
      </c>
      <c r="V1108" s="1">
        <v>0</v>
      </c>
      <c r="W1108" s="1">
        <v>0</v>
      </c>
      <c r="X1108" s="1">
        <v>0</v>
      </c>
      <c r="Y1108" s="1">
        <v>0</v>
      </c>
      <c r="Z1108" s="1">
        <v>0</v>
      </c>
      <c r="AA1108" s="1">
        <v>0</v>
      </c>
      <c r="AB1108" s="1">
        <v>963</v>
      </c>
      <c r="AC1108" s="1">
        <v>0</v>
      </c>
      <c r="AD1108" s="1">
        <v>0</v>
      </c>
      <c r="AE1108" s="1">
        <v>0</v>
      </c>
      <c r="AF1108" s="1">
        <v>0</v>
      </c>
      <c r="AG1108" s="1">
        <v>0</v>
      </c>
      <c r="AH1108" s="1">
        <v>0</v>
      </c>
      <c r="AI1108" s="1">
        <v>0</v>
      </c>
      <c r="AJ1108" s="1">
        <v>0</v>
      </c>
      <c r="AK1108" s="6">
        <v>45604</v>
      </c>
    </row>
    <row r="1109" spans="2:37" x14ac:dyDescent="0.25">
      <c r="B1109" s="1" t="s">
        <v>3676</v>
      </c>
      <c r="C1109" s="1" t="s">
        <v>3677</v>
      </c>
      <c r="D1109" s="1" t="s">
        <v>3678</v>
      </c>
      <c r="E1109" s="2">
        <v>45259.690185185187</v>
      </c>
      <c r="F1109" s="1" t="s">
        <v>36</v>
      </c>
      <c r="G1109" s="1" t="s">
        <v>37</v>
      </c>
      <c r="I1109" s="1" t="s">
        <v>38</v>
      </c>
      <c r="J1109" s="3">
        <v>1.6</v>
      </c>
      <c r="K1109" s="1">
        <v>1</v>
      </c>
      <c r="L1109" s="1">
        <v>0</v>
      </c>
      <c r="M1109" s="1">
        <v>0</v>
      </c>
      <c r="N1109" s="1">
        <v>0</v>
      </c>
      <c r="O1109" s="1">
        <v>3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0</v>
      </c>
      <c r="W1109" s="1">
        <v>0</v>
      </c>
      <c r="X1109" s="1">
        <v>0</v>
      </c>
      <c r="Y1109" s="1">
        <v>0</v>
      </c>
      <c r="Z1109" s="1">
        <v>0</v>
      </c>
      <c r="AA1109" s="1">
        <v>0</v>
      </c>
      <c r="AB1109" s="1">
        <v>0</v>
      </c>
      <c r="AC1109" s="1">
        <v>0</v>
      </c>
      <c r="AD1109" s="1">
        <v>0</v>
      </c>
      <c r="AE1109" s="1">
        <v>0</v>
      </c>
      <c r="AF1109" s="1">
        <v>0</v>
      </c>
      <c r="AG1109" s="1">
        <v>0</v>
      </c>
      <c r="AH1109" s="1">
        <v>0</v>
      </c>
      <c r="AI1109" s="1">
        <v>0</v>
      </c>
      <c r="AJ1109" s="1">
        <v>0</v>
      </c>
      <c r="AK1109" s="6">
        <v>45371</v>
      </c>
    </row>
    <row r="1110" spans="2:37" x14ac:dyDescent="0.25">
      <c r="B1110" s="1" t="s">
        <v>3679</v>
      </c>
      <c r="C1110" s="1" t="s">
        <v>3680</v>
      </c>
      <c r="D1110" s="1" t="s">
        <v>3681</v>
      </c>
      <c r="E1110" s="2">
        <v>45306.449791666666</v>
      </c>
      <c r="F1110" s="1" t="s">
        <v>147</v>
      </c>
      <c r="G1110" s="1" t="s">
        <v>37</v>
      </c>
      <c r="I1110" s="1" t="s">
        <v>50</v>
      </c>
      <c r="J1110" s="3">
        <v>36.4</v>
      </c>
      <c r="K1110" s="1">
        <v>1</v>
      </c>
      <c r="L1110" s="1">
        <v>0</v>
      </c>
      <c r="M1110" s="1">
        <v>246</v>
      </c>
      <c r="N1110" s="1">
        <v>0</v>
      </c>
      <c r="O1110" s="1">
        <v>18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  <c r="U1110" s="1">
        <v>73</v>
      </c>
      <c r="V1110" s="1">
        <v>0</v>
      </c>
      <c r="W1110" s="1">
        <v>0</v>
      </c>
      <c r="X1110" s="1">
        <v>0</v>
      </c>
      <c r="Y1110" s="1">
        <v>0</v>
      </c>
      <c r="Z1110" s="1">
        <v>0</v>
      </c>
      <c r="AA1110" s="1">
        <v>0</v>
      </c>
      <c r="AB1110" s="1">
        <v>989</v>
      </c>
      <c r="AC1110" s="1">
        <v>0</v>
      </c>
      <c r="AD1110" s="1">
        <v>0</v>
      </c>
      <c r="AE1110" s="1">
        <v>0</v>
      </c>
      <c r="AF1110" s="1">
        <v>0</v>
      </c>
      <c r="AG1110" s="1">
        <v>0</v>
      </c>
      <c r="AH1110" s="1">
        <v>0</v>
      </c>
      <c r="AI1110" s="1">
        <v>0</v>
      </c>
      <c r="AJ1110" s="1">
        <v>0</v>
      </c>
      <c r="AK1110" s="6">
        <v>45612</v>
      </c>
    </row>
    <row r="1111" spans="2:37" x14ac:dyDescent="0.25">
      <c r="B1111" s="1" t="s">
        <v>3682</v>
      </c>
      <c r="C1111" s="1" t="s">
        <v>3683</v>
      </c>
      <c r="D1111" s="1" t="s">
        <v>3684</v>
      </c>
      <c r="E1111" s="2">
        <v>45306.424143518518</v>
      </c>
      <c r="F1111" s="1" t="s">
        <v>295</v>
      </c>
      <c r="G1111" s="1" t="s">
        <v>37</v>
      </c>
      <c r="I1111" s="1" t="s">
        <v>38</v>
      </c>
      <c r="J1111" s="3">
        <v>5.0999999999999996</v>
      </c>
      <c r="K1111" s="1">
        <v>1</v>
      </c>
      <c r="L1111" s="1">
        <v>0</v>
      </c>
      <c r="M1111" s="1">
        <v>0</v>
      </c>
      <c r="N1111" s="1">
        <v>0</v>
      </c>
      <c r="O1111" s="1">
        <v>31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0</v>
      </c>
      <c r="W1111" s="1">
        <v>0</v>
      </c>
      <c r="X1111" s="1">
        <v>0</v>
      </c>
      <c r="Y1111" s="1">
        <v>0</v>
      </c>
      <c r="Z1111" s="1">
        <v>0</v>
      </c>
      <c r="AA1111" s="1">
        <v>0</v>
      </c>
      <c r="AB1111" s="1">
        <v>0</v>
      </c>
      <c r="AC1111" s="1">
        <v>0</v>
      </c>
      <c r="AD1111" s="1">
        <v>0</v>
      </c>
      <c r="AE1111" s="1">
        <v>0</v>
      </c>
      <c r="AF1111" s="1">
        <v>0</v>
      </c>
      <c r="AG1111" s="1">
        <v>0</v>
      </c>
      <c r="AH1111" s="1">
        <v>0</v>
      </c>
      <c r="AI1111" s="1">
        <v>0</v>
      </c>
      <c r="AJ1111" s="1">
        <v>0</v>
      </c>
      <c r="AK1111" s="6">
        <v>45546</v>
      </c>
    </row>
    <row r="1112" spans="2:37" x14ac:dyDescent="0.25">
      <c r="B1112" s="1" t="s">
        <v>1411</v>
      </c>
      <c r="C1112" s="1" t="s">
        <v>1412</v>
      </c>
      <c r="D1112" s="1" t="s">
        <v>1410</v>
      </c>
      <c r="E1112" s="2">
        <v>45306.432013888887</v>
      </c>
      <c r="F1112" s="1" t="s">
        <v>66</v>
      </c>
      <c r="G1112" s="1" t="s">
        <v>37</v>
      </c>
      <c r="I1112" s="1" t="s">
        <v>38</v>
      </c>
      <c r="J1112" s="3">
        <v>50.7</v>
      </c>
      <c r="K1112" s="1">
        <v>2</v>
      </c>
      <c r="L1112" s="1">
        <v>796</v>
      </c>
      <c r="M1112" s="1">
        <v>792</v>
      </c>
      <c r="N1112" s="1">
        <v>0</v>
      </c>
      <c r="O1112" s="1">
        <v>25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141</v>
      </c>
      <c r="V1112" s="1">
        <v>0</v>
      </c>
      <c r="W1112" s="1">
        <v>0</v>
      </c>
      <c r="X1112" s="1">
        <v>0</v>
      </c>
      <c r="Y1112" s="1">
        <v>0</v>
      </c>
      <c r="Z1112" s="1">
        <v>0</v>
      </c>
      <c r="AA1112" s="1">
        <v>0</v>
      </c>
      <c r="AB1112" s="1">
        <v>764</v>
      </c>
      <c r="AC1112" s="1">
        <v>0</v>
      </c>
      <c r="AD1112" s="1">
        <v>0</v>
      </c>
      <c r="AE1112" s="1">
        <v>0</v>
      </c>
      <c r="AF1112" s="1">
        <v>0</v>
      </c>
      <c r="AG1112" s="1">
        <v>0</v>
      </c>
      <c r="AH1112" s="1">
        <v>0</v>
      </c>
      <c r="AI1112" s="1">
        <v>0</v>
      </c>
      <c r="AJ1112" s="1">
        <v>0</v>
      </c>
      <c r="AK1112" s="6">
        <v>45345</v>
      </c>
    </row>
    <row r="1113" spans="2:37" x14ac:dyDescent="0.25">
      <c r="B1113" s="1" t="s">
        <v>1414</v>
      </c>
      <c r="C1113" s="1" t="s">
        <v>1415</v>
      </c>
      <c r="D1113" s="1" t="s">
        <v>1413</v>
      </c>
      <c r="E1113" s="2">
        <v>45306.454212962963</v>
      </c>
      <c r="F1113" s="1" t="s">
        <v>66</v>
      </c>
      <c r="G1113" s="1" t="s">
        <v>37</v>
      </c>
      <c r="I1113" s="1" t="s">
        <v>121</v>
      </c>
      <c r="J1113" s="3">
        <v>453.1</v>
      </c>
      <c r="K1113" s="1">
        <v>78</v>
      </c>
      <c r="L1113" s="1">
        <v>8162</v>
      </c>
      <c r="M1113" s="1">
        <v>0</v>
      </c>
      <c r="N1113" s="1">
        <v>8202</v>
      </c>
      <c r="O1113" s="1">
        <v>428</v>
      </c>
      <c r="P1113" s="1">
        <v>13</v>
      </c>
      <c r="Q1113" s="1">
        <v>0</v>
      </c>
      <c r="R1113" s="1">
        <v>0</v>
      </c>
      <c r="S1113" s="1">
        <v>1</v>
      </c>
      <c r="T1113" s="1">
        <v>0</v>
      </c>
      <c r="U1113" s="1">
        <v>76</v>
      </c>
      <c r="V1113" s="1">
        <v>1</v>
      </c>
      <c r="W1113" s="1">
        <v>0</v>
      </c>
      <c r="X1113" s="1">
        <v>0</v>
      </c>
      <c r="Y1113" s="1">
        <v>1</v>
      </c>
      <c r="Z1113" s="1">
        <v>0</v>
      </c>
      <c r="AA1113" s="1">
        <v>3</v>
      </c>
      <c r="AB1113" s="1">
        <v>9642</v>
      </c>
      <c r="AC1113" s="1">
        <v>0</v>
      </c>
      <c r="AD1113" s="1">
        <v>540</v>
      </c>
      <c r="AE1113" s="1">
        <v>0</v>
      </c>
      <c r="AF1113" s="1">
        <v>0</v>
      </c>
      <c r="AG1113" s="1">
        <v>0</v>
      </c>
      <c r="AH1113" s="1">
        <v>1</v>
      </c>
      <c r="AI1113" s="1">
        <v>1</v>
      </c>
      <c r="AJ1113" s="1">
        <v>0</v>
      </c>
      <c r="AK1113" s="6">
        <v>45587</v>
      </c>
    </row>
    <row r="1114" spans="2:37" x14ac:dyDescent="0.25">
      <c r="B1114" s="1" t="s">
        <v>3685</v>
      </c>
      <c r="C1114" s="1" t="s">
        <v>3686</v>
      </c>
      <c r="D1114" s="1" t="s">
        <v>3687</v>
      </c>
      <c r="E1114" s="2">
        <v>45306.583356481482</v>
      </c>
      <c r="F1114" s="1" t="s">
        <v>66</v>
      </c>
      <c r="G1114" s="1" t="s">
        <v>37</v>
      </c>
      <c r="H1114" s="1" t="s">
        <v>53</v>
      </c>
      <c r="I1114" s="1" t="s">
        <v>38</v>
      </c>
      <c r="J1114" s="3">
        <v>357</v>
      </c>
      <c r="K1114" s="1">
        <v>1605</v>
      </c>
      <c r="L1114" s="1">
        <v>2</v>
      </c>
      <c r="M1114" s="1">
        <v>0</v>
      </c>
      <c r="N1114" s="1">
        <v>1391</v>
      </c>
      <c r="O1114" s="1">
        <v>209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54</v>
      </c>
      <c r="V1114" s="1">
        <v>0</v>
      </c>
      <c r="W1114" s="1">
        <v>0</v>
      </c>
      <c r="X1114" s="1">
        <v>0</v>
      </c>
      <c r="Y1114" s="1">
        <v>0</v>
      </c>
      <c r="Z1114" s="1">
        <v>0</v>
      </c>
      <c r="AA1114" s="1">
        <v>328</v>
      </c>
      <c r="AB1114" s="1">
        <v>1699</v>
      </c>
      <c r="AC1114" s="1">
        <v>103</v>
      </c>
      <c r="AD1114" s="1">
        <v>1731</v>
      </c>
      <c r="AE1114" s="1">
        <v>0</v>
      </c>
      <c r="AF1114" s="1">
        <v>0</v>
      </c>
      <c r="AG1114" s="1">
        <v>0</v>
      </c>
      <c r="AH1114" s="1">
        <v>0</v>
      </c>
      <c r="AI1114" s="1">
        <v>1</v>
      </c>
      <c r="AJ1114" s="1">
        <v>0</v>
      </c>
      <c r="AK1114" s="6">
        <v>45339</v>
      </c>
    </row>
    <row r="1115" spans="2:37" x14ac:dyDescent="0.25">
      <c r="B1115" s="1" t="s">
        <v>1417</v>
      </c>
      <c r="C1115" s="1" t="s">
        <v>1418</v>
      </c>
      <c r="D1115" s="1" t="s">
        <v>1416</v>
      </c>
      <c r="E1115" s="2">
        <v>45306.295868055553</v>
      </c>
      <c r="F1115" s="1" t="s">
        <v>104</v>
      </c>
      <c r="G1115" s="1" t="s">
        <v>37</v>
      </c>
      <c r="I1115" s="1" t="s">
        <v>38</v>
      </c>
      <c r="J1115" s="3">
        <v>32.5</v>
      </c>
      <c r="K1115" s="1">
        <v>2</v>
      </c>
      <c r="L1115" s="1">
        <v>344</v>
      </c>
      <c r="M1115" s="1">
        <v>0</v>
      </c>
      <c r="N1115" s="1">
        <v>0</v>
      </c>
      <c r="O1115" s="1">
        <v>184</v>
      </c>
      <c r="P1115" s="1">
        <v>0</v>
      </c>
      <c r="Q1115" s="1">
        <v>0</v>
      </c>
      <c r="R1115" s="1">
        <v>0</v>
      </c>
      <c r="S1115" s="1">
        <v>0</v>
      </c>
      <c r="T1115" s="1">
        <v>0</v>
      </c>
      <c r="U1115" s="1">
        <v>0</v>
      </c>
      <c r="V1115" s="1">
        <v>0</v>
      </c>
      <c r="W1115" s="1">
        <v>0</v>
      </c>
      <c r="X1115" s="1">
        <v>0</v>
      </c>
      <c r="Y1115" s="1">
        <v>0</v>
      </c>
      <c r="Z1115" s="1">
        <v>0</v>
      </c>
      <c r="AA1115" s="1">
        <v>0</v>
      </c>
      <c r="AB1115" s="1">
        <v>351</v>
      </c>
      <c r="AC1115" s="1">
        <v>1</v>
      </c>
      <c r="AD1115" s="1">
        <v>0</v>
      </c>
      <c r="AE1115" s="1">
        <v>0</v>
      </c>
      <c r="AF1115" s="1">
        <v>0</v>
      </c>
      <c r="AG1115" s="1">
        <v>0</v>
      </c>
      <c r="AH1115" s="1">
        <v>0</v>
      </c>
      <c r="AI1115" s="1">
        <v>0</v>
      </c>
      <c r="AJ1115" s="1">
        <v>0</v>
      </c>
      <c r="AK1115" s="6">
        <v>45469</v>
      </c>
    </row>
    <row r="1116" spans="2:37" x14ac:dyDescent="0.25">
      <c r="B1116" s="1" t="s">
        <v>3688</v>
      </c>
      <c r="C1116" s="1" t="s">
        <v>3689</v>
      </c>
      <c r="D1116" s="1" t="s">
        <v>3690</v>
      </c>
      <c r="E1116" s="2">
        <v>45288.629942129628</v>
      </c>
      <c r="F1116" s="1" t="s">
        <v>41</v>
      </c>
      <c r="G1116" s="1" t="s">
        <v>37</v>
      </c>
      <c r="I1116" s="1" t="s">
        <v>50</v>
      </c>
      <c r="J1116" s="3">
        <v>24.1</v>
      </c>
      <c r="K1116" s="1">
        <v>1</v>
      </c>
      <c r="L1116" s="1">
        <v>0</v>
      </c>
      <c r="M1116" s="1">
        <v>0</v>
      </c>
      <c r="N1116" s="1">
        <v>0</v>
      </c>
      <c r="O1116" s="1">
        <v>35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8</v>
      </c>
      <c r="V1116" s="1">
        <v>0</v>
      </c>
      <c r="W1116" s="1">
        <v>0</v>
      </c>
      <c r="X1116" s="1">
        <v>0</v>
      </c>
      <c r="Y1116" s="1">
        <v>0</v>
      </c>
      <c r="Z1116" s="1">
        <v>0</v>
      </c>
      <c r="AA1116" s="1">
        <v>0</v>
      </c>
      <c r="AB1116" s="1">
        <v>3</v>
      </c>
      <c r="AC1116" s="1">
        <v>0</v>
      </c>
      <c r="AD1116" s="1">
        <v>161</v>
      </c>
      <c r="AE1116" s="1">
        <v>0</v>
      </c>
      <c r="AF1116" s="1">
        <v>0</v>
      </c>
      <c r="AG1116" s="1">
        <v>0</v>
      </c>
      <c r="AH1116" s="1">
        <v>0</v>
      </c>
      <c r="AI1116" s="1">
        <v>0</v>
      </c>
      <c r="AJ1116" s="1">
        <v>0</v>
      </c>
      <c r="AK1116" s="6">
        <v>45472</v>
      </c>
    </row>
    <row r="1117" spans="2:37" x14ac:dyDescent="0.25">
      <c r="B1117" s="1" t="s">
        <v>2266</v>
      </c>
      <c r="C1117" s="1" t="s">
        <v>2267</v>
      </c>
      <c r="D1117" s="1" t="s">
        <v>2265</v>
      </c>
      <c r="E1117" s="2">
        <v>45306.318854166668</v>
      </c>
      <c r="F1117" s="1" t="s">
        <v>215</v>
      </c>
      <c r="G1117" s="1" t="s">
        <v>42</v>
      </c>
      <c r="H1117" s="1" t="s">
        <v>53</v>
      </c>
      <c r="I1117" s="1" t="s">
        <v>50</v>
      </c>
      <c r="J1117" s="3">
        <v>46.4</v>
      </c>
      <c r="K1117" s="1">
        <v>1</v>
      </c>
      <c r="L1117" s="1">
        <v>8</v>
      </c>
      <c r="M1117" s="1">
        <v>0</v>
      </c>
      <c r="N1117" s="1">
        <v>0</v>
      </c>
      <c r="O1117" s="1">
        <v>49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170</v>
      </c>
      <c r="V1117" s="1">
        <v>0</v>
      </c>
      <c r="W1117" s="1">
        <v>0</v>
      </c>
      <c r="X1117" s="1">
        <v>0</v>
      </c>
      <c r="Y1117" s="1">
        <v>0</v>
      </c>
      <c r="Z1117" s="1">
        <v>0</v>
      </c>
      <c r="AA1117" s="1">
        <v>500</v>
      </c>
      <c r="AB1117" s="1">
        <v>34</v>
      </c>
      <c r="AC1117" s="1">
        <v>0</v>
      </c>
      <c r="AD1117" s="1">
        <v>0</v>
      </c>
      <c r="AE1117" s="1">
        <v>0</v>
      </c>
      <c r="AF1117" s="1">
        <v>0</v>
      </c>
      <c r="AG1117" s="1">
        <v>0</v>
      </c>
      <c r="AH1117" s="1">
        <v>0</v>
      </c>
      <c r="AI1117" s="1">
        <v>1</v>
      </c>
      <c r="AJ1117" s="1">
        <v>0</v>
      </c>
      <c r="AK1117" s="6">
        <v>45321</v>
      </c>
    </row>
    <row r="1118" spans="2:37" x14ac:dyDescent="0.25">
      <c r="B1118" s="1" t="s">
        <v>1420</v>
      </c>
      <c r="C1118" s="1" t="s">
        <v>1421</v>
      </c>
      <c r="D1118" s="1" t="s">
        <v>1419</v>
      </c>
      <c r="E1118" s="2">
        <v>45300.463495370372</v>
      </c>
      <c r="F1118" s="1" t="s">
        <v>41</v>
      </c>
      <c r="G1118" s="1" t="s">
        <v>37</v>
      </c>
      <c r="I1118" s="1" t="s">
        <v>38</v>
      </c>
      <c r="J1118" s="3">
        <v>17.5</v>
      </c>
      <c r="K1118" s="1">
        <v>0</v>
      </c>
      <c r="L1118" s="1">
        <v>12</v>
      </c>
      <c r="M1118" s="1">
        <v>0</v>
      </c>
      <c r="N1118" s="1">
        <v>0</v>
      </c>
      <c r="O1118" s="1">
        <v>11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>
        <v>0</v>
      </c>
      <c r="Y1118" s="1">
        <v>0</v>
      </c>
      <c r="Z1118" s="1">
        <v>0</v>
      </c>
      <c r="AA1118" s="1">
        <v>0</v>
      </c>
      <c r="AB1118" s="1">
        <v>13</v>
      </c>
      <c r="AC1118" s="1">
        <v>0</v>
      </c>
      <c r="AD1118" s="1">
        <v>0</v>
      </c>
      <c r="AE1118" s="1">
        <v>0</v>
      </c>
      <c r="AF1118" s="1">
        <v>0</v>
      </c>
      <c r="AG1118" s="1">
        <v>0</v>
      </c>
      <c r="AH1118" s="1">
        <v>0</v>
      </c>
      <c r="AI1118" s="1">
        <v>1</v>
      </c>
      <c r="AJ1118" s="1">
        <v>0</v>
      </c>
      <c r="AK1118" s="6">
        <v>45391</v>
      </c>
    </row>
    <row r="1119" spans="2:37" x14ac:dyDescent="0.25">
      <c r="B1119" s="1" t="s">
        <v>3691</v>
      </c>
      <c r="C1119" s="1" t="s">
        <v>3692</v>
      </c>
      <c r="D1119" s="1" t="s">
        <v>3693</v>
      </c>
      <c r="E1119" s="2">
        <v>45306.343298611115</v>
      </c>
      <c r="F1119" s="1" t="s">
        <v>66</v>
      </c>
      <c r="G1119" s="1" t="s">
        <v>42</v>
      </c>
      <c r="I1119" s="1" t="s">
        <v>38</v>
      </c>
      <c r="J1119" s="3">
        <v>41.4</v>
      </c>
      <c r="K1119" s="1">
        <v>0</v>
      </c>
      <c r="L1119" s="1">
        <v>0</v>
      </c>
      <c r="M1119" s="1">
        <v>0</v>
      </c>
      <c r="N1119" s="1">
        <v>7890</v>
      </c>
      <c r="O1119" s="1">
        <v>11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0</v>
      </c>
      <c r="W1119" s="1">
        <v>0</v>
      </c>
      <c r="X1119" s="1">
        <v>0</v>
      </c>
      <c r="Y1119" s="1">
        <v>0</v>
      </c>
      <c r="Z1119" s="1">
        <v>0</v>
      </c>
      <c r="AA1119" s="1">
        <v>0</v>
      </c>
      <c r="AB1119" s="1">
        <v>1949</v>
      </c>
      <c r="AC1119" s="1">
        <v>0</v>
      </c>
      <c r="AD1119" s="1">
        <v>0</v>
      </c>
      <c r="AE1119" s="1">
        <v>0</v>
      </c>
      <c r="AF1119" s="1">
        <v>0</v>
      </c>
      <c r="AG1119" s="1">
        <v>0</v>
      </c>
      <c r="AH1119" s="1">
        <v>0</v>
      </c>
      <c r="AI1119" s="1">
        <v>0</v>
      </c>
      <c r="AJ1119" s="1">
        <v>0</v>
      </c>
      <c r="AK1119" s="6">
        <v>45324</v>
      </c>
    </row>
    <row r="1120" spans="2:37" x14ac:dyDescent="0.25">
      <c r="B1120" s="1" t="s">
        <v>3694</v>
      </c>
      <c r="C1120" s="1" t="s">
        <v>3695</v>
      </c>
      <c r="D1120" s="1" t="s">
        <v>3696</v>
      </c>
      <c r="E1120" s="2">
        <v>45300.661793981482</v>
      </c>
      <c r="F1120" s="1" t="s">
        <v>49</v>
      </c>
      <c r="G1120" s="1" t="s">
        <v>37</v>
      </c>
      <c r="I1120" s="1" t="s">
        <v>38</v>
      </c>
      <c r="J1120" s="3">
        <v>19.600000000000001</v>
      </c>
      <c r="K1120" s="1">
        <v>171</v>
      </c>
      <c r="L1120" s="1">
        <v>0</v>
      </c>
      <c r="M1120" s="1">
        <v>0</v>
      </c>
      <c r="N1120" s="1">
        <v>171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1">
        <v>0</v>
      </c>
      <c r="Z1120" s="1">
        <v>0</v>
      </c>
      <c r="AA1120" s="1">
        <v>0</v>
      </c>
      <c r="AB1120" s="1">
        <v>171</v>
      </c>
      <c r="AC1120" s="1">
        <v>0</v>
      </c>
      <c r="AD1120" s="1">
        <v>0</v>
      </c>
      <c r="AE1120" s="1">
        <v>0</v>
      </c>
      <c r="AF1120" s="1">
        <v>0</v>
      </c>
      <c r="AG1120" s="1">
        <v>0</v>
      </c>
      <c r="AH1120" s="1">
        <v>0</v>
      </c>
      <c r="AI1120" s="1">
        <v>0</v>
      </c>
      <c r="AJ1120" s="1">
        <v>0</v>
      </c>
      <c r="AK1120" s="6">
        <v>367</v>
      </c>
    </row>
    <row r="1121" spans="2:37" x14ac:dyDescent="0.25">
      <c r="B1121" s="1" t="s">
        <v>3697</v>
      </c>
      <c r="C1121" s="1" t="s">
        <v>3698</v>
      </c>
      <c r="D1121" s="1" t="s">
        <v>3699</v>
      </c>
      <c r="E1121" s="2">
        <v>45306.620775462965</v>
      </c>
      <c r="F1121" s="1" t="s">
        <v>331</v>
      </c>
      <c r="G1121" s="1" t="s">
        <v>37</v>
      </c>
      <c r="I1121" s="1" t="s">
        <v>50</v>
      </c>
      <c r="J1121" s="3">
        <v>307.3</v>
      </c>
      <c r="K1121" s="1">
        <v>2947</v>
      </c>
      <c r="L1121" s="1">
        <v>0</v>
      </c>
      <c r="M1121" s="1">
        <v>0</v>
      </c>
      <c r="N1121" s="1">
        <v>4586</v>
      </c>
      <c r="O1121" s="1">
        <v>14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101</v>
      </c>
      <c r="V1121" s="1">
        <v>0</v>
      </c>
      <c r="W1121" s="1">
        <v>0</v>
      </c>
      <c r="X1121" s="1">
        <v>0</v>
      </c>
      <c r="Y1121" s="1">
        <v>0</v>
      </c>
      <c r="Z1121" s="1">
        <v>0</v>
      </c>
      <c r="AA1121" s="1">
        <v>0</v>
      </c>
      <c r="AB1121" s="1">
        <v>4867</v>
      </c>
      <c r="AC1121" s="1">
        <v>0</v>
      </c>
      <c r="AD1121" s="1">
        <v>205</v>
      </c>
      <c r="AE1121" s="1">
        <v>0</v>
      </c>
      <c r="AF1121" s="1">
        <v>0</v>
      </c>
      <c r="AG1121" s="1">
        <v>0</v>
      </c>
      <c r="AH1121" s="1">
        <v>0</v>
      </c>
      <c r="AI1121" s="1">
        <v>0</v>
      </c>
      <c r="AJ1121" s="1">
        <v>0</v>
      </c>
      <c r="AK1121" s="6">
        <v>45301</v>
      </c>
    </row>
    <row r="1122" spans="2:37" x14ac:dyDescent="0.25">
      <c r="B1122" s="1" t="s">
        <v>3700</v>
      </c>
      <c r="C1122" s="1" t="s">
        <v>3701</v>
      </c>
      <c r="D1122" s="1" t="s">
        <v>3702</v>
      </c>
      <c r="E1122" s="2">
        <v>45306.626284722224</v>
      </c>
      <c r="F1122" s="1" t="s">
        <v>132</v>
      </c>
      <c r="G1122" s="1" t="s">
        <v>37</v>
      </c>
      <c r="I1122" s="1" t="s">
        <v>38</v>
      </c>
      <c r="J1122" s="3">
        <v>65.900000000000006</v>
      </c>
      <c r="K1122" s="1">
        <v>3</v>
      </c>
      <c r="L1122" s="1">
        <v>2826</v>
      </c>
      <c r="M1122" s="1">
        <v>2995</v>
      </c>
      <c r="N1122" s="1">
        <v>0</v>
      </c>
      <c r="O1122" s="1">
        <v>28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38</v>
      </c>
      <c r="V1122" s="1">
        <v>0</v>
      </c>
      <c r="W1122" s="1">
        <v>0</v>
      </c>
      <c r="X1122" s="1">
        <v>0</v>
      </c>
      <c r="Y1122" s="1">
        <v>0</v>
      </c>
      <c r="Z1122" s="1">
        <v>0</v>
      </c>
      <c r="AA1122" s="1">
        <v>0</v>
      </c>
      <c r="AB1122" s="1">
        <v>3218</v>
      </c>
      <c r="AC1122" s="1">
        <v>0</v>
      </c>
      <c r="AD1122" s="1">
        <v>0</v>
      </c>
      <c r="AE1122" s="1">
        <v>0</v>
      </c>
      <c r="AF1122" s="1">
        <v>0</v>
      </c>
      <c r="AG1122" s="1">
        <v>0</v>
      </c>
      <c r="AH1122" s="1">
        <v>0</v>
      </c>
      <c r="AI1122" s="1">
        <v>0</v>
      </c>
      <c r="AJ1122" s="1">
        <v>0</v>
      </c>
      <c r="AK1122" s="6">
        <v>45553</v>
      </c>
    </row>
    <row r="1123" spans="2:37" x14ac:dyDescent="0.25">
      <c r="B1123" s="1" t="s">
        <v>3703</v>
      </c>
      <c r="C1123" s="1" t="s">
        <v>3704</v>
      </c>
      <c r="D1123" s="1" t="s">
        <v>3705</v>
      </c>
      <c r="E1123" s="2">
        <v>45288.456574074073</v>
      </c>
      <c r="F1123" s="1" t="s">
        <v>104</v>
      </c>
      <c r="G1123" s="1" t="s">
        <v>37</v>
      </c>
      <c r="I1123" s="1" t="s">
        <v>38</v>
      </c>
      <c r="J1123" s="3">
        <v>1.7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0</v>
      </c>
      <c r="W1123" s="1">
        <v>0</v>
      </c>
      <c r="X1123" s="1">
        <v>0</v>
      </c>
      <c r="Y1123" s="1">
        <v>0</v>
      </c>
      <c r="Z1123" s="1">
        <v>0</v>
      </c>
      <c r="AA1123" s="1">
        <v>0</v>
      </c>
      <c r="AB1123" s="1">
        <v>0</v>
      </c>
      <c r="AC1123" s="1">
        <v>0</v>
      </c>
      <c r="AD1123" s="1">
        <v>0</v>
      </c>
      <c r="AE1123" s="1">
        <v>0</v>
      </c>
      <c r="AF1123" s="1">
        <v>0</v>
      </c>
      <c r="AG1123" s="1">
        <v>0</v>
      </c>
      <c r="AH1123" s="1">
        <v>0</v>
      </c>
      <c r="AI1123" s="1">
        <v>0</v>
      </c>
      <c r="AJ1123" s="1">
        <v>0</v>
      </c>
      <c r="AK1123" s="6">
        <v>367</v>
      </c>
    </row>
    <row r="1124" spans="2:37" x14ac:dyDescent="0.25">
      <c r="B1124" s="1" t="s">
        <v>3706</v>
      </c>
      <c r="C1124" s="1" t="s">
        <v>3707</v>
      </c>
      <c r="D1124" s="1" t="s">
        <v>3708</v>
      </c>
      <c r="E1124" s="2">
        <v>45300.744884259257</v>
      </c>
      <c r="F1124" s="1" t="s">
        <v>36</v>
      </c>
      <c r="G1124" s="1" t="s">
        <v>37</v>
      </c>
      <c r="I1124" s="1" t="s">
        <v>50</v>
      </c>
      <c r="J1124" s="3">
        <v>6.5</v>
      </c>
      <c r="K1124" s="1">
        <v>0</v>
      </c>
      <c r="L1124" s="1">
        <v>0</v>
      </c>
      <c r="M1124" s="1">
        <v>0</v>
      </c>
      <c r="N1124" s="1">
        <v>65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0</v>
      </c>
      <c r="W1124" s="1">
        <v>0</v>
      </c>
      <c r="X1124" s="1">
        <v>0</v>
      </c>
      <c r="Y1124" s="1">
        <v>0</v>
      </c>
      <c r="Z1124" s="1">
        <v>0</v>
      </c>
      <c r="AA1124" s="1">
        <v>0</v>
      </c>
      <c r="AB1124" s="1">
        <v>92</v>
      </c>
      <c r="AC1124" s="1">
        <v>0</v>
      </c>
      <c r="AD1124" s="1">
        <v>0</v>
      </c>
      <c r="AE1124" s="1">
        <v>0</v>
      </c>
      <c r="AF1124" s="1">
        <v>0</v>
      </c>
      <c r="AG1124" s="1">
        <v>0</v>
      </c>
      <c r="AH1124" s="1">
        <v>0</v>
      </c>
      <c r="AI1124" s="1">
        <v>0</v>
      </c>
      <c r="AJ1124" s="1">
        <v>0</v>
      </c>
      <c r="AK1124" s="6">
        <v>367</v>
      </c>
    </row>
    <row r="1125" spans="2:37" x14ac:dyDescent="0.25">
      <c r="B1125" s="1" t="s">
        <v>1423</v>
      </c>
      <c r="C1125" s="1" t="s">
        <v>1424</v>
      </c>
      <c r="D1125" s="1" t="s">
        <v>1422</v>
      </c>
      <c r="E1125" s="2">
        <v>45244.457812499997</v>
      </c>
      <c r="F1125" s="1" t="s">
        <v>73</v>
      </c>
      <c r="G1125" s="1" t="s">
        <v>37</v>
      </c>
      <c r="I1125" s="1" t="s">
        <v>50</v>
      </c>
      <c r="J1125" s="3">
        <v>27.5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  <c r="U1125" s="1">
        <v>0</v>
      </c>
      <c r="V1125" s="1">
        <v>0</v>
      </c>
      <c r="W1125" s="1">
        <v>0</v>
      </c>
      <c r="X1125" s="1">
        <v>0</v>
      </c>
      <c r="Y1125" s="1">
        <v>0</v>
      </c>
      <c r="Z1125" s="1">
        <v>0</v>
      </c>
      <c r="AA1125" s="1">
        <v>0</v>
      </c>
      <c r="AB1125" s="1">
        <v>0</v>
      </c>
      <c r="AC1125" s="1">
        <v>0</v>
      </c>
      <c r="AD1125" s="1">
        <v>0</v>
      </c>
      <c r="AE1125" s="1">
        <v>0</v>
      </c>
      <c r="AF1125" s="1">
        <v>0</v>
      </c>
      <c r="AG1125" s="1">
        <v>0</v>
      </c>
      <c r="AH1125" s="1">
        <v>0</v>
      </c>
      <c r="AI1125" s="1">
        <v>0</v>
      </c>
      <c r="AJ1125" s="1">
        <v>0</v>
      </c>
      <c r="AK1125" s="6">
        <v>367</v>
      </c>
    </row>
    <row r="1126" spans="2:37" x14ac:dyDescent="0.25">
      <c r="B1126" s="1" t="s">
        <v>2269</v>
      </c>
      <c r="C1126" s="1" t="s">
        <v>2270</v>
      </c>
      <c r="D1126" s="1" t="s">
        <v>2268</v>
      </c>
      <c r="E1126" s="2">
        <v>45230.595949074072</v>
      </c>
      <c r="F1126" s="1" t="s">
        <v>73</v>
      </c>
      <c r="G1126" s="1" t="s">
        <v>37</v>
      </c>
      <c r="I1126" s="1" t="s">
        <v>38</v>
      </c>
      <c r="J1126" s="3">
        <v>3.9</v>
      </c>
      <c r="K1126" s="1">
        <v>1</v>
      </c>
      <c r="L1126" s="1">
        <v>0</v>
      </c>
      <c r="M1126" s="1">
        <v>0</v>
      </c>
      <c r="N1126" s="1">
        <v>0</v>
      </c>
      <c r="O1126" s="1">
        <v>7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0</v>
      </c>
      <c r="W1126" s="1">
        <v>0</v>
      </c>
      <c r="X1126" s="1">
        <v>0</v>
      </c>
      <c r="Y1126" s="1">
        <v>0</v>
      </c>
      <c r="Z1126" s="1">
        <v>0</v>
      </c>
      <c r="AA1126" s="1">
        <v>0</v>
      </c>
      <c r="AB1126" s="1">
        <v>0</v>
      </c>
      <c r="AC1126" s="1">
        <v>0</v>
      </c>
      <c r="AD1126" s="1">
        <v>0</v>
      </c>
      <c r="AE1126" s="1">
        <v>0</v>
      </c>
      <c r="AF1126" s="1">
        <v>0</v>
      </c>
      <c r="AG1126" s="1">
        <v>0</v>
      </c>
      <c r="AH1126" s="1">
        <v>0</v>
      </c>
      <c r="AI1126" s="1">
        <v>0</v>
      </c>
      <c r="AJ1126" s="1">
        <v>-1</v>
      </c>
      <c r="AK1126" s="6">
        <v>45410</v>
      </c>
    </row>
    <row r="1127" spans="2:37" x14ac:dyDescent="0.25">
      <c r="B1127" s="1" t="s">
        <v>3709</v>
      </c>
      <c r="C1127" s="1" t="s">
        <v>3710</v>
      </c>
      <c r="D1127" s="1" t="s">
        <v>3711</v>
      </c>
      <c r="E1127" s="2">
        <v>45304.387870370374</v>
      </c>
      <c r="F1127" s="1" t="s">
        <v>311</v>
      </c>
      <c r="G1127" s="1" t="s">
        <v>37</v>
      </c>
      <c r="I1127" s="1" t="s">
        <v>38</v>
      </c>
      <c r="J1127" s="3">
        <v>10.6</v>
      </c>
      <c r="K1127" s="1">
        <v>189</v>
      </c>
      <c r="L1127" s="1">
        <v>0</v>
      </c>
      <c r="M1127" s="1">
        <v>186</v>
      </c>
      <c r="N1127" s="1">
        <v>0</v>
      </c>
      <c r="O1127" s="1">
        <v>6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1">
        <v>0</v>
      </c>
      <c r="Z1127" s="1">
        <v>0</v>
      </c>
      <c r="AA1127" s="1">
        <v>0</v>
      </c>
      <c r="AB1127" s="1">
        <v>266</v>
      </c>
      <c r="AC1127" s="1">
        <v>0</v>
      </c>
      <c r="AD1127" s="1">
        <v>0</v>
      </c>
      <c r="AE1127" s="1">
        <v>0</v>
      </c>
      <c r="AF1127" s="1">
        <v>0</v>
      </c>
      <c r="AG1127" s="1">
        <v>0</v>
      </c>
      <c r="AH1127" s="1">
        <v>0</v>
      </c>
      <c r="AI1127" s="1">
        <v>0</v>
      </c>
      <c r="AJ1127" s="1">
        <v>0</v>
      </c>
      <c r="AK1127" s="6">
        <v>45339</v>
      </c>
    </row>
    <row r="1128" spans="2:37" x14ac:dyDescent="0.25">
      <c r="B1128" s="1" t="s">
        <v>3712</v>
      </c>
      <c r="C1128" s="1" t="s">
        <v>3713</v>
      </c>
      <c r="D1128" s="1" t="s">
        <v>3714</v>
      </c>
      <c r="E1128" s="2">
        <v>45272.386944444443</v>
      </c>
      <c r="F1128" s="1" t="s">
        <v>104</v>
      </c>
      <c r="G1128" s="1" t="s">
        <v>37</v>
      </c>
      <c r="I1128" s="1" t="s">
        <v>38</v>
      </c>
      <c r="J1128" s="3">
        <v>1.5</v>
      </c>
      <c r="K1128" s="1">
        <v>0</v>
      </c>
      <c r="L1128" s="1">
        <v>1</v>
      </c>
      <c r="M1128" s="1">
        <v>0</v>
      </c>
      <c r="N1128" s="1">
        <v>0</v>
      </c>
      <c r="O1128" s="1">
        <v>1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v>0</v>
      </c>
      <c r="W1128" s="1">
        <v>0</v>
      </c>
      <c r="X1128" s="1">
        <v>0</v>
      </c>
      <c r="Y1128" s="1">
        <v>0</v>
      </c>
      <c r="Z1128" s="1">
        <v>0</v>
      </c>
      <c r="AA1128" s="1">
        <v>0</v>
      </c>
      <c r="AB1128" s="1">
        <v>1</v>
      </c>
      <c r="AC1128" s="1">
        <v>0</v>
      </c>
      <c r="AD1128" s="1">
        <v>0</v>
      </c>
      <c r="AE1128" s="1">
        <v>0</v>
      </c>
      <c r="AF1128" s="1">
        <v>0</v>
      </c>
      <c r="AG1128" s="1">
        <v>0</v>
      </c>
      <c r="AH1128" s="1">
        <v>0</v>
      </c>
      <c r="AI1128" s="1">
        <v>0</v>
      </c>
      <c r="AJ1128" s="1">
        <v>0</v>
      </c>
      <c r="AK1128" s="6">
        <v>45520</v>
      </c>
    </row>
    <row r="1129" spans="2:37" x14ac:dyDescent="0.25">
      <c r="B1129" s="1" t="s">
        <v>1426</v>
      </c>
      <c r="C1129" s="1" t="s">
        <v>1427</v>
      </c>
      <c r="D1129" s="1" t="s">
        <v>1425</v>
      </c>
      <c r="E1129" s="2">
        <v>45306.394004629627</v>
      </c>
      <c r="F1129" s="1" t="s">
        <v>41</v>
      </c>
      <c r="G1129" s="1" t="s">
        <v>37</v>
      </c>
      <c r="H1129" s="1" t="s">
        <v>67</v>
      </c>
      <c r="I1129" s="1" t="s">
        <v>50</v>
      </c>
      <c r="J1129" s="3">
        <v>723.7</v>
      </c>
      <c r="K1129" s="1">
        <v>541</v>
      </c>
      <c r="L1129" s="1">
        <v>279</v>
      </c>
      <c r="M1129" s="1">
        <v>127</v>
      </c>
      <c r="N1129" s="1">
        <v>0</v>
      </c>
      <c r="O1129" s="1">
        <v>502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206</v>
      </c>
      <c r="V1129" s="1">
        <v>0</v>
      </c>
      <c r="W1129" s="1">
        <v>0</v>
      </c>
      <c r="X1129" s="1">
        <v>0</v>
      </c>
      <c r="Y1129" s="1">
        <v>0</v>
      </c>
      <c r="Z1129" s="1">
        <v>0</v>
      </c>
      <c r="AA1129" s="1">
        <v>0</v>
      </c>
      <c r="AB1129" s="1">
        <v>663</v>
      </c>
      <c r="AC1129" s="1">
        <v>224</v>
      </c>
      <c r="AD1129" s="1">
        <v>1710</v>
      </c>
      <c r="AE1129" s="1">
        <v>0</v>
      </c>
      <c r="AF1129" s="1">
        <v>0</v>
      </c>
      <c r="AG1129" s="1">
        <v>0</v>
      </c>
      <c r="AH1129" s="1">
        <v>0</v>
      </c>
      <c r="AI1129" s="1">
        <v>0</v>
      </c>
      <c r="AJ1129" s="1">
        <v>0</v>
      </c>
      <c r="AK1129" s="6">
        <v>45435</v>
      </c>
    </row>
    <row r="1130" spans="2:37" x14ac:dyDescent="0.25">
      <c r="B1130" s="1" t="s">
        <v>1426</v>
      </c>
      <c r="C1130" s="1" t="s">
        <v>1429</v>
      </c>
      <c r="D1130" s="1" t="s">
        <v>1428</v>
      </c>
      <c r="E1130" s="2">
        <v>45303.375740740739</v>
      </c>
      <c r="F1130" s="1" t="s">
        <v>66</v>
      </c>
      <c r="G1130" s="1" t="s">
        <v>37</v>
      </c>
      <c r="I1130" s="1" t="s">
        <v>50</v>
      </c>
      <c r="J1130" s="3">
        <v>26.4</v>
      </c>
      <c r="K1130" s="1">
        <v>34</v>
      </c>
      <c r="L1130" s="1">
        <v>6</v>
      </c>
      <c r="M1130" s="1">
        <v>0</v>
      </c>
      <c r="N1130" s="1">
        <v>0</v>
      </c>
      <c r="O1130" s="1">
        <v>23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  <c r="U1130" s="1">
        <v>1</v>
      </c>
      <c r="V1130" s="1">
        <v>0</v>
      </c>
      <c r="W1130" s="1">
        <v>0</v>
      </c>
      <c r="X1130" s="1">
        <v>0</v>
      </c>
      <c r="Y1130" s="1">
        <v>0</v>
      </c>
      <c r="Z1130" s="1">
        <v>0</v>
      </c>
      <c r="AA1130" s="1">
        <v>0</v>
      </c>
      <c r="AB1130" s="1">
        <v>20</v>
      </c>
      <c r="AC1130" s="1">
        <v>0</v>
      </c>
      <c r="AD1130" s="1">
        <v>0</v>
      </c>
      <c r="AE1130" s="1">
        <v>0</v>
      </c>
      <c r="AF1130" s="1">
        <v>0</v>
      </c>
      <c r="AG1130" s="1">
        <v>0</v>
      </c>
      <c r="AH1130" s="1">
        <v>0</v>
      </c>
      <c r="AI1130" s="1">
        <v>0</v>
      </c>
      <c r="AJ1130" s="1">
        <v>0</v>
      </c>
      <c r="AK1130" s="6">
        <v>45363</v>
      </c>
    </row>
    <row r="1131" spans="2:37" x14ac:dyDescent="0.25">
      <c r="B1131" s="1" t="s">
        <v>3715</v>
      </c>
      <c r="C1131" s="1" t="s">
        <v>3716</v>
      </c>
      <c r="D1131" s="1" t="s">
        <v>3717</v>
      </c>
      <c r="E1131" s="2">
        <v>45302.348275462966</v>
      </c>
      <c r="F1131" s="1" t="s">
        <v>280</v>
      </c>
      <c r="G1131" s="1" t="s">
        <v>37</v>
      </c>
      <c r="I1131" s="1" t="s">
        <v>50</v>
      </c>
      <c r="J1131" s="3">
        <v>9.1999999999999993</v>
      </c>
      <c r="K1131" s="1">
        <v>1</v>
      </c>
      <c r="L1131" s="1">
        <v>21</v>
      </c>
      <c r="M1131" s="1">
        <v>0</v>
      </c>
      <c r="N1131" s="1">
        <v>0</v>
      </c>
      <c r="O1131" s="1">
        <v>12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>
        <v>0</v>
      </c>
      <c r="Y1131" s="1">
        <v>0</v>
      </c>
      <c r="Z1131" s="1">
        <v>0</v>
      </c>
      <c r="AA1131" s="1">
        <v>0</v>
      </c>
      <c r="AB1131" s="1">
        <v>659</v>
      </c>
      <c r="AC1131" s="1">
        <v>0</v>
      </c>
      <c r="AD1131" s="1">
        <v>0</v>
      </c>
      <c r="AE1131" s="1">
        <v>0</v>
      </c>
      <c r="AF1131" s="1">
        <v>0</v>
      </c>
      <c r="AG1131" s="1">
        <v>0</v>
      </c>
      <c r="AH1131" s="1">
        <v>0</v>
      </c>
      <c r="AI1131" s="1">
        <v>0</v>
      </c>
      <c r="AJ1131" s="1">
        <v>0</v>
      </c>
      <c r="AK1131" s="6">
        <v>45385</v>
      </c>
    </row>
    <row r="1132" spans="2:37" x14ac:dyDescent="0.25">
      <c r="B1132" s="1" t="s">
        <v>2272</v>
      </c>
      <c r="C1132" s="1" t="s">
        <v>2273</v>
      </c>
      <c r="D1132" s="1" t="s">
        <v>2271</v>
      </c>
      <c r="E1132" s="2">
        <v>45230.595949074072</v>
      </c>
      <c r="F1132" s="1" t="s">
        <v>66</v>
      </c>
      <c r="G1132" s="1" t="s">
        <v>37</v>
      </c>
      <c r="I1132" s="1" t="s">
        <v>50</v>
      </c>
      <c r="J1132" s="3">
        <v>44.6</v>
      </c>
      <c r="K1132" s="1">
        <v>1</v>
      </c>
      <c r="L1132" s="1">
        <v>0</v>
      </c>
      <c r="M1132" s="1">
        <v>931</v>
      </c>
      <c r="N1132" s="1">
        <v>0</v>
      </c>
      <c r="O1132" s="1">
        <v>46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v>0</v>
      </c>
      <c r="Z1132" s="1">
        <v>0</v>
      </c>
      <c r="AA1132" s="1">
        <v>0</v>
      </c>
      <c r="AB1132" s="1">
        <v>13</v>
      </c>
      <c r="AC1132" s="1">
        <v>0</v>
      </c>
      <c r="AD1132" s="1">
        <v>0</v>
      </c>
      <c r="AE1132" s="1">
        <v>0</v>
      </c>
      <c r="AF1132" s="1">
        <v>0</v>
      </c>
      <c r="AG1132" s="1">
        <v>0</v>
      </c>
      <c r="AH1132" s="1">
        <v>0</v>
      </c>
      <c r="AI1132" s="1">
        <v>0</v>
      </c>
      <c r="AJ1132" s="1">
        <v>-1</v>
      </c>
      <c r="AK1132" s="6">
        <v>45385</v>
      </c>
    </row>
    <row r="1133" spans="2:37" x14ac:dyDescent="0.25">
      <c r="B1133" s="1" t="s">
        <v>1431</v>
      </c>
      <c r="C1133" s="1" t="s">
        <v>1432</v>
      </c>
      <c r="D1133" s="1" t="s">
        <v>1430</v>
      </c>
      <c r="E1133" s="2">
        <v>45303.336967592593</v>
      </c>
      <c r="F1133" s="1" t="s">
        <v>147</v>
      </c>
      <c r="G1133" s="1" t="s">
        <v>37</v>
      </c>
      <c r="I1133" s="1" t="s">
        <v>38</v>
      </c>
      <c r="J1133" s="3">
        <v>117.1</v>
      </c>
      <c r="K1133" s="1">
        <v>0</v>
      </c>
      <c r="L1133" s="1">
        <v>0</v>
      </c>
      <c r="M1133" s="1">
        <v>1693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  <c r="Y1133" s="1">
        <v>0</v>
      </c>
      <c r="Z1133" s="1">
        <v>0</v>
      </c>
      <c r="AA1133" s="1">
        <v>0</v>
      </c>
      <c r="AB1133" s="1">
        <v>432</v>
      </c>
      <c r="AC1133" s="1">
        <v>0</v>
      </c>
      <c r="AD1133" s="1">
        <v>0</v>
      </c>
      <c r="AE1133" s="1">
        <v>0</v>
      </c>
      <c r="AF1133" s="1">
        <v>0</v>
      </c>
      <c r="AG1133" s="1">
        <v>0</v>
      </c>
      <c r="AH1133" s="1">
        <v>0</v>
      </c>
      <c r="AI1133" s="1">
        <v>0</v>
      </c>
      <c r="AJ1133" s="1">
        <v>0</v>
      </c>
      <c r="AK1133" s="6">
        <v>367</v>
      </c>
    </row>
    <row r="1134" spans="2:37" x14ac:dyDescent="0.25">
      <c r="B1134" s="1" t="s">
        <v>2275</v>
      </c>
      <c r="C1134" s="1" t="s">
        <v>2276</v>
      </c>
      <c r="D1134" s="1" t="s">
        <v>2274</v>
      </c>
      <c r="E1134" s="2">
        <v>45306.270775462966</v>
      </c>
      <c r="F1134" s="1" t="s">
        <v>46</v>
      </c>
      <c r="G1134" s="1" t="s">
        <v>37</v>
      </c>
      <c r="I1134" s="1" t="s">
        <v>50</v>
      </c>
      <c r="J1134" s="3">
        <v>908</v>
      </c>
      <c r="K1134" s="1">
        <v>0</v>
      </c>
      <c r="L1134" s="1">
        <v>0</v>
      </c>
      <c r="M1134" s="1">
        <v>0</v>
      </c>
      <c r="N1134" s="1">
        <v>14691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310</v>
      </c>
      <c r="V1134" s="1">
        <v>0</v>
      </c>
      <c r="W1134" s="1">
        <v>0</v>
      </c>
      <c r="X1134" s="1">
        <v>0</v>
      </c>
      <c r="Y1134" s="1">
        <v>0</v>
      </c>
      <c r="Z1134" s="1">
        <v>0</v>
      </c>
      <c r="AA1134" s="1">
        <v>1</v>
      </c>
      <c r="AB1134" s="1">
        <v>15057</v>
      </c>
      <c r="AC1134" s="1">
        <v>0</v>
      </c>
      <c r="AD1134" s="1">
        <v>0</v>
      </c>
      <c r="AE1134" s="1">
        <v>0</v>
      </c>
      <c r="AF1134" s="1">
        <v>0</v>
      </c>
      <c r="AG1134" s="1">
        <v>0</v>
      </c>
      <c r="AH1134" s="1">
        <v>0</v>
      </c>
      <c r="AI1134" s="1">
        <v>0</v>
      </c>
      <c r="AJ1134" s="1">
        <v>0</v>
      </c>
      <c r="AK1134" s="6">
        <v>367</v>
      </c>
    </row>
    <row r="1135" spans="2:37" x14ac:dyDescent="0.25">
      <c r="B1135" s="1" t="s">
        <v>1434</v>
      </c>
      <c r="C1135" s="1" t="s">
        <v>1435</v>
      </c>
      <c r="D1135" s="1" t="s">
        <v>1433</v>
      </c>
      <c r="E1135" s="2">
        <v>45306.37704861111</v>
      </c>
      <c r="F1135" s="1" t="s">
        <v>36</v>
      </c>
      <c r="G1135" s="1" t="s">
        <v>37</v>
      </c>
      <c r="I1135" s="1" t="s">
        <v>38</v>
      </c>
      <c r="J1135" s="3">
        <v>22.5</v>
      </c>
      <c r="K1135" s="1">
        <v>1</v>
      </c>
      <c r="L1135" s="1">
        <v>0</v>
      </c>
      <c r="M1135" s="1">
        <v>0</v>
      </c>
      <c r="N1135" s="1">
        <v>0</v>
      </c>
      <c r="O1135" s="1">
        <v>9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1">
        <v>120</v>
      </c>
      <c r="V1135" s="1">
        <v>0</v>
      </c>
      <c r="W1135" s="1">
        <v>0</v>
      </c>
      <c r="X1135" s="1">
        <v>0</v>
      </c>
      <c r="Y1135" s="1">
        <v>0</v>
      </c>
      <c r="Z1135" s="1">
        <v>0</v>
      </c>
      <c r="AA1135" s="1">
        <v>569</v>
      </c>
      <c r="AB1135" s="1">
        <v>0</v>
      </c>
      <c r="AC1135" s="1">
        <v>0</v>
      </c>
      <c r="AD1135" s="1">
        <v>0</v>
      </c>
      <c r="AE1135" s="1">
        <v>0</v>
      </c>
      <c r="AF1135" s="1">
        <v>0</v>
      </c>
      <c r="AG1135" s="1">
        <v>0</v>
      </c>
      <c r="AH1135" s="1">
        <v>0</v>
      </c>
      <c r="AI1135" s="1">
        <v>1</v>
      </c>
      <c r="AJ1135" s="1">
        <v>0</v>
      </c>
      <c r="AK1135" s="6">
        <v>45422</v>
      </c>
    </row>
    <row r="1136" spans="2:37" x14ac:dyDescent="0.25">
      <c r="B1136" s="1" t="s">
        <v>1841</v>
      </c>
      <c r="C1136" s="1" t="s">
        <v>1842</v>
      </c>
      <c r="D1136" s="1" t="s">
        <v>1840</v>
      </c>
      <c r="E1136" s="2">
        <v>45306.370763888888</v>
      </c>
      <c r="F1136" s="1" t="s">
        <v>41</v>
      </c>
      <c r="G1136" s="1" t="s">
        <v>37</v>
      </c>
      <c r="I1136" s="1" t="s">
        <v>50</v>
      </c>
      <c r="J1136" s="3">
        <v>51.5</v>
      </c>
      <c r="K1136" s="1">
        <v>23</v>
      </c>
      <c r="L1136" s="1">
        <v>0</v>
      </c>
      <c r="M1136" s="1">
        <v>0</v>
      </c>
      <c r="N1136" s="1">
        <v>0</v>
      </c>
      <c r="O1136" s="1">
        <v>26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6</v>
      </c>
      <c r="V1136" s="1">
        <v>0</v>
      </c>
      <c r="W1136" s="1">
        <v>0</v>
      </c>
      <c r="X1136" s="1">
        <v>0</v>
      </c>
      <c r="Y1136" s="1">
        <v>0</v>
      </c>
      <c r="Z1136" s="1">
        <v>0</v>
      </c>
      <c r="AA1136" s="1">
        <v>0</v>
      </c>
      <c r="AB1136" s="1">
        <v>0</v>
      </c>
      <c r="AC1136" s="1">
        <v>0</v>
      </c>
      <c r="AD1136" s="1">
        <v>39</v>
      </c>
      <c r="AE1136" s="1">
        <v>0</v>
      </c>
      <c r="AF1136" s="1">
        <v>0</v>
      </c>
      <c r="AG1136" s="1">
        <v>0</v>
      </c>
      <c r="AH1136" s="1">
        <v>0</v>
      </c>
      <c r="AI1136" s="1">
        <v>1</v>
      </c>
      <c r="AJ1136" s="1">
        <v>0</v>
      </c>
      <c r="AK1136" s="6">
        <v>45420</v>
      </c>
    </row>
    <row r="1137" spans="2:37" x14ac:dyDescent="0.25">
      <c r="B1137" s="1" t="s">
        <v>3718</v>
      </c>
      <c r="C1137" s="1" t="s">
        <v>3719</v>
      </c>
      <c r="D1137" s="1" t="s">
        <v>3720</v>
      </c>
      <c r="E1137" s="2">
        <v>45306.344085648147</v>
      </c>
      <c r="F1137" s="1" t="s">
        <v>49</v>
      </c>
      <c r="G1137" s="1" t="s">
        <v>37</v>
      </c>
      <c r="I1137" s="1" t="s">
        <v>50</v>
      </c>
      <c r="J1137" s="3">
        <v>17.5</v>
      </c>
      <c r="K1137" s="1">
        <v>0</v>
      </c>
      <c r="L1137" s="1">
        <v>379</v>
      </c>
      <c r="M1137" s="1">
        <v>0</v>
      </c>
      <c r="N1137" s="1">
        <v>0</v>
      </c>
      <c r="O1137" s="1">
        <v>120</v>
      </c>
      <c r="P1137" s="1">
        <v>105</v>
      </c>
      <c r="Q1137" s="1">
        <v>0</v>
      </c>
      <c r="R1137" s="1">
        <v>0</v>
      </c>
      <c r="S1137" s="1">
        <v>0</v>
      </c>
      <c r="T1137" s="1">
        <v>0</v>
      </c>
      <c r="U1137" s="1">
        <v>86</v>
      </c>
      <c r="V1137" s="1">
        <v>0</v>
      </c>
      <c r="W1137" s="1">
        <v>0</v>
      </c>
      <c r="X1137" s="1">
        <v>0</v>
      </c>
      <c r="Y1137" s="1">
        <v>0</v>
      </c>
      <c r="Z1137" s="1">
        <v>0</v>
      </c>
      <c r="AA1137" s="1">
        <v>280</v>
      </c>
      <c r="AB1137" s="1">
        <v>463</v>
      </c>
      <c r="AC1137" s="1">
        <v>0</v>
      </c>
      <c r="AD1137" s="1">
        <v>0</v>
      </c>
      <c r="AE1137" s="1">
        <v>0</v>
      </c>
      <c r="AF1137" s="1">
        <v>0</v>
      </c>
      <c r="AG1137" s="1">
        <v>0</v>
      </c>
      <c r="AH1137" s="1">
        <v>0</v>
      </c>
      <c r="AI1137" s="1">
        <v>1</v>
      </c>
      <c r="AJ1137" s="1">
        <v>0</v>
      </c>
      <c r="AK1137" s="6">
        <v>45360</v>
      </c>
    </row>
    <row r="1138" spans="2:37" x14ac:dyDescent="0.25">
      <c r="B1138" s="1" t="s">
        <v>3721</v>
      </c>
      <c r="C1138" s="1" t="s">
        <v>3722</v>
      </c>
      <c r="D1138" s="1" t="s">
        <v>3723</v>
      </c>
      <c r="E1138" s="2">
        <v>45230.595949074072</v>
      </c>
      <c r="F1138" s="1" t="s">
        <v>764</v>
      </c>
      <c r="G1138" s="1" t="s">
        <v>37</v>
      </c>
      <c r="I1138" s="1" t="s">
        <v>38</v>
      </c>
      <c r="J1138" s="3">
        <v>12.6</v>
      </c>
      <c r="K1138" s="1">
        <v>0</v>
      </c>
      <c r="L1138" s="1">
        <v>0</v>
      </c>
      <c r="M1138" s="1">
        <v>0</v>
      </c>
      <c r="N1138" s="1">
        <v>152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7</v>
      </c>
      <c r="V1138" s="1">
        <v>0</v>
      </c>
      <c r="W1138" s="1">
        <v>0</v>
      </c>
      <c r="X1138" s="1">
        <v>0</v>
      </c>
      <c r="Y1138" s="1">
        <v>0</v>
      </c>
      <c r="Z1138" s="1">
        <v>0</v>
      </c>
      <c r="AA1138" s="1">
        <v>0</v>
      </c>
      <c r="AB1138" s="1">
        <v>61</v>
      </c>
      <c r="AC1138" s="1">
        <v>0</v>
      </c>
      <c r="AD1138" s="1">
        <v>0</v>
      </c>
      <c r="AE1138" s="1">
        <v>0</v>
      </c>
      <c r="AF1138" s="1">
        <v>0</v>
      </c>
      <c r="AG1138" s="1">
        <v>0</v>
      </c>
      <c r="AH1138" s="1">
        <v>0</v>
      </c>
      <c r="AI1138" s="1">
        <v>0</v>
      </c>
      <c r="AJ1138" s="1">
        <v>-1</v>
      </c>
      <c r="AK1138" s="6">
        <v>367</v>
      </c>
    </row>
    <row r="1139" spans="2:37" x14ac:dyDescent="0.25">
      <c r="B1139" s="1" t="s">
        <v>3724</v>
      </c>
      <c r="C1139" s="1" t="s">
        <v>3725</v>
      </c>
      <c r="D1139" s="1" t="s">
        <v>3726</v>
      </c>
      <c r="E1139" s="2">
        <v>45306.366238425922</v>
      </c>
      <c r="F1139" s="1" t="s">
        <v>280</v>
      </c>
      <c r="G1139" s="1" t="s">
        <v>37</v>
      </c>
      <c r="I1139" s="1" t="s">
        <v>50</v>
      </c>
      <c r="J1139" s="3">
        <v>202.1</v>
      </c>
      <c r="K1139" s="1">
        <v>0</v>
      </c>
      <c r="L1139" s="1">
        <v>414</v>
      </c>
      <c r="M1139" s="1">
        <v>0</v>
      </c>
      <c r="N1139" s="1">
        <v>0</v>
      </c>
      <c r="O1139" s="1">
        <v>128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0</v>
      </c>
      <c r="W1139" s="1">
        <v>0</v>
      </c>
      <c r="X1139" s="1">
        <v>0</v>
      </c>
      <c r="Y1139" s="1">
        <v>2</v>
      </c>
      <c r="Z1139" s="1">
        <v>0</v>
      </c>
      <c r="AA1139" s="1">
        <v>0</v>
      </c>
      <c r="AB1139" s="1">
        <v>433</v>
      </c>
      <c r="AC1139" s="1">
        <v>0</v>
      </c>
      <c r="AD1139" s="1">
        <v>0</v>
      </c>
      <c r="AE1139" s="1">
        <v>0</v>
      </c>
      <c r="AF1139" s="1">
        <v>0</v>
      </c>
      <c r="AG1139" s="1">
        <v>0</v>
      </c>
      <c r="AH1139" s="1">
        <v>0</v>
      </c>
      <c r="AI1139" s="1">
        <v>0</v>
      </c>
      <c r="AJ1139" s="1">
        <v>0</v>
      </c>
      <c r="AK1139" s="6">
        <v>45573</v>
      </c>
    </row>
    <row r="1140" spans="2:37" x14ac:dyDescent="0.25">
      <c r="B1140" s="1" t="s">
        <v>3727</v>
      </c>
      <c r="C1140" s="1" t="s">
        <v>3728</v>
      </c>
      <c r="D1140" s="1" t="s">
        <v>3729</v>
      </c>
      <c r="E1140" s="2">
        <v>45259.372164351851</v>
      </c>
      <c r="F1140" s="1" t="s">
        <v>311</v>
      </c>
      <c r="G1140" s="1" t="s">
        <v>37</v>
      </c>
      <c r="I1140" s="1" t="s">
        <v>38</v>
      </c>
      <c r="J1140" s="3">
        <v>1.6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  <c r="T1140" s="1">
        <v>0</v>
      </c>
      <c r="U1140" s="1">
        <v>0</v>
      </c>
      <c r="V1140" s="1">
        <v>0</v>
      </c>
      <c r="W1140" s="1">
        <v>0</v>
      </c>
      <c r="X1140" s="1">
        <v>0</v>
      </c>
      <c r="Y1140" s="1">
        <v>0</v>
      </c>
      <c r="Z1140" s="1">
        <v>0</v>
      </c>
      <c r="AA1140" s="1">
        <v>0</v>
      </c>
      <c r="AB1140" s="1">
        <v>0</v>
      </c>
      <c r="AC1140" s="1">
        <v>0</v>
      </c>
      <c r="AD1140" s="1">
        <v>0</v>
      </c>
      <c r="AE1140" s="1">
        <v>0</v>
      </c>
      <c r="AF1140" s="1">
        <v>0</v>
      </c>
      <c r="AG1140" s="1">
        <v>0</v>
      </c>
      <c r="AH1140" s="1">
        <v>0</v>
      </c>
      <c r="AI1140" s="1">
        <v>0</v>
      </c>
      <c r="AJ1140" s="1">
        <v>0</v>
      </c>
      <c r="AK1140" s="6">
        <v>367</v>
      </c>
    </row>
    <row r="1141" spans="2:37" x14ac:dyDescent="0.25">
      <c r="B1141" s="1" t="s">
        <v>1437</v>
      </c>
      <c r="C1141" s="1" t="s">
        <v>1438</v>
      </c>
      <c r="D1141" s="1" t="s">
        <v>1436</v>
      </c>
      <c r="E1141" s="2">
        <v>45306.472824074073</v>
      </c>
      <c r="F1141" s="1" t="s">
        <v>41</v>
      </c>
      <c r="G1141" s="1" t="s">
        <v>37</v>
      </c>
      <c r="I1141" s="1" t="s">
        <v>38</v>
      </c>
      <c r="J1141" s="3">
        <v>239.4</v>
      </c>
      <c r="K1141" s="1">
        <v>24</v>
      </c>
      <c r="L1141" s="1">
        <v>908</v>
      </c>
      <c r="M1141" s="1">
        <v>0</v>
      </c>
      <c r="N1141" s="1">
        <v>919</v>
      </c>
      <c r="O1141" s="1">
        <v>7</v>
      </c>
      <c r="P1141" s="1">
        <v>280</v>
      </c>
      <c r="Q1141" s="1">
        <v>0</v>
      </c>
      <c r="R1141" s="1">
        <v>0</v>
      </c>
      <c r="S1141" s="1">
        <v>0</v>
      </c>
      <c r="T1141" s="1">
        <v>0</v>
      </c>
      <c r="U1141" s="1">
        <v>130</v>
      </c>
      <c r="V1141" s="1">
        <v>0</v>
      </c>
      <c r="W1141" s="1">
        <v>0</v>
      </c>
      <c r="X1141" s="1">
        <v>0</v>
      </c>
      <c r="Y1141" s="1">
        <v>0</v>
      </c>
      <c r="Z1141" s="1">
        <v>0</v>
      </c>
      <c r="AA1141" s="1">
        <v>0</v>
      </c>
      <c r="AB1141" s="1">
        <v>2405</v>
      </c>
      <c r="AC1141" s="1">
        <v>0</v>
      </c>
      <c r="AD1141" s="1">
        <v>0</v>
      </c>
      <c r="AE1141" s="1">
        <v>0</v>
      </c>
      <c r="AF1141" s="1">
        <v>0</v>
      </c>
      <c r="AG1141" s="1">
        <v>0</v>
      </c>
      <c r="AH1141" s="1">
        <v>0</v>
      </c>
      <c r="AI1141" s="1">
        <v>1</v>
      </c>
      <c r="AJ1141" s="1">
        <v>0</v>
      </c>
      <c r="AK1141" s="6">
        <v>45331</v>
      </c>
    </row>
    <row r="1142" spans="2:37" x14ac:dyDescent="0.25">
      <c r="B1142" s="1" t="s">
        <v>1440</v>
      </c>
      <c r="C1142" s="1" t="s">
        <v>1441</v>
      </c>
      <c r="D1142" s="1" t="s">
        <v>1439</v>
      </c>
      <c r="E1142" s="2">
        <v>45306.462500000001</v>
      </c>
      <c r="F1142" s="1" t="s">
        <v>36</v>
      </c>
      <c r="G1142" s="1" t="s">
        <v>37</v>
      </c>
      <c r="H1142" s="1" t="s">
        <v>53</v>
      </c>
      <c r="I1142" s="1" t="s">
        <v>38</v>
      </c>
      <c r="J1142" s="3">
        <v>571.29999999999995</v>
      </c>
      <c r="K1142" s="1">
        <v>5</v>
      </c>
      <c r="L1142" s="1">
        <v>1136</v>
      </c>
      <c r="M1142" s="1">
        <v>699</v>
      </c>
      <c r="N1142" s="1">
        <v>0</v>
      </c>
      <c r="O1142" s="1">
        <v>32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629</v>
      </c>
      <c r="V1142" s="1">
        <v>0</v>
      </c>
      <c r="W1142" s="1">
        <v>0</v>
      </c>
      <c r="X1142" s="1">
        <v>472</v>
      </c>
      <c r="Y1142" s="1">
        <v>0</v>
      </c>
      <c r="Z1142" s="1">
        <v>0</v>
      </c>
      <c r="AA1142" s="1">
        <v>2181</v>
      </c>
      <c r="AB1142" s="1">
        <v>2710</v>
      </c>
      <c r="AC1142" s="1">
        <v>0</v>
      </c>
      <c r="AD1142" s="1">
        <v>58</v>
      </c>
      <c r="AE1142" s="1">
        <v>0</v>
      </c>
      <c r="AF1142" s="1">
        <v>0</v>
      </c>
      <c r="AG1142" s="1">
        <v>0</v>
      </c>
      <c r="AH1142" s="1">
        <v>0</v>
      </c>
      <c r="AI1142" s="1">
        <v>0</v>
      </c>
      <c r="AJ1142" s="1">
        <v>0</v>
      </c>
      <c r="AK1142" s="6">
        <v>45407</v>
      </c>
    </row>
    <row r="1143" spans="2:37" x14ac:dyDescent="0.25">
      <c r="B1143" s="1" t="s">
        <v>1443</v>
      </c>
      <c r="C1143" s="1" t="s">
        <v>1444</v>
      </c>
      <c r="D1143" s="1" t="s">
        <v>1442</v>
      </c>
      <c r="E1143" s="2">
        <v>45306.477673611109</v>
      </c>
      <c r="F1143" s="1" t="s">
        <v>49</v>
      </c>
      <c r="G1143" s="1" t="s">
        <v>37</v>
      </c>
      <c r="I1143" s="1" t="s">
        <v>50</v>
      </c>
      <c r="J1143" s="3">
        <v>52.1</v>
      </c>
      <c r="K1143" s="1">
        <v>0</v>
      </c>
      <c r="L1143" s="1">
        <v>0</v>
      </c>
      <c r="M1143" s="1">
        <v>773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16</v>
      </c>
      <c r="V1143" s="1">
        <v>0</v>
      </c>
      <c r="W1143" s="1">
        <v>0</v>
      </c>
      <c r="X1143" s="1">
        <v>0</v>
      </c>
      <c r="Y1143" s="1">
        <v>0</v>
      </c>
      <c r="Z1143" s="1">
        <v>0</v>
      </c>
      <c r="AA1143" s="1">
        <v>0</v>
      </c>
      <c r="AB1143" s="1">
        <v>166</v>
      </c>
      <c r="AC1143" s="1">
        <v>0</v>
      </c>
      <c r="AD1143" s="1">
        <v>0</v>
      </c>
      <c r="AE1143" s="1">
        <v>0</v>
      </c>
      <c r="AF1143" s="1">
        <v>0</v>
      </c>
      <c r="AG1143" s="1">
        <v>0</v>
      </c>
      <c r="AH1143" s="1">
        <v>0</v>
      </c>
      <c r="AI1143" s="1">
        <v>0</v>
      </c>
      <c r="AJ1143" s="1">
        <v>0</v>
      </c>
      <c r="AK1143" s="6">
        <v>45106</v>
      </c>
    </row>
    <row r="1144" spans="2:37" x14ac:dyDescent="0.25">
      <c r="B1144" s="1" t="s">
        <v>3730</v>
      </c>
      <c r="C1144" s="1" t="s">
        <v>3731</v>
      </c>
      <c r="D1144" s="1" t="s">
        <v>3732</v>
      </c>
      <c r="E1144" s="2">
        <v>45300.552442129629</v>
      </c>
      <c r="F1144" s="1" t="s">
        <v>183</v>
      </c>
      <c r="G1144" s="1" t="s">
        <v>37</v>
      </c>
      <c r="I1144" s="1" t="s">
        <v>38</v>
      </c>
      <c r="J1144" s="3">
        <v>12</v>
      </c>
      <c r="K1144" s="1">
        <v>1</v>
      </c>
      <c r="L1144" s="1">
        <v>0</v>
      </c>
      <c r="M1144" s="1">
        <v>0</v>
      </c>
      <c r="N1144" s="1">
        <v>0</v>
      </c>
      <c r="O1144" s="1">
        <v>23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  <c r="Y1144" s="1">
        <v>0</v>
      </c>
      <c r="Z1144" s="1">
        <v>0</v>
      </c>
      <c r="AA1144" s="1">
        <v>0</v>
      </c>
      <c r="AB1144" s="1">
        <v>0</v>
      </c>
      <c r="AC1144" s="1">
        <v>0</v>
      </c>
      <c r="AD1144" s="1">
        <v>0</v>
      </c>
      <c r="AE1144" s="1">
        <v>0</v>
      </c>
      <c r="AF1144" s="1">
        <v>0</v>
      </c>
      <c r="AG1144" s="1">
        <v>0</v>
      </c>
      <c r="AH1144" s="1">
        <v>1</v>
      </c>
      <c r="AI1144" s="1">
        <v>0</v>
      </c>
      <c r="AJ1144" s="1">
        <v>0</v>
      </c>
      <c r="AK1144" s="6">
        <v>45639</v>
      </c>
    </row>
    <row r="1145" spans="2:37" x14ac:dyDescent="0.25">
      <c r="B1145" s="1" t="s">
        <v>1446</v>
      </c>
      <c r="C1145" s="1" t="s">
        <v>1447</v>
      </c>
      <c r="D1145" s="1" t="s">
        <v>1445</v>
      </c>
      <c r="E1145" s="2">
        <v>45306.413715277777</v>
      </c>
      <c r="F1145" s="1" t="s">
        <v>104</v>
      </c>
      <c r="G1145" s="1" t="s">
        <v>37</v>
      </c>
      <c r="I1145" s="1" t="s">
        <v>38</v>
      </c>
      <c r="J1145" s="3">
        <v>7.4</v>
      </c>
      <c r="K1145" s="1">
        <v>0</v>
      </c>
      <c r="L1145" s="1">
        <v>302</v>
      </c>
      <c r="M1145" s="1">
        <v>0</v>
      </c>
      <c r="N1145" s="1">
        <v>0</v>
      </c>
      <c r="O1145" s="1">
        <v>4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Z1145" s="1">
        <v>0</v>
      </c>
      <c r="AA1145" s="1">
        <v>0</v>
      </c>
      <c r="AB1145" s="1">
        <v>297</v>
      </c>
      <c r="AC1145" s="1">
        <v>0</v>
      </c>
      <c r="AD1145" s="1">
        <v>2</v>
      </c>
      <c r="AE1145" s="1">
        <v>0</v>
      </c>
      <c r="AF1145" s="1">
        <v>0</v>
      </c>
      <c r="AG1145" s="1">
        <v>0</v>
      </c>
      <c r="AH1145" s="1">
        <v>0</v>
      </c>
      <c r="AI1145" s="1">
        <v>0</v>
      </c>
      <c r="AJ1145" s="1">
        <v>0</v>
      </c>
      <c r="AK1145" s="6">
        <v>45392</v>
      </c>
    </row>
    <row r="1146" spans="2:37" x14ac:dyDescent="0.25">
      <c r="B1146" s="1" t="s">
        <v>3733</v>
      </c>
      <c r="C1146" s="1" t="s">
        <v>3734</v>
      </c>
      <c r="D1146" s="1" t="s">
        <v>3735</v>
      </c>
      <c r="E1146" s="2">
        <v>45293.452650462961</v>
      </c>
      <c r="F1146" s="1" t="s">
        <v>73</v>
      </c>
      <c r="G1146" s="1" t="s">
        <v>37</v>
      </c>
      <c r="I1146" s="1" t="s">
        <v>50</v>
      </c>
      <c r="J1146" s="3">
        <v>249.7</v>
      </c>
      <c r="K1146" s="1">
        <v>0</v>
      </c>
      <c r="L1146" s="1">
        <v>0</v>
      </c>
      <c r="M1146" s="1">
        <v>0</v>
      </c>
      <c r="N1146" s="1">
        <v>11938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  <c r="Y1146" s="1">
        <v>0</v>
      </c>
      <c r="Z1146" s="1">
        <v>0</v>
      </c>
      <c r="AA1146" s="1">
        <v>0</v>
      </c>
      <c r="AB1146" s="1">
        <v>13513</v>
      </c>
      <c r="AC1146" s="1">
        <v>0</v>
      </c>
      <c r="AD1146" s="1">
        <v>0</v>
      </c>
      <c r="AE1146" s="1">
        <v>0</v>
      </c>
      <c r="AF1146" s="1">
        <v>0</v>
      </c>
      <c r="AG1146" s="1">
        <v>0</v>
      </c>
      <c r="AH1146" s="1">
        <v>0</v>
      </c>
      <c r="AI1146" s="1">
        <v>0</v>
      </c>
      <c r="AJ1146" s="1">
        <v>0</v>
      </c>
      <c r="AK1146" s="6">
        <v>45372</v>
      </c>
    </row>
    <row r="1147" spans="2:37" x14ac:dyDescent="0.25">
      <c r="B1147" s="1" t="s">
        <v>1844</v>
      </c>
      <c r="C1147" s="1" t="s">
        <v>1845</v>
      </c>
      <c r="D1147" s="1" t="s">
        <v>1843</v>
      </c>
      <c r="E1147" s="2">
        <v>45230.595949074072</v>
      </c>
      <c r="F1147" s="1" t="s">
        <v>86</v>
      </c>
      <c r="G1147" s="1" t="s">
        <v>37</v>
      </c>
      <c r="I1147" s="1" t="s">
        <v>50</v>
      </c>
      <c r="J1147" s="3">
        <v>190.4</v>
      </c>
      <c r="K1147" s="1">
        <v>0</v>
      </c>
      <c r="L1147" s="1">
        <v>0</v>
      </c>
      <c r="M1147" s="1">
        <v>0</v>
      </c>
      <c r="N1147" s="1">
        <v>7515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v>0</v>
      </c>
      <c r="Z1147" s="1">
        <v>0</v>
      </c>
      <c r="AA1147" s="1">
        <v>0</v>
      </c>
      <c r="AB1147" s="1">
        <v>7647</v>
      </c>
      <c r="AC1147" s="1">
        <v>0</v>
      </c>
      <c r="AD1147" s="1">
        <v>0</v>
      </c>
      <c r="AE1147" s="1">
        <v>0</v>
      </c>
      <c r="AF1147" s="1">
        <v>0</v>
      </c>
      <c r="AG1147" s="1">
        <v>0</v>
      </c>
      <c r="AH1147" s="1">
        <v>0</v>
      </c>
      <c r="AI1147" s="1">
        <v>0</v>
      </c>
      <c r="AJ1147" s="1">
        <v>-1</v>
      </c>
      <c r="AK1147" s="6">
        <v>367</v>
      </c>
    </row>
    <row r="1148" spans="2:37" x14ac:dyDescent="0.25">
      <c r="B1148" s="1" t="s">
        <v>3736</v>
      </c>
      <c r="C1148" s="1" t="s">
        <v>3737</v>
      </c>
      <c r="D1148" s="1" t="s">
        <v>3738</v>
      </c>
      <c r="E1148" s="2">
        <v>45283.472939814812</v>
      </c>
      <c r="F1148" s="1" t="s">
        <v>36</v>
      </c>
      <c r="G1148" s="1" t="s">
        <v>37</v>
      </c>
      <c r="I1148" s="1" t="s">
        <v>38</v>
      </c>
      <c r="J1148" s="3">
        <v>358.8</v>
      </c>
      <c r="K1148" s="1">
        <v>0</v>
      </c>
      <c r="L1148" s="1">
        <v>0</v>
      </c>
      <c r="M1148" s="1">
        <v>0</v>
      </c>
      <c r="N1148" s="1">
        <v>7276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1">
        <v>0</v>
      </c>
      <c r="Z1148" s="1">
        <v>0</v>
      </c>
      <c r="AA1148" s="1">
        <v>0</v>
      </c>
      <c r="AB1148" s="1">
        <v>11017</v>
      </c>
      <c r="AC1148" s="1">
        <v>0</v>
      </c>
      <c r="AD1148" s="1">
        <v>0</v>
      </c>
      <c r="AE1148" s="1">
        <v>0</v>
      </c>
      <c r="AF1148" s="1">
        <v>0</v>
      </c>
      <c r="AG1148" s="1">
        <v>0</v>
      </c>
      <c r="AH1148" s="1">
        <v>0</v>
      </c>
      <c r="AI1148" s="1">
        <v>0</v>
      </c>
      <c r="AJ1148" s="1">
        <v>0</v>
      </c>
      <c r="AK1148" s="6">
        <v>44831</v>
      </c>
    </row>
    <row r="1149" spans="2:37" x14ac:dyDescent="0.25">
      <c r="B1149" s="1" t="s">
        <v>3739</v>
      </c>
      <c r="C1149" s="1" t="s">
        <v>3740</v>
      </c>
      <c r="D1149" s="1" t="s">
        <v>3741</v>
      </c>
      <c r="E1149" s="2">
        <v>45300.468275462961</v>
      </c>
      <c r="F1149" s="1" t="s">
        <v>49</v>
      </c>
      <c r="G1149" s="1" t="s">
        <v>37</v>
      </c>
      <c r="I1149" s="1" t="s">
        <v>38</v>
      </c>
      <c r="J1149" s="3">
        <v>56.6</v>
      </c>
      <c r="K1149" s="1">
        <v>0</v>
      </c>
      <c r="L1149" s="1">
        <v>0</v>
      </c>
      <c r="M1149" s="1">
        <v>748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0</v>
      </c>
      <c r="W1149" s="1">
        <v>0</v>
      </c>
      <c r="X1149" s="1">
        <v>0</v>
      </c>
      <c r="Y1149" s="1">
        <v>0</v>
      </c>
      <c r="Z1149" s="1">
        <v>0</v>
      </c>
      <c r="AA1149" s="1">
        <v>0</v>
      </c>
      <c r="AB1149" s="1">
        <v>924</v>
      </c>
      <c r="AC1149" s="1">
        <v>0</v>
      </c>
      <c r="AD1149" s="1">
        <v>0</v>
      </c>
      <c r="AE1149" s="1">
        <v>0</v>
      </c>
      <c r="AF1149" s="1">
        <v>0</v>
      </c>
      <c r="AG1149" s="1">
        <v>0</v>
      </c>
      <c r="AH1149" s="1">
        <v>0</v>
      </c>
      <c r="AI1149" s="1">
        <v>0</v>
      </c>
      <c r="AJ1149" s="1">
        <v>0</v>
      </c>
      <c r="AK1149" s="6">
        <v>367</v>
      </c>
    </row>
    <row r="1150" spans="2:37" x14ac:dyDescent="0.25">
      <c r="B1150" s="1" t="s">
        <v>3742</v>
      </c>
      <c r="C1150" s="1" t="s">
        <v>3743</v>
      </c>
      <c r="D1150" s="1" t="s">
        <v>3744</v>
      </c>
      <c r="E1150" s="2">
        <v>45306.391851851855</v>
      </c>
      <c r="F1150" s="1" t="s">
        <v>211</v>
      </c>
      <c r="G1150" s="1" t="s">
        <v>37</v>
      </c>
      <c r="I1150" s="1" t="s">
        <v>50</v>
      </c>
      <c r="J1150" s="3">
        <v>25.2</v>
      </c>
      <c r="K1150" s="1">
        <v>0</v>
      </c>
      <c r="L1150" s="1">
        <v>0</v>
      </c>
      <c r="M1150" s="1">
        <v>0</v>
      </c>
      <c r="N1150" s="1">
        <v>619</v>
      </c>
      <c r="O1150" s="1">
        <v>15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Z1150" s="1">
        <v>0</v>
      </c>
      <c r="AA1150" s="1">
        <v>0</v>
      </c>
      <c r="AB1150" s="1">
        <v>683</v>
      </c>
      <c r="AC1150" s="1">
        <v>0</v>
      </c>
      <c r="AD1150" s="1">
        <v>0</v>
      </c>
      <c r="AE1150" s="1">
        <v>0</v>
      </c>
      <c r="AF1150" s="1">
        <v>0</v>
      </c>
      <c r="AG1150" s="1">
        <v>0</v>
      </c>
      <c r="AH1150" s="1">
        <v>0</v>
      </c>
      <c r="AI1150" s="1">
        <v>0</v>
      </c>
      <c r="AJ1150" s="1">
        <v>0</v>
      </c>
      <c r="AK1150" s="6">
        <v>45521</v>
      </c>
    </row>
    <row r="1151" spans="2:37" x14ac:dyDescent="0.25">
      <c r="B1151" s="1" t="s">
        <v>3745</v>
      </c>
      <c r="C1151" s="1" t="s">
        <v>3746</v>
      </c>
      <c r="D1151" s="1" t="s">
        <v>3747</v>
      </c>
      <c r="E1151" s="2">
        <v>45230.595949074072</v>
      </c>
      <c r="F1151" s="1" t="s">
        <v>211</v>
      </c>
      <c r="G1151" s="1" t="s">
        <v>37</v>
      </c>
      <c r="I1151" s="1" t="s">
        <v>38</v>
      </c>
      <c r="J1151" s="3">
        <v>2.4</v>
      </c>
      <c r="K1151" s="1">
        <v>0</v>
      </c>
      <c r="L1151" s="1">
        <v>0</v>
      </c>
      <c r="M1151" s="1">
        <v>0</v>
      </c>
      <c r="N1151" s="1">
        <v>303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  <c r="T1151" s="1">
        <v>0</v>
      </c>
      <c r="U1151" s="1">
        <v>0</v>
      </c>
      <c r="V1151" s="1">
        <v>0</v>
      </c>
      <c r="W1151" s="1">
        <v>0</v>
      </c>
      <c r="X1151" s="1">
        <v>0</v>
      </c>
      <c r="Y1151" s="1">
        <v>0</v>
      </c>
      <c r="Z1151" s="1">
        <v>0</v>
      </c>
      <c r="AA1151" s="1">
        <v>0</v>
      </c>
      <c r="AB1151" s="1">
        <v>296</v>
      </c>
      <c r="AC1151" s="1">
        <v>0</v>
      </c>
      <c r="AD1151" s="1">
        <v>0</v>
      </c>
      <c r="AE1151" s="1">
        <v>0</v>
      </c>
      <c r="AF1151" s="1">
        <v>0</v>
      </c>
      <c r="AG1151" s="1">
        <v>0</v>
      </c>
      <c r="AH1151" s="1">
        <v>0</v>
      </c>
      <c r="AI1151" s="1">
        <v>0</v>
      </c>
      <c r="AJ1151" s="1">
        <v>-1</v>
      </c>
      <c r="AK1151" s="6">
        <v>367</v>
      </c>
    </row>
    <row r="1152" spans="2:37" x14ac:dyDescent="0.25">
      <c r="B1152" s="1" t="s">
        <v>3748</v>
      </c>
      <c r="C1152" s="1" t="s">
        <v>3749</v>
      </c>
      <c r="D1152" s="1" t="s">
        <v>3750</v>
      </c>
      <c r="E1152" s="2">
        <v>45306.452372685184</v>
      </c>
      <c r="F1152" s="1" t="s">
        <v>41</v>
      </c>
      <c r="G1152" s="1" t="s">
        <v>37</v>
      </c>
      <c r="I1152" s="1" t="s">
        <v>50</v>
      </c>
      <c r="J1152" s="3">
        <v>250.2</v>
      </c>
      <c r="K1152" s="1">
        <v>1</v>
      </c>
      <c r="L1152" s="1">
        <v>0</v>
      </c>
      <c r="M1152" s="1">
        <v>0</v>
      </c>
      <c r="N1152" s="1">
        <v>5131</v>
      </c>
      <c r="O1152" s="1">
        <v>16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0</v>
      </c>
      <c r="W1152" s="1">
        <v>0</v>
      </c>
      <c r="X1152" s="1">
        <v>0</v>
      </c>
      <c r="Y1152" s="1">
        <v>0</v>
      </c>
      <c r="Z1152" s="1">
        <v>0</v>
      </c>
      <c r="AA1152" s="1">
        <v>0</v>
      </c>
      <c r="AB1152" s="1">
        <v>81</v>
      </c>
      <c r="AC1152" s="1">
        <v>0</v>
      </c>
      <c r="AD1152" s="1">
        <v>0</v>
      </c>
      <c r="AE1152" s="1">
        <v>0</v>
      </c>
      <c r="AF1152" s="1">
        <v>0</v>
      </c>
      <c r="AG1152" s="1">
        <v>0</v>
      </c>
      <c r="AH1152" s="1">
        <v>0</v>
      </c>
      <c r="AI1152" s="1">
        <v>0</v>
      </c>
      <c r="AJ1152" s="1">
        <v>0</v>
      </c>
      <c r="AK1152" s="6">
        <v>45559</v>
      </c>
    </row>
    <row r="1153" spans="2:37" x14ac:dyDescent="0.25">
      <c r="B1153" s="1" t="s">
        <v>3751</v>
      </c>
      <c r="C1153" s="1" t="s">
        <v>3752</v>
      </c>
      <c r="D1153" s="1" t="s">
        <v>3753</v>
      </c>
      <c r="E1153" s="2">
        <v>45301.771574074075</v>
      </c>
      <c r="F1153" s="1" t="s">
        <v>295</v>
      </c>
      <c r="G1153" s="1" t="s">
        <v>37</v>
      </c>
      <c r="I1153" s="1" t="s">
        <v>38</v>
      </c>
      <c r="J1153" s="3">
        <v>149.1</v>
      </c>
      <c r="K1153" s="1">
        <v>0</v>
      </c>
      <c r="L1153" s="1">
        <v>0</v>
      </c>
      <c r="M1153" s="1">
        <v>5394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v>0</v>
      </c>
      <c r="W1153" s="1">
        <v>0</v>
      </c>
      <c r="X1153" s="1">
        <v>0</v>
      </c>
      <c r="Y1153" s="1">
        <v>0</v>
      </c>
      <c r="Z1153" s="1">
        <v>0</v>
      </c>
      <c r="AA1153" s="1">
        <v>0</v>
      </c>
      <c r="AB1153" s="1">
        <v>350</v>
      </c>
      <c r="AC1153" s="1">
        <v>0</v>
      </c>
      <c r="AD1153" s="1">
        <v>0</v>
      </c>
      <c r="AE1153" s="1">
        <v>0</v>
      </c>
      <c r="AF1153" s="1">
        <v>0</v>
      </c>
      <c r="AG1153" s="1">
        <v>0</v>
      </c>
      <c r="AH1153" s="1">
        <v>0</v>
      </c>
      <c r="AI1153" s="1">
        <v>0</v>
      </c>
      <c r="AJ1153" s="1">
        <v>0</v>
      </c>
      <c r="AK1153" s="6">
        <v>367</v>
      </c>
    </row>
    <row r="1154" spans="2:37" x14ac:dyDescent="0.25">
      <c r="B1154" s="1" t="s">
        <v>3754</v>
      </c>
      <c r="C1154" s="1" t="s">
        <v>3755</v>
      </c>
      <c r="D1154" s="1" t="s">
        <v>3756</v>
      </c>
      <c r="E1154" s="2">
        <v>45230.595949074072</v>
      </c>
      <c r="F1154" s="1" t="s">
        <v>86</v>
      </c>
      <c r="G1154" s="1" t="s">
        <v>37</v>
      </c>
      <c r="I1154" s="1" t="s">
        <v>50</v>
      </c>
      <c r="J1154" s="3">
        <v>161.19999999999999</v>
      </c>
      <c r="K1154" s="1">
        <v>2</v>
      </c>
      <c r="L1154" s="1">
        <v>0</v>
      </c>
      <c r="M1154" s="1">
        <v>0</v>
      </c>
      <c r="N1154" s="1">
        <v>1922</v>
      </c>
      <c r="O1154" s="1">
        <v>2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0</v>
      </c>
      <c r="W1154" s="1">
        <v>0</v>
      </c>
      <c r="X1154" s="1">
        <v>0</v>
      </c>
      <c r="Y1154" s="1">
        <v>0</v>
      </c>
      <c r="Z1154" s="1">
        <v>0</v>
      </c>
      <c r="AA1154" s="1">
        <v>0</v>
      </c>
      <c r="AB1154" s="1">
        <v>2314</v>
      </c>
      <c r="AC1154" s="1">
        <v>0</v>
      </c>
      <c r="AD1154" s="1">
        <v>0</v>
      </c>
      <c r="AE1154" s="1">
        <v>0</v>
      </c>
      <c r="AF1154" s="1">
        <v>0</v>
      </c>
      <c r="AG1154" s="1">
        <v>0</v>
      </c>
      <c r="AH1154" s="1">
        <v>0</v>
      </c>
      <c r="AI1154" s="1">
        <v>0</v>
      </c>
      <c r="AJ1154" s="1">
        <v>-1</v>
      </c>
      <c r="AK1154" s="6">
        <v>45496</v>
      </c>
    </row>
    <row r="1155" spans="2:37" x14ac:dyDescent="0.25">
      <c r="B1155" s="1" t="s">
        <v>1449</v>
      </c>
      <c r="C1155" s="1" t="s">
        <v>1450</v>
      </c>
      <c r="D1155" s="1" t="s">
        <v>1448</v>
      </c>
      <c r="E1155" s="2">
        <v>45230.595949074072</v>
      </c>
      <c r="F1155" s="1" t="s">
        <v>41</v>
      </c>
      <c r="G1155" s="1" t="s">
        <v>37</v>
      </c>
      <c r="I1155" s="1" t="s">
        <v>50</v>
      </c>
      <c r="J1155" s="3">
        <v>67.3</v>
      </c>
      <c r="K1155" s="1">
        <v>1</v>
      </c>
      <c r="L1155" s="1">
        <v>0</v>
      </c>
      <c r="M1155" s="1">
        <v>0</v>
      </c>
      <c r="N1155" s="1">
        <v>426</v>
      </c>
      <c r="O1155" s="1">
        <v>1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  <c r="W1155" s="1">
        <v>0</v>
      </c>
      <c r="X1155" s="1">
        <v>0</v>
      </c>
      <c r="Y1155" s="1">
        <v>0</v>
      </c>
      <c r="Z1155" s="1">
        <v>0</v>
      </c>
      <c r="AA1155" s="1">
        <v>0</v>
      </c>
      <c r="AB1155" s="1">
        <v>494</v>
      </c>
      <c r="AC1155" s="1">
        <v>0</v>
      </c>
      <c r="AD1155" s="1">
        <v>0</v>
      </c>
      <c r="AE1155" s="1">
        <v>0</v>
      </c>
      <c r="AF1155" s="1">
        <v>0</v>
      </c>
      <c r="AG1155" s="1">
        <v>0</v>
      </c>
      <c r="AH1155" s="1">
        <v>0</v>
      </c>
      <c r="AI1155" s="1">
        <v>0</v>
      </c>
      <c r="AJ1155" s="1">
        <v>-1</v>
      </c>
      <c r="AK1155" s="6">
        <v>45359</v>
      </c>
    </row>
    <row r="1156" spans="2:37" x14ac:dyDescent="0.25">
      <c r="B1156" s="1" t="s">
        <v>1452</v>
      </c>
      <c r="C1156" s="1" t="s">
        <v>1453</v>
      </c>
      <c r="D1156" s="1" t="s">
        <v>1451</v>
      </c>
      <c r="E1156" s="2">
        <v>45306.453611111108</v>
      </c>
      <c r="F1156" s="1" t="s">
        <v>36</v>
      </c>
      <c r="G1156" s="1" t="s">
        <v>37</v>
      </c>
      <c r="I1156" s="1" t="s">
        <v>50</v>
      </c>
      <c r="J1156" s="3">
        <v>126.2</v>
      </c>
      <c r="K1156" s="1">
        <v>0</v>
      </c>
      <c r="L1156" s="1">
        <v>0</v>
      </c>
      <c r="M1156" s="1">
        <v>2047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1">
        <v>0</v>
      </c>
      <c r="Z1156" s="1">
        <v>0</v>
      </c>
      <c r="AA1156" s="1">
        <v>0</v>
      </c>
      <c r="AB1156" s="1">
        <v>714</v>
      </c>
      <c r="AC1156" s="1">
        <v>0</v>
      </c>
      <c r="AD1156" s="1">
        <v>14</v>
      </c>
      <c r="AE1156" s="1">
        <v>0</v>
      </c>
      <c r="AF1156" s="1">
        <v>0</v>
      </c>
      <c r="AG1156" s="1">
        <v>0</v>
      </c>
      <c r="AH1156" s="1">
        <v>0</v>
      </c>
      <c r="AI1156" s="1">
        <v>0</v>
      </c>
      <c r="AJ1156" s="1">
        <v>1</v>
      </c>
      <c r="AK1156" s="6">
        <v>367</v>
      </c>
    </row>
    <row r="1157" spans="2:37" x14ac:dyDescent="0.25">
      <c r="B1157" s="1" t="s">
        <v>3757</v>
      </c>
      <c r="C1157" s="1" t="s">
        <v>3758</v>
      </c>
      <c r="D1157" s="1" t="s">
        <v>3759</v>
      </c>
      <c r="E1157" s="2">
        <v>45297.494872685187</v>
      </c>
      <c r="F1157" s="1" t="s">
        <v>41</v>
      </c>
      <c r="G1157" s="1" t="s">
        <v>37</v>
      </c>
      <c r="I1157" s="1" t="s">
        <v>50</v>
      </c>
      <c r="J1157" s="3">
        <v>36.6</v>
      </c>
      <c r="K1157" s="1">
        <v>0</v>
      </c>
      <c r="L1157" s="1">
        <v>0</v>
      </c>
      <c r="M1157" s="1">
        <v>159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">
        <v>0</v>
      </c>
      <c r="Y1157" s="1">
        <v>0</v>
      </c>
      <c r="Z1157" s="1">
        <v>0</v>
      </c>
      <c r="AA1157" s="1">
        <v>0</v>
      </c>
      <c r="AB1157" s="1">
        <v>1</v>
      </c>
      <c r="AC1157" s="1">
        <v>0</v>
      </c>
      <c r="AD1157" s="1">
        <v>0</v>
      </c>
      <c r="AE1157" s="1">
        <v>0</v>
      </c>
      <c r="AF1157" s="1">
        <v>0</v>
      </c>
      <c r="AG1157" s="1">
        <v>0</v>
      </c>
      <c r="AH1157" s="1">
        <v>0</v>
      </c>
      <c r="AI1157" s="1">
        <v>0</v>
      </c>
      <c r="AJ1157" s="1">
        <v>0</v>
      </c>
      <c r="AK1157" s="6">
        <v>367</v>
      </c>
    </row>
    <row r="1158" spans="2:37" x14ac:dyDescent="0.25">
      <c r="B1158" s="1" t="s">
        <v>3760</v>
      </c>
      <c r="C1158" s="1" t="s">
        <v>3761</v>
      </c>
      <c r="D1158" s="1" t="s">
        <v>3762</v>
      </c>
      <c r="E1158" s="2">
        <v>45304.414826388886</v>
      </c>
      <c r="F1158" s="1" t="s">
        <v>36</v>
      </c>
      <c r="G1158" s="1" t="s">
        <v>42</v>
      </c>
      <c r="I1158" s="1" t="s">
        <v>38</v>
      </c>
      <c r="J1158" s="3">
        <v>264.3</v>
      </c>
      <c r="K1158" s="1">
        <v>0</v>
      </c>
      <c r="L1158" s="1">
        <v>0</v>
      </c>
      <c r="M1158" s="1">
        <v>0</v>
      </c>
      <c r="N1158" s="1">
        <v>3645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1">
        <v>0</v>
      </c>
      <c r="Z1158" s="1">
        <v>0</v>
      </c>
      <c r="AA1158" s="1">
        <v>0</v>
      </c>
      <c r="AB1158" s="1">
        <v>3718</v>
      </c>
      <c r="AC1158" s="1">
        <v>0</v>
      </c>
      <c r="AD1158" s="1">
        <v>0</v>
      </c>
      <c r="AE1158" s="1">
        <v>0</v>
      </c>
      <c r="AF1158" s="1">
        <v>0</v>
      </c>
      <c r="AG1158" s="1">
        <v>0</v>
      </c>
      <c r="AH1158" s="1">
        <v>0</v>
      </c>
      <c r="AI1158" s="1">
        <v>0</v>
      </c>
      <c r="AJ1158" s="1">
        <v>1</v>
      </c>
      <c r="AK1158" s="6">
        <v>367</v>
      </c>
    </row>
    <row r="1159" spans="2:37" x14ac:dyDescent="0.25">
      <c r="B1159" s="1" t="s">
        <v>3763</v>
      </c>
      <c r="C1159" s="1" t="s">
        <v>3764</v>
      </c>
      <c r="D1159" s="1" t="s">
        <v>3765</v>
      </c>
      <c r="E1159" s="2">
        <v>45230.595949074072</v>
      </c>
      <c r="F1159" s="1" t="s">
        <v>469</v>
      </c>
      <c r="G1159" s="1" t="s">
        <v>37</v>
      </c>
      <c r="I1159" s="1" t="s">
        <v>38</v>
      </c>
      <c r="J1159" s="3">
        <v>6.5</v>
      </c>
      <c r="K1159" s="1">
        <v>0</v>
      </c>
      <c r="L1159" s="1">
        <v>0</v>
      </c>
      <c r="M1159" s="1">
        <v>59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0</v>
      </c>
      <c r="W1159" s="1">
        <v>0</v>
      </c>
      <c r="X1159" s="1">
        <v>0</v>
      </c>
      <c r="Y1159" s="1">
        <v>0</v>
      </c>
      <c r="Z1159" s="1">
        <v>0</v>
      </c>
      <c r="AA1159" s="1">
        <v>0</v>
      </c>
      <c r="AB1159" s="1">
        <v>10</v>
      </c>
      <c r="AC1159" s="1">
        <v>0</v>
      </c>
      <c r="AD1159" s="1">
        <v>0</v>
      </c>
      <c r="AE1159" s="1">
        <v>0</v>
      </c>
      <c r="AF1159" s="1">
        <v>0</v>
      </c>
      <c r="AG1159" s="1">
        <v>0</v>
      </c>
      <c r="AH1159" s="1">
        <v>0</v>
      </c>
      <c r="AI1159" s="1">
        <v>0</v>
      </c>
      <c r="AJ1159" s="1">
        <v>-1</v>
      </c>
      <c r="AK1159" s="6">
        <v>45304</v>
      </c>
    </row>
    <row r="1160" spans="2:37" x14ac:dyDescent="0.25">
      <c r="B1160" s="1" t="s">
        <v>3766</v>
      </c>
      <c r="C1160" s="1" t="s">
        <v>3767</v>
      </c>
      <c r="D1160" s="1" t="s">
        <v>3768</v>
      </c>
      <c r="E1160" s="2">
        <v>45304.451909722222</v>
      </c>
      <c r="F1160" s="1" t="s">
        <v>112</v>
      </c>
      <c r="G1160" s="1" t="s">
        <v>37</v>
      </c>
      <c r="I1160" s="1" t="s">
        <v>50</v>
      </c>
      <c r="J1160" s="3">
        <v>26.3</v>
      </c>
      <c r="K1160" s="1">
        <v>0</v>
      </c>
      <c r="L1160" s="1">
        <v>0</v>
      </c>
      <c r="M1160" s="1">
        <v>0</v>
      </c>
      <c r="N1160" s="1">
        <v>312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>
        <v>0</v>
      </c>
      <c r="AA1160" s="1">
        <v>0</v>
      </c>
      <c r="AB1160" s="1">
        <v>332</v>
      </c>
      <c r="AC1160" s="1">
        <v>0</v>
      </c>
      <c r="AD1160" s="1">
        <v>0</v>
      </c>
      <c r="AE1160" s="1">
        <v>0</v>
      </c>
      <c r="AF1160" s="1">
        <v>0</v>
      </c>
      <c r="AG1160" s="1">
        <v>0</v>
      </c>
      <c r="AH1160" s="1">
        <v>0</v>
      </c>
      <c r="AI1160" s="1">
        <v>0</v>
      </c>
      <c r="AJ1160" s="1">
        <v>0</v>
      </c>
      <c r="AK1160" s="6">
        <v>367</v>
      </c>
    </row>
    <row r="1161" spans="2:37" x14ac:dyDescent="0.25">
      <c r="B1161" s="1" t="s">
        <v>3769</v>
      </c>
      <c r="C1161" s="1" t="s">
        <v>3770</v>
      </c>
      <c r="D1161" s="1" t="s">
        <v>3771</v>
      </c>
      <c r="E1161" s="2">
        <v>45306.363912037035</v>
      </c>
      <c r="F1161" s="1" t="s">
        <v>104</v>
      </c>
      <c r="G1161" s="1" t="s">
        <v>37</v>
      </c>
      <c r="I1161" s="1" t="s">
        <v>38</v>
      </c>
      <c r="J1161" s="3">
        <v>138.69999999999999</v>
      </c>
      <c r="K1161" s="1">
        <v>1</v>
      </c>
      <c r="L1161" s="1">
        <v>0</v>
      </c>
      <c r="M1161" s="1">
        <v>5737</v>
      </c>
      <c r="N1161" s="1">
        <v>0</v>
      </c>
      <c r="O1161" s="1">
        <v>17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  <c r="U1161" s="1">
        <v>0</v>
      </c>
      <c r="V1161" s="1">
        <v>0</v>
      </c>
      <c r="W1161" s="1">
        <v>0</v>
      </c>
      <c r="X1161" s="1">
        <v>0</v>
      </c>
      <c r="Y1161" s="1">
        <v>0</v>
      </c>
      <c r="Z1161" s="1">
        <v>0</v>
      </c>
      <c r="AA1161" s="1">
        <v>0</v>
      </c>
      <c r="AB1161" s="1">
        <v>1018</v>
      </c>
      <c r="AC1161" s="1">
        <v>0</v>
      </c>
      <c r="AD1161" s="1">
        <v>0</v>
      </c>
      <c r="AE1161" s="1">
        <v>0</v>
      </c>
      <c r="AF1161" s="1">
        <v>0</v>
      </c>
      <c r="AG1161" s="1">
        <v>0</v>
      </c>
      <c r="AH1161" s="1">
        <v>0</v>
      </c>
      <c r="AI1161" s="1">
        <v>0</v>
      </c>
      <c r="AJ1161" s="1">
        <v>0</v>
      </c>
      <c r="AK1161" s="6">
        <v>45378</v>
      </c>
    </row>
    <row r="1162" spans="2:37" x14ac:dyDescent="0.25">
      <c r="B1162" s="1" t="s">
        <v>3772</v>
      </c>
      <c r="C1162" s="1" t="s">
        <v>3773</v>
      </c>
      <c r="D1162" s="1" t="s">
        <v>3774</v>
      </c>
      <c r="E1162" s="2">
        <v>45306.440682870372</v>
      </c>
      <c r="F1162" s="1" t="s">
        <v>215</v>
      </c>
      <c r="G1162" s="1" t="s">
        <v>37</v>
      </c>
      <c r="I1162" s="1" t="s">
        <v>38</v>
      </c>
      <c r="J1162" s="3">
        <v>106.2</v>
      </c>
      <c r="K1162" s="1">
        <v>0</v>
      </c>
      <c r="L1162" s="1">
        <v>0</v>
      </c>
      <c r="M1162" s="1">
        <v>8926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177</v>
      </c>
      <c r="V1162" s="1">
        <v>0</v>
      </c>
      <c r="W1162" s="1">
        <v>0</v>
      </c>
      <c r="X1162" s="1">
        <v>0</v>
      </c>
      <c r="Y1162" s="1">
        <v>0</v>
      </c>
      <c r="Z1162" s="1">
        <v>0</v>
      </c>
      <c r="AA1162" s="1">
        <v>197</v>
      </c>
      <c r="AB1162" s="1">
        <v>9097</v>
      </c>
      <c r="AC1162" s="1">
        <v>0</v>
      </c>
      <c r="AD1162" s="1">
        <v>20</v>
      </c>
      <c r="AE1162" s="1">
        <v>0</v>
      </c>
      <c r="AF1162" s="1">
        <v>0</v>
      </c>
      <c r="AG1162" s="1">
        <v>0</v>
      </c>
      <c r="AH1162" s="1">
        <v>0</v>
      </c>
      <c r="AI1162" s="1">
        <v>1</v>
      </c>
      <c r="AJ1162" s="1">
        <v>1</v>
      </c>
      <c r="AK1162" s="6">
        <v>367</v>
      </c>
    </row>
    <row r="1163" spans="2:37" x14ac:dyDescent="0.25">
      <c r="B1163" s="1" t="s">
        <v>1455</v>
      </c>
      <c r="C1163" s="1" t="s">
        <v>1456</v>
      </c>
      <c r="D1163" s="1" t="s">
        <v>1454</v>
      </c>
      <c r="E1163" s="2">
        <v>45230.595949074072</v>
      </c>
      <c r="F1163" s="1" t="s">
        <v>230</v>
      </c>
      <c r="G1163" s="1" t="s">
        <v>37</v>
      </c>
      <c r="I1163" s="1" t="s">
        <v>50</v>
      </c>
      <c r="J1163" s="3">
        <v>86.1</v>
      </c>
      <c r="K1163" s="1">
        <v>0</v>
      </c>
      <c r="L1163" s="1">
        <v>0</v>
      </c>
      <c r="M1163" s="1">
        <v>0</v>
      </c>
      <c r="N1163" s="1">
        <v>673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">
        <v>0</v>
      </c>
      <c r="Y1163" s="1">
        <v>0</v>
      </c>
      <c r="Z1163" s="1">
        <v>0</v>
      </c>
      <c r="AA1163" s="1">
        <v>0</v>
      </c>
      <c r="AB1163" s="1">
        <v>672</v>
      </c>
      <c r="AC1163" s="1">
        <v>0</v>
      </c>
      <c r="AD1163" s="1">
        <v>1</v>
      </c>
      <c r="AE1163" s="1">
        <v>0</v>
      </c>
      <c r="AF1163" s="1">
        <v>0</v>
      </c>
      <c r="AG1163" s="1">
        <v>0</v>
      </c>
      <c r="AH1163" s="1">
        <v>0</v>
      </c>
      <c r="AI1163" s="1">
        <v>0</v>
      </c>
      <c r="AJ1163" s="1">
        <v>-1</v>
      </c>
      <c r="AK1163" s="6">
        <v>367</v>
      </c>
    </row>
    <row r="1164" spans="2:37" x14ac:dyDescent="0.25">
      <c r="B1164" s="1" t="s">
        <v>1458</v>
      </c>
      <c r="C1164" s="1" t="s">
        <v>1459</v>
      </c>
      <c r="D1164" s="1" t="s">
        <v>1457</v>
      </c>
      <c r="E1164" s="2">
        <v>45300.444606481484</v>
      </c>
      <c r="F1164" s="1" t="s">
        <v>147</v>
      </c>
      <c r="G1164" s="1" t="s">
        <v>37</v>
      </c>
      <c r="I1164" s="1" t="s">
        <v>50</v>
      </c>
      <c r="J1164" s="3">
        <v>8.1999999999999993</v>
      </c>
      <c r="K1164" s="1">
        <v>0</v>
      </c>
      <c r="L1164" s="1">
        <v>0</v>
      </c>
      <c r="M1164" s="1">
        <v>275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0</v>
      </c>
      <c r="W1164" s="1">
        <v>0</v>
      </c>
      <c r="X1164" s="1">
        <v>0</v>
      </c>
      <c r="Y1164" s="1">
        <v>0</v>
      </c>
      <c r="Z1164" s="1">
        <v>0</v>
      </c>
      <c r="AA1164" s="1">
        <v>0</v>
      </c>
      <c r="AB1164" s="1">
        <v>9</v>
      </c>
      <c r="AC1164" s="1">
        <v>0</v>
      </c>
      <c r="AD1164" s="1">
        <v>0</v>
      </c>
      <c r="AE1164" s="1">
        <v>0</v>
      </c>
      <c r="AF1164" s="1">
        <v>0</v>
      </c>
      <c r="AG1164" s="1">
        <v>0</v>
      </c>
      <c r="AH1164" s="1">
        <v>0</v>
      </c>
      <c r="AI1164" s="1">
        <v>0</v>
      </c>
      <c r="AJ1164" s="1">
        <v>0</v>
      </c>
      <c r="AK1164" s="6">
        <v>367</v>
      </c>
    </row>
    <row r="1165" spans="2:37" x14ac:dyDescent="0.25">
      <c r="B1165" s="1" t="s">
        <v>1461</v>
      </c>
      <c r="C1165" s="1" t="s">
        <v>1462</v>
      </c>
      <c r="D1165" s="1" t="s">
        <v>1460</v>
      </c>
      <c r="E1165" s="2">
        <v>45305.074826388889</v>
      </c>
      <c r="F1165" s="1" t="s">
        <v>104</v>
      </c>
      <c r="G1165" s="1" t="s">
        <v>37</v>
      </c>
      <c r="I1165" s="1" t="s">
        <v>50</v>
      </c>
      <c r="J1165" s="3">
        <v>176.8</v>
      </c>
      <c r="K1165" s="1">
        <v>0</v>
      </c>
      <c r="L1165" s="1">
        <v>0</v>
      </c>
      <c r="M1165" s="1">
        <v>5523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0</v>
      </c>
      <c r="W1165" s="1">
        <v>0</v>
      </c>
      <c r="X1165" s="1">
        <v>0</v>
      </c>
      <c r="Y1165" s="1">
        <v>0</v>
      </c>
      <c r="Z1165" s="1">
        <v>0</v>
      </c>
      <c r="AA1165" s="1">
        <v>0</v>
      </c>
      <c r="AB1165" s="1">
        <v>240</v>
      </c>
      <c r="AC1165" s="1">
        <v>0</v>
      </c>
      <c r="AD1165" s="1">
        <v>12</v>
      </c>
      <c r="AE1165" s="1">
        <v>0</v>
      </c>
      <c r="AF1165" s="1">
        <v>0</v>
      </c>
      <c r="AG1165" s="1">
        <v>0</v>
      </c>
      <c r="AH1165" s="1">
        <v>0</v>
      </c>
      <c r="AI1165" s="1">
        <v>0</v>
      </c>
      <c r="AJ1165" s="1">
        <v>1</v>
      </c>
      <c r="AK1165" s="6">
        <v>45078</v>
      </c>
    </row>
    <row r="1166" spans="2:37" x14ac:dyDescent="0.25">
      <c r="B1166" s="1" t="s">
        <v>3775</v>
      </c>
      <c r="C1166" s="1" t="s">
        <v>3776</v>
      </c>
      <c r="D1166" s="1" t="s">
        <v>3777</v>
      </c>
      <c r="E1166" s="2">
        <v>45267.41982638889</v>
      </c>
      <c r="F1166" s="1" t="s">
        <v>73</v>
      </c>
      <c r="G1166" s="1" t="s">
        <v>37</v>
      </c>
      <c r="I1166" s="1" t="s">
        <v>38</v>
      </c>
      <c r="J1166" s="3">
        <v>5.0999999999999996</v>
      </c>
      <c r="K1166" s="1">
        <v>1</v>
      </c>
      <c r="L1166" s="1">
        <v>0</v>
      </c>
      <c r="M1166" s="1">
        <v>0</v>
      </c>
      <c r="N1166" s="1">
        <v>0</v>
      </c>
      <c r="O1166" s="1">
        <v>2</v>
      </c>
      <c r="P1166" s="1">
        <v>0</v>
      </c>
      <c r="Q1166" s="1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v>0</v>
      </c>
      <c r="W1166" s="1">
        <v>0</v>
      </c>
      <c r="X1166" s="1">
        <v>0</v>
      </c>
      <c r="Y1166" s="1">
        <v>0</v>
      </c>
      <c r="Z1166" s="1">
        <v>0</v>
      </c>
      <c r="AA1166" s="1">
        <v>0</v>
      </c>
      <c r="AB1166" s="1">
        <v>0</v>
      </c>
      <c r="AC1166" s="1">
        <v>0</v>
      </c>
      <c r="AD1166" s="1">
        <v>0</v>
      </c>
      <c r="AE1166" s="1">
        <v>0</v>
      </c>
      <c r="AF1166" s="1">
        <v>0</v>
      </c>
      <c r="AG1166" s="1">
        <v>0</v>
      </c>
      <c r="AH1166" s="1">
        <v>0</v>
      </c>
      <c r="AI1166" s="1">
        <v>0</v>
      </c>
      <c r="AJ1166" s="1">
        <v>0</v>
      </c>
      <c r="AK1166" s="6">
        <v>45315</v>
      </c>
    </row>
    <row r="1167" spans="2:37" x14ac:dyDescent="0.25">
      <c r="B1167" s="1" t="s">
        <v>1464</v>
      </c>
      <c r="C1167" s="1" t="s">
        <v>1465</v>
      </c>
      <c r="D1167" s="1" t="s">
        <v>1463</v>
      </c>
      <c r="E1167" s="2">
        <v>45306.360648148147</v>
      </c>
      <c r="F1167" s="1" t="s">
        <v>49</v>
      </c>
      <c r="G1167" s="1" t="s">
        <v>37</v>
      </c>
      <c r="I1167" s="1" t="s">
        <v>38</v>
      </c>
      <c r="J1167" s="3">
        <v>86.6</v>
      </c>
      <c r="K1167" s="1">
        <v>1</v>
      </c>
      <c r="L1167" s="1">
        <v>93</v>
      </c>
      <c r="M1167" s="1">
        <v>0</v>
      </c>
      <c r="N1167" s="1">
        <v>0</v>
      </c>
      <c r="O1167" s="1">
        <v>38</v>
      </c>
      <c r="P1167" s="1">
        <v>0</v>
      </c>
      <c r="Q1167" s="1">
        <v>0</v>
      </c>
      <c r="R1167" s="1">
        <v>0</v>
      </c>
      <c r="S1167" s="1">
        <v>0</v>
      </c>
      <c r="T1167" s="1">
        <v>36</v>
      </c>
      <c r="U1167" s="1">
        <v>100</v>
      </c>
      <c r="V1167" s="1">
        <v>0</v>
      </c>
      <c r="W1167" s="1">
        <v>0</v>
      </c>
      <c r="X1167" s="1">
        <v>0</v>
      </c>
      <c r="Y1167" s="1">
        <v>0</v>
      </c>
      <c r="Z1167" s="1">
        <v>0</v>
      </c>
      <c r="AA1167" s="1">
        <v>576</v>
      </c>
      <c r="AB1167" s="1">
        <v>347</v>
      </c>
      <c r="AC1167" s="1">
        <v>0</v>
      </c>
      <c r="AD1167" s="1">
        <v>2</v>
      </c>
      <c r="AE1167" s="1">
        <v>0</v>
      </c>
      <c r="AF1167" s="1">
        <v>0</v>
      </c>
      <c r="AG1167" s="1">
        <v>0</v>
      </c>
      <c r="AH1167" s="1">
        <v>0</v>
      </c>
      <c r="AI1167" s="1">
        <v>1</v>
      </c>
      <c r="AJ1167" s="1">
        <v>0</v>
      </c>
      <c r="AK1167" s="6">
        <v>45640</v>
      </c>
    </row>
    <row r="1168" spans="2:37" x14ac:dyDescent="0.25">
      <c r="B1168" s="1" t="s">
        <v>1467</v>
      </c>
      <c r="C1168" s="1" t="s">
        <v>1468</v>
      </c>
      <c r="D1168" s="1" t="s">
        <v>1466</v>
      </c>
      <c r="E1168" s="2">
        <v>45306.325104166666</v>
      </c>
      <c r="F1168" s="1" t="s">
        <v>49</v>
      </c>
      <c r="G1168" s="1" t="s">
        <v>37</v>
      </c>
      <c r="I1168" s="1" t="s">
        <v>50</v>
      </c>
      <c r="J1168" s="3">
        <v>87.5</v>
      </c>
      <c r="K1168" s="1">
        <v>122</v>
      </c>
      <c r="L1168" s="1">
        <v>0</v>
      </c>
      <c r="M1168" s="1">
        <v>1299</v>
      </c>
      <c r="N1168" s="1">
        <v>0</v>
      </c>
      <c r="O1168" s="1">
        <v>49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1</v>
      </c>
      <c r="V1168" s="1">
        <v>0</v>
      </c>
      <c r="W1168" s="1">
        <v>0</v>
      </c>
      <c r="X1168" s="1">
        <v>0</v>
      </c>
      <c r="Y1168" s="1">
        <v>0</v>
      </c>
      <c r="Z1168" s="1">
        <v>0</v>
      </c>
      <c r="AA1168" s="1">
        <v>0</v>
      </c>
      <c r="AB1168" s="1">
        <v>788</v>
      </c>
      <c r="AC1168" s="1">
        <v>0</v>
      </c>
      <c r="AD1168" s="1">
        <v>0</v>
      </c>
      <c r="AE1168" s="1">
        <v>0</v>
      </c>
      <c r="AF1168" s="1">
        <v>0</v>
      </c>
      <c r="AG1168" s="1">
        <v>0</v>
      </c>
      <c r="AH1168" s="1">
        <v>0</v>
      </c>
      <c r="AI1168" s="1">
        <v>0</v>
      </c>
      <c r="AJ1168" s="1">
        <v>0</v>
      </c>
      <c r="AK1168" s="6">
        <v>45633</v>
      </c>
    </row>
    <row r="1169" spans="2:37" x14ac:dyDescent="0.25">
      <c r="B1169" s="1" t="s">
        <v>3778</v>
      </c>
      <c r="C1169" s="1" t="s">
        <v>3779</v>
      </c>
      <c r="D1169" s="1" t="s">
        <v>3780</v>
      </c>
      <c r="E1169" s="2">
        <v>45278.421909722223</v>
      </c>
      <c r="F1169" s="1" t="s">
        <v>196</v>
      </c>
      <c r="G1169" s="1" t="s">
        <v>37</v>
      </c>
      <c r="I1169" s="1" t="s">
        <v>38</v>
      </c>
      <c r="J1169" s="3">
        <v>9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0</v>
      </c>
      <c r="W1169" s="1">
        <v>0</v>
      </c>
      <c r="X1169" s="1">
        <v>0</v>
      </c>
      <c r="Y1169" s="1">
        <v>0</v>
      </c>
      <c r="Z1169" s="1">
        <v>0</v>
      </c>
      <c r="AA1169" s="1">
        <v>0</v>
      </c>
      <c r="AB1169" s="1">
        <v>0</v>
      </c>
      <c r="AC1169" s="1">
        <v>0</v>
      </c>
      <c r="AD1169" s="1">
        <v>0</v>
      </c>
      <c r="AE1169" s="1">
        <v>0</v>
      </c>
      <c r="AF1169" s="1">
        <v>0</v>
      </c>
      <c r="AG1169" s="1">
        <v>0</v>
      </c>
      <c r="AH1169" s="1">
        <v>0</v>
      </c>
      <c r="AI1169" s="1">
        <v>0</v>
      </c>
      <c r="AJ1169" s="1">
        <v>0</v>
      </c>
      <c r="AK1169" s="6">
        <v>44595</v>
      </c>
    </row>
    <row r="1170" spans="2:37" x14ac:dyDescent="0.25">
      <c r="B1170" s="1" t="s">
        <v>3781</v>
      </c>
      <c r="C1170" s="1" t="s">
        <v>3782</v>
      </c>
      <c r="D1170" s="1" t="s">
        <v>3783</v>
      </c>
      <c r="E1170" s="2">
        <v>45278.422615740739</v>
      </c>
      <c r="F1170" s="1" t="s">
        <v>183</v>
      </c>
      <c r="G1170" s="1" t="s">
        <v>37</v>
      </c>
      <c r="I1170" s="1" t="s">
        <v>38</v>
      </c>
      <c r="J1170" s="3">
        <v>2.9</v>
      </c>
      <c r="K1170" s="1">
        <v>1</v>
      </c>
      <c r="L1170" s="1">
        <v>0</v>
      </c>
      <c r="M1170" s="1">
        <v>0</v>
      </c>
      <c r="N1170" s="1">
        <v>0</v>
      </c>
      <c r="O1170" s="1">
        <v>5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0</v>
      </c>
      <c r="W1170" s="1">
        <v>0</v>
      </c>
      <c r="X1170" s="1">
        <v>0</v>
      </c>
      <c r="Y1170" s="1">
        <v>0</v>
      </c>
      <c r="Z1170" s="1">
        <v>0</v>
      </c>
      <c r="AA1170" s="1">
        <v>0</v>
      </c>
      <c r="AB1170" s="1">
        <v>0</v>
      </c>
      <c r="AC1170" s="1">
        <v>0</v>
      </c>
      <c r="AD1170" s="1">
        <v>0</v>
      </c>
      <c r="AE1170" s="1">
        <v>0</v>
      </c>
      <c r="AF1170" s="1">
        <v>0</v>
      </c>
      <c r="AG1170" s="1">
        <v>0</v>
      </c>
      <c r="AH1170" s="1">
        <v>0</v>
      </c>
      <c r="AI1170" s="1">
        <v>0</v>
      </c>
      <c r="AJ1170" s="1">
        <v>0</v>
      </c>
      <c r="AK1170" s="6">
        <v>45353</v>
      </c>
    </row>
    <row r="1171" spans="2:37" x14ac:dyDescent="0.25">
      <c r="B1171" s="1" t="s">
        <v>3784</v>
      </c>
      <c r="C1171" s="1" t="s">
        <v>3785</v>
      </c>
      <c r="D1171" s="1" t="s">
        <v>3786</v>
      </c>
      <c r="E1171" s="2">
        <v>45306.33929398148</v>
      </c>
      <c r="F1171" s="1" t="s">
        <v>132</v>
      </c>
      <c r="G1171" s="1" t="s">
        <v>37</v>
      </c>
      <c r="I1171" s="1" t="s">
        <v>38</v>
      </c>
      <c r="J1171" s="3">
        <v>60.6</v>
      </c>
      <c r="K1171" s="1">
        <v>1967</v>
      </c>
      <c r="L1171" s="1">
        <v>32</v>
      </c>
      <c r="M1171" s="1">
        <v>1137</v>
      </c>
      <c r="N1171" s="1">
        <v>0</v>
      </c>
      <c r="O1171" s="1">
        <v>1</v>
      </c>
      <c r="P1171" s="1">
        <v>0</v>
      </c>
      <c r="Q1171" s="1">
        <v>0</v>
      </c>
      <c r="R1171" s="1">
        <v>0</v>
      </c>
      <c r="S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Z1171" s="1">
        <v>0</v>
      </c>
      <c r="AA1171" s="1">
        <v>0</v>
      </c>
      <c r="AB1171" s="1">
        <v>835</v>
      </c>
      <c r="AC1171" s="1">
        <v>0</v>
      </c>
      <c r="AD1171" s="1">
        <v>6</v>
      </c>
      <c r="AE1171" s="1">
        <v>0</v>
      </c>
      <c r="AF1171" s="1">
        <v>0</v>
      </c>
      <c r="AG1171" s="1">
        <v>0</v>
      </c>
      <c r="AH1171" s="1">
        <v>0</v>
      </c>
      <c r="AI1171" s="1">
        <v>0</v>
      </c>
      <c r="AJ1171" s="1">
        <v>0</v>
      </c>
      <c r="AK1171" s="6">
        <v>45521</v>
      </c>
    </row>
    <row r="1172" spans="2:37" x14ac:dyDescent="0.25">
      <c r="B1172" s="1" t="s">
        <v>3787</v>
      </c>
      <c r="C1172" s="1" t="s">
        <v>3788</v>
      </c>
      <c r="D1172" s="1" t="s">
        <v>3789</v>
      </c>
      <c r="E1172" s="2">
        <v>45306.613622685189</v>
      </c>
      <c r="F1172" s="1" t="s">
        <v>821</v>
      </c>
      <c r="G1172" s="1" t="s">
        <v>37</v>
      </c>
      <c r="I1172" s="1" t="s">
        <v>38</v>
      </c>
      <c r="J1172" s="3">
        <v>3.6</v>
      </c>
      <c r="K1172" s="1">
        <v>6</v>
      </c>
      <c r="L1172" s="1">
        <v>0</v>
      </c>
      <c r="M1172" s="1">
        <v>0</v>
      </c>
      <c r="N1172" s="1">
        <v>0</v>
      </c>
      <c r="O1172" s="1">
        <v>63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0</v>
      </c>
      <c r="W1172" s="1">
        <v>0</v>
      </c>
      <c r="X1172" s="1">
        <v>0</v>
      </c>
      <c r="Y1172" s="1">
        <v>0</v>
      </c>
      <c r="Z1172" s="1">
        <v>0</v>
      </c>
      <c r="AA1172" s="1">
        <v>0</v>
      </c>
      <c r="AB1172" s="1">
        <v>0</v>
      </c>
      <c r="AC1172" s="1">
        <v>0</v>
      </c>
      <c r="AD1172" s="1">
        <v>0</v>
      </c>
      <c r="AE1172" s="1">
        <v>0</v>
      </c>
      <c r="AF1172" s="1">
        <v>0</v>
      </c>
      <c r="AG1172" s="1">
        <v>0</v>
      </c>
      <c r="AH1172" s="1">
        <v>0</v>
      </c>
      <c r="AI1172" s="1">
        <v>0</v>
      </c>
      <c r="AJ1172" s="1">
        <v>0</v>
      </c>
      <c r="AK1172" s="6">
        <v>45398</v>
      </c>
    </row>
    <row r="1173" spans="2:37" x14ac:dyDescent="0.25">
      <c r="B1173" s="1" t="s">
        <v>3790</v>
      </c>
      <c r="C1173" s="1" t="s">
        <v>3791</v>
      </c>
      <c r="D1173" s="1" t="s">
        <v>3792</v>
      </c>
      <c r="E1173" s="2">
        <v>45306.538761574076</v>
      </c>
      <c r="F1173" s="1" t="s">
        <v>41</v>
      </c>
      <c r="G1173" s="1" t="s">
        <v>37</v>
      </c>
      <c r="I1173" s="1" t="s">
        <v>50</v>
      </c>
      <c r="J1173" s="3">
        <v>138.69999999999999</v>
      </c>
      <c r="K1173" s="1">
        <v>2</v>
      </c>
      <c r="L1173" s="1">
        <v>0</v>
      </c>
      <c r="M1173" s="1">
        <v>0</v>
      </c>
      <c r="N1173" s="1">
        <v>0</v>
      </c>
      <c r="O1173" s="1">
        <v>66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0</v>
      </c>
      <c r="W1173" s="1">
        <v>0</v>
      </c>
      <c r="X1173" s="1">
        <v>0</v>
      </c>
      <c r="Y1173" s="1">
        <v>0</v>
      </c>
      <c r="Z1173" s="1">
        <v>0</v>
      </c>
      <c r="AA1173" s="1">
        <v>0</v>
      </c>
      <c r="AB1173" s="1">
        <v>0</v>
      </c>
      <c r="AC1173" s="1">
        <v>0</v>
      </c>
      <c r="AD1173" s="1">
        <v>696</v>
      </c>
      <c r="AE1173" s="1">
        <v>0</v>
      </c>
      <c r="AF1173" s="1">
        <v>0</v>
      </c>
      <c r="AG1173" s="1">
        <v>0</v>
      </c>
      <c r="AH1173" s="1">
        <v>0</v>
      </c>
      <c r="AI1173" s="1">
        <v>0</v>
      </c>
      <c r="AJ1173" s="1">
        <v>0</v>
      </c>
      <c r="AK1173" s="6">
        <v>45401</v>
      </c>
    </row>
    <row r="1174" spans="2:37" x14ac:dyDescent="0.25">
      <c r="B1174" s="1" t="s">
        <v>3793</v>
      </c>
      <c r="C1174" s="1" t="s">
        <v>3794</v>
      </c>
      <c r="D1174" s="1" t="s">
        <v>3795</v>
      </c>
      <c r="E1174" s="2">
        <v>45275.368159722224</v>
      </c>
      <c r="F1174" s="1" t="s">
        <v>49</v>
      </c>
      <c r="G1174" s="1" t="s">
        <v>37</v>
      </c>
      <c r="I1174" s="1" t="s">
        <v>50</v>
      </c>
      <c r="J1174" s="3">
        <v>72.900000000000006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0</v>
      </c>
      <c r="W1174" s="1">
        <v>0</v>
      </c>
      <c r="X1174" s="1">
        <v>0</v>
      </c>
      <c r="Y1174" s="1">
        <v>0</v>
      </c>
      <c r="Z1174" s="1">
        <v>0</v>
      </c>
      <c r="AA1174" s="1">
        <v>0</v>
      </c>
      <c r="AB1174" s="1">
        <v>0</v>
      </c>
      <c r="AC1174" s="1">
        <v>0</v>
      </c>
      <c r="AD1174" s="1">
        <v>869</v>
      </c>
      <c r="AE1174" s="1">
        <v>0</v>
      </c>
      <c r="AF1174" s="1">
        <v>0</v>
      </c>
      <c r="AG1174" s="1">
        <v>0</v>
      </c>
      <c r="AH1174" s="1">
        <v>0</v>
      </c>
      <c r="AI1174" s="1">
        <v>1</v>
      </c>
      <c r="AJ1174" s="1">
        <v>0</v>
      </c>
      <c r="AK1174" s="6">
        <v>43778</v>
      </c>
    </row>
    <row r="1175" spans="2:37" x14ac:dyDescent="0.25">
      <c r="B1175" s="1" t="s">
        <v>1470</v>
      </c>
      <c r="C1175" s="1" t="s">
        <v>1471</v>
      </c>
      <c r="D1175" s="1" t="s">
        <v>1469</v>
      </c>
      <c r="E1175" s="2">
        <v>45306.353831018518</v>
      </c>
      <c r="F1175" s="1" t="s">
        <v>215</v>
      </c>
      <c r="G1175" s="1" t="s">
        <v>37</v>
      </c>
      <c r="I1175" s="1" t="s">
        <v>38</v>
      </c>
      <c r="J1175" s="3">
        <v>181.1</v>
      </c>
      <c r="K1175" s="1">
        <v>1</v>
      </c>
      <c r="L1175" s="1">
        <v>624</v>
      </c>
      <c r="M1175" s="1">
        <v>0</v>
      </c>
      <c r="N1175" s="1">
        <v>626</v>
      </c>
      <c r="O1175" s="1">
        <v>9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20</v>
      </c>
      <c r="V1175" s="1">
        <v>0</v>
      </c>
      <c r="W1175" s="1">
        <v>0</v>
      </c>
      <c r="X1175" s="1">
        <v>0</v>
      </c>
      <c r="Y1175" s="1">
        <v>0</v>
      </c>
      <c r="Z1175" s="1">
        <v>0</v>
      </c>
      <c r="AA1175" s="1">
        <v>16</v>
      </c>
      <c r="AB1175" s="1">
        <v>2359</v>
      </c>
      <c r="AC1175" s="1">
        <v>0</v>
      </c>
      <c r="AD1175" s="1">
        <v>0</v>
      </c>
      <c r="AE1175" s="1">
        <v>0</v>
      </c>
      <c r="AF1175" s="1">
        <v>0</v>
      </c>
      <c r="AG1175" s="1">
        <v>0</v>
      </c>
      <c r="AH1175" s="1">
        <v>0</v>
      </c>
      <c r="AI1175" s="1">
        <v>1</v>
      </c>
      <c r="AJ1175" s="1">
        <v>0</v>
      </c>
      <c r="AK1175" s="6">
        <v>45482</v>
      </c>
    </row>
    <row r="1176" spans="2:37" x14ac:dyDescent="0.25">
      <c r="B1176" s="1" t="s">
        <v>3796</v>
      </c>
      <c r="C1176" s="1" t="s">
        <v>3797</v>
      </c>
      <c r="D1176" s="1" t="s">
        <v>3798</v>
      </c>
      <c r="E1176" s="2">
        <v>45306.346550925926</v>
      </c>
      <c r="F1176" s="1" t="s">
        <v>2187</v>
      </c>
      <c r="G1176" s="1" t="s">
        <v>37</v>
      </c>
      <c r="I1176" s="1" t="s">
        <v>38</v>
      </c>
      <c r="J1176" s="3">
        <v>61.5</v>
      </c>
      <c r="K1176" s="1">
        <v>1</v>
      </c>
      <c r="L1176" s="1">
        <v>0</v>
      </c>
      <c r="M1176" s="1">
        <v>2452</v>
      </c>
      <c r="N1176" s="1">
        <v>0</v>
      </c>
      <c r="O1176" s="1">
        <v>1</v>
      </c>
      <c r="P1176" s="1">
        <v>0</v>
      </c>
      <c r="Q1176" s="1">
        <v>0</v>
      </c>
      <c r="R1176" s="1">
        <v>0</v>
      </c>
      <c r="S1176" s="1">
        <v>0</v>
      </c>
      <c r="T1176" s="1">
        <v>0</v>
      </c>
      <c r="U1176" s="1">
        <v>49</v>
      </c>
      <c r="V1176" s="1">
        <v>0</v>
      </c>
      <c r="W1176" s="1">
        <v>0</v>
      </c>
      <c r="X1176" s="1">
        <v>0</v>
      </c>
      <c r="Y1176" s="1">
        <v>0</v>
      </c>
      <c r="Z1176" s="1">
        <v>0</v>
      </c>
      <c r="AA1176" s="1">
        <v>0</v>
      </c>
      <c r="AB1176" s="1">
        <v>1614</v>
      </c>
      <c r="AC1176" s="1">
        <v>0</v>
      </c>
      <c r="AD1176" s="1">
        <v>0</v>
      </c>
      <c r="AE1176" s="1">
        <v>0</v>
      </c>
      <c r="AF1176" s="1">
        <v>0</v>
      </c>
      <c r="AG1176" s="1">
        <v>0</v>
      </c>
      <c r="AH1176" s="1">
        <v>0</v>
      </c>
      <c r="AI1176" s="1">
        <v>0</v>
      </c>
      <c r="AJ1176" s="1">
        <v>0</v>
      </c>
      <c r="AK1176" s="6">
        <v>47179</v>
      </c>
    </row>
    <row r="1177" spans="2:37" x14ac:dyDescent="0.25">
      <c r="B1177" s="1" t="s">
        <v>3799</v>
      </c>
      <c r="C1177" s="1" t="s">
        <v>3800</v>
      </c>
      <c r="D1177" s="1" t="s">
        <v>3801</v>
      </c>
      <c r="E1177" s="2">
        <v>45306.313414351855</v>
      </c>
      <c r="F1177" s="1" t="s">
        <v>49</v>
      </c>
      <c r="G1177" s="1" t="s">
        <v>37</v>
      </c>
      <c r="I1177" s="1" t="s">
        <v>3802</v>
      </c>
      <c r="J1177" s="3">
        <v>191</v>
      </c>
      <c r="K1177" s="1">
        <v>0</v>
      </c>
      <c r="L1177" s="1">
        <v>0</v>
      </c>
      <c r="M1177" s="1">
        <v>0</v>
      </c>
      <c r="N1177" s="1">
        <v>4829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0</v>
      </c>
      <c r="W1177" s="1">
        <v>0</v>
      </c>
      <c r="X1177" s="1">
        <v>0</v>
      </c>
      <c r="Y1177" s="1">
        <v>0</v>
      </c>
      <c r="Z1177" s="1">
        <v>0</v>
      </c>
      <c r="AA1177" s="1">
        <v>0</v>
      </c>
      <c r="AB1177" s="1">
        <v>5274</v>
      </c>
      <c r="AC1177" s="1">
        <v>0</v>
      </c>
      <c r="AD1177" s="1">
        <v>0</v>
      </c>
      <c r="AE1177" s="1">
        <v>0</v>
      </c>
      <c r="AF1177" s="1">
        <v>0</v>
      </c>
      <c r="AG1177" s="1">
        <v>0</v>
      </c>
      <c r="AH1177" s="1">
        <v>0</v>
      </c>
      <c r="AI1177" s="1">
        <v>0</v>
      </c>
      <c r="AJ1177" s="1">
        <v>0</v>
      </c>
      <c r="AK1177" s="6">
        <v>367</v>
      </c>
    </row>
    <row r="1178" spans="2:37" x14ac:dyDescent="0.25">
      <c r="B1178" s="1" t="s">
        <v>2278</v>
      </c>
      <c r="C1178" s="1" t="s">
        <v>2279</v>
      </c>
      <c r="D1178" s="1" t="s">
        <v>2277</v>
      </c>
      <c r="E1178" s="2">
        <v>45306.583622685182</v>
      </c>
      <c r="F1178" s="1" t="s">
        <v>41</v>
      </c>
      <c r="G1178" s="1" t="s">
        <v>37</v>
      </c>
      <c r="I1178" s="1" t="s">
        <v>38</v>
      </c>
      <c r="J1178" s="3">
        <v>170.9</v>
      </c>
      <c r="K1178" s="1">
        <v>0</v>
      </c>
      <c r="L1178" s="1">
        <v>0</v>
      </c>
      <c r="M1178" s="1">
        <v>0</v>
      </c>
      <c r="N1178" s="1">
        <v>5502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0</v>
      </c>
      <c r="W1178" s="1">
        <v>0</v>
      </c>
      <c r="X1178" s="1">
        <v>0</v>
      </c>
      <c r="Y1178" s="1">
        <v>0</v>
      </c>
      <c r="Z1178" s="1">
        <v>0</v>
      </c>
      <c r="AA1178" s="1">
        <v>0</v>
      </c>
      <c r="AB1178" s="1">
        <v>356</v>
      </c>
      <c r="AC1178" s="1">
        <v>0</v>
      </c>
      <c r="AD1178" s="1">
        <v>0</v>
      </c>
      <c r="AE1178" s="1">
        <v>0</v>
      </c>
      <c r="AF1178" s="1">
        <v>0</v>
      </c>
      <c r="AG1178" s="1">
        <v>0</v>
      </c>
      <c r="AH1178" s="1">
        <v>0</v>
      </c>
      <c r="AI1178" s="1">
        <v>0</v>
      </c>
      <c r="AJ1178" s="1">
        <v>0</v>
      </c>
      <c r="AK1178" s="6">
        <v>367</v>
      </c>
    </row>
    <row r="1179" spans="2:37" x14ac:dyDescent="0.25">
      <c r="B1179" s="1" t="s">
        <v>1473</v>
      </c>
      <c r="C1179" s="1" t="s">
        <v>1474</v>
      </c>
      <c r="D1179" s="1" t="s">
        <v>1472</v>
      </c>
      <c r="E1179" s="2">
        <v>45306.341956018521</v>
      </c>
      <c r="F1179" s="1" t="s">
        <v>132</v>
      </c>
      <c r="G1179" s="1" t="s">
        <v>37</v>
      </c>
      <c r="H1179" s="1" t="s">
        <v>153</v>
      </c>
      <c r="I1179" s="1" t="s">
        <v>38</v>
      </c>
      <c r="J1179" s="3">
        <v>50.6</v>
      </c>
      <c r="K1179" s="1">
        <v>0</v>
      </c>
      <c r="L1179" s="1">
        <v>1358</v>
      </c>
      <c r="M1179" s="1">
        <v>138</v>
      </c>
      <c r="N1179" s="1">
        <v>0</v>
      </c>
      <c r="O1179" s="1">
        <v>148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125</v>
      </c>
      <c r="V1179" s="1">
        <v>0</v>
      </c>
      <c r="W1179" s="1">
        <v>0</v>
      </c>
      <c r="X1179" s="1">
        <v>0</v>
      </c>
      <c r="Y1179" s="1">
        <v>0</v>
      </c>
      <c r="Z1179" s="1">
        <v>0</v>
      </c>
      <c r="AA1179" s="1">
        <v>378</v>
      </c>
      <c r="AB1179" s="1">
        <v>1500</v>
      </c>
      <c r="AC1179" s="1">
        <v>163</v>
      </c>
      <c r="AD1179" s="1">
        <v>0</v>
      </c>
      <c r="AE1179" s="1">
        <v>0</v>
      </c>
      <c r="AF1179" s="1">
        <v>0</v>
      </c>
      <c r="AG1179" s="1">
        <v>0</v>
      </c>
      <c r="AH1179" s="1">
        <v>1</v>
      </c>
      <c r="AI1179" s="1">
        <v>1</v>
      </c>
      <c r="AJ1179" s="1">
        <v>0</v>
      </c>
      <c r="AK1179" s="6">
        <v>45507</v>
      </c>
    </row>
    <row r="1180" spans="2:37" x14ac:dyDescent="0.25">
      <c r="B1180" s="1" t="s">
        <v>1476</v>
      </c>
      <c r="C1180" s="1" t="s">
        <v>1477</v>
      </c>
      <c r="D1180" s="1" t="s">
        <v>1475</v>
      </c>
      <c r="E1180" s="2">
        <v>45306.360509259262</v>
      </c>
      <c r="F1180" s="1" t="s">
        <v>215</v>
      </c>
      <c r="G1180" s="1" t="s">
        <v>37</v>
      </c>
      <c r="H1180" s="1" t="s">
        <v>53</v>
      </c>
      <c r="I1180" s="1" t="s">
        <v>38</v>
      </c>
      <c r="J1180" s="3">
        <v>25.9</v>
      </c>
      <c r="K1180" s="1">
        <v>3</v>
      </c>
      <c r="L1180" s="1">
        <v>1174</v>
      </c>
      <c r="M1180" s="1">
        <v>43</v>
      </c>
      <c r="N1180" s="1">
        <v>0</v>
      </c>
      <c r="O1180" s="1">
        <v>123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73</v>
      </c>
      <c r="V1180" s="1">
        <v>0</v>
      </c>
      <c r="W1180" s="1">
        <v>0</v>
      </c>
      <c r="X1180" s="1">
        <v>0</v>
      </c>
      <c r="Y1180" s="1">
        <v>0</v>
      </c>
      <c r="Z1180" s="1">
        <v>0</v>
      </c>
      <c r="AA1180" s="1">
        <v>0</v>
      </c>
      <c r="AB1180" s="1">
        <v>1205</v>
      </c>
      <c r="AC1180" s="1">
        <v>114</v>
      </c>
      <c r="AD1180" s="1">
        <v>0</v>
      </c>
      <c r="AE1180" s="1">
        <v>0</v>
      </c>
      <c r="AF1180" s="1">
        <v>0</v>
      </c>
      <c r="AG1180" s="1">
        <v>0</v>
      </c>
      <c r="AH1180" s="1">
        <v>1</v>
      </c>
      <c r="AI1180" s="1">
        <v>0</v>
      </c>
      <c r="AJ1180" s="1">
        <v>0</v>
      </c>
      <c r="AK1180" s="6">
        <v>45322</v>
      </c>
    </row>
    <row r="1181" spans="2:37" x14ac:dyDescent="0.25">
      <c r="B1181" s="1" t="s">
        <v>1479</v>
      </c>
      <c r="C1181" s="1" t="s">
        <v>1480</v>
      </c>
      <c r="D1181" s="1" t="s">
        <v>1478</v>
      </c>
      <c r="E1181" s="2">
        <v>45306.330868055556</v>
      </c>
      <c r="F1181" s="1" t="s">
        <v>207</v>
      </c>
      <c r="G1181" s="1" t="s">
        <v>37</v>
      </c>
      <c r="I1181" s="1" t="s">
        <v>38</v>
      </c>
      <c r="J1181" s="3">
        <v>7.6</v>
      </c>
      <c r="K1181" s="1">
        <v>0</v>
      </c>
      <c r="L1181" s="1">
        <v>55</v>
      </c>
      <c r="M1181" s="1">
        <v>0</v>
      </c>
      <c r="N1181" s="1">
        <v>0</v>
      </c>
      <c r="O1181" s="1">
        <v>25</v>
      </c>
      <c r="P1181" s="1">
        <v>27</v>
      </c>
      <c r="Q1181" s="1">
        <v>0</v>
      </c>
      <c r="R1181" s="1">
        <v>0</v>
      </c>
      <c r="S1181" s="1">
        <v>71</v>
      </c>
      <c r="T1181" s="1">
        <v>0</v>
      </c>
      <c r="U1181" s="1">
        <v>123</v>
      </c>
      <c r="V1181" s="1">
        <v>0</v>
      </c>
      <c r="W1181" s="1">
        <v>0</v>
      </c>
      <c r="X1181" s="1">
        <v>0</v>
      </c>
      <c r="Y1181" s="1">
        <v>0</v>
      </c>
      <c r="Z1181" s="1">
        <v>0</v>
      </c>
      <c r="AA1181" s="1">
        <v>0</v>
      </c>
      <c r="AB1181" s="1">
        <v>66</v>
      </c>
      <c r="AC1181" s="1">
        <v>0</v>
      </c>
      <c r="AD1181" s="1">
        <v>0</v>
      </c>
      <c r="AE1181" s="1">
        <v>0</v>
      </c>
      <c r="AF1181" s="1">
        <v>0</v>
      </c>
      <c r="AG1181" s="1">
        <v>0</v>
      </c>
      <c r="AH1181" s="1">
        <v>0</v>
      </c>
      <c r="AI1181" s="1">
        <v>0</v>
      </c>
      <c r="AJ1181" s="1">
        <v>0</v>
      </c>
      <c r="AK1181" s="6">
        <v>45503</v>
      </c>
    </row>
    <row r="1182" spans="2:37" x14ac:dyDescent="0.25">
      <c r="B1182" s="1" t="s">
        <v>2281</v>
      </c>
      <c r="C1182" s="1" t="s">
        <v>2282</v>
      </c>
      <c r="D1182" s="1" t="s">
        <v>2280</v>
      </c>
      <c r="E1182" s="2">
        <v>45306.347511574073</v>
      </c>
      <c r="F1182" s="1" t="s">
        <v>771</v>
      </c>
      <c r="G1182" s="1" t="s">
        <v>37</v>
      </c>
      <c r="I1182" s="1" t="s">
        <v>50</v>
      </c>
      <c r="J1182" s="3">
        <v>58.4</v>
      </c>
      <c r="K1182" s="1">
        <v>659</v>
      </c>
      <c r="L1182" s="1">
        <v>0</v>
      </c>
      <c r="M1182" s="1">
        <v>0</v>
      </c>
      <c r="N1182" s="1">
        <v>644</v>
      </c>
      <c r="O1182" s="1">
        <v>18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1</v>
      </c>
      <c r="V1182" s="1">
        <v>0</v>
      </c>
      <c r="W1182" s="1">
        <v>0</v>
      </c>
      <c r="X1182" s="1">
        <v>0</v>
      </c>
      <c r="Y1182" s="1">
        <v>0</v>
      </c>
      <c r="Z1182" s="1">
        <v>0</v>
      </c>
      <c r="AA1182" s="1">
        <v>0</v>
      </c>
      <c r="AB1182" s="1">
        <v>699</v>
      </c>
      <c r="AC1182" s="1">
        <v>0</v>
      </c>
      <c r="AD1182" s="1">
        <v>0</v>
      </c>
      <c r="AE1182" s="1">
        <v>0</v>
      </c>
      <c r="AF1182" s="1">
        <v>0</v>
      </c>
      <c r="AG1182" s="1">
        <v>0</v>
      </c>
      <c r="AH1182" s="1">
        <v>0</v>
      </c>
      <c r="AI1182" s="1">
        <v>0</v>
      </c>
      <c r="AJ1182" s="1">
        <v>0</v>
      </c>
      <c r="AK1182" s="6">
        <v>45615</v>
      </c>
    </row>
    <row r="1183" spans="2:37" x14ac:dyDescent="0.25">
      <c r="B1183" s="1" t="s">
        <v>1482</v>
      </c>
      <c r="C1183" s="1" t="s">
        <v>1483</v>
      </c>
      <c r="D1183" s="1" t="s">
        <v>1481</v>
      </c>
      <c r="E1183" s="2">
        <v>45306.634143518517</v>
      </c>
      <c r="F1183" s="1" t="s">
        <v>66</v>
      </c>
      <c r="G1183" s="1" t="s">
        <v>37</v>
      </c>
      <c r="I1183" s="1" t="s">
        <v>50</v>
      </c>
      <c r="J1183" s="3">
        <v>59.8</v>
      </c>
      <c r="K1183" s="1">
        <v>87</v>
      </c>
      <c r="L1183" s="1">
        <v>0</v>
      </c>
      <c r="M1183" s="1">
        <v>0</v>
      </c>
      <c r="N1183" s="1">
        <v>0</v>
      </c>
      <c r="O1183" s="1">
        <v>12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3</v>
      </c>
      <c r="V1183" s="1">
        <v>0</v>
      </c>
      <c r="W1183" s="1">
        <v>0</v>
      </c>
      <c r="X1183" s="1">
        <v>0</v>
      </c>
      <c r="Y1183" s="1">
        <v>0</v>
      </c>
      <c r="Z1183" s="1">
        <v>0</v>
      </c>
      <c r="AA1183" s="1">
        <v>0</v>
      </c>
      <c r="AB1183" s="1">
        <v>0</v>
      </c>
      <c r="AC1183" s="1">
        <v>0</v>
      </c>
      <c r="AD1183" s="1">
        <v>0</v>
      </c>
      <c r="AE1183" s="1">
        <v>0</v>
      </c>
      <c r="AF1183" s="1">
        <v>0</v>
      </c>
      <c r="AG1183" s="1">
        <v>0</v>
      </c>
      <c r="AH1183" s="1">
        <v>0</v>
      </c>
      <c r="AI1183" s="1">
        <v>0</v>
      </c>
      <c r="AJ1183" s="1">
        <v>0</v>
      </c>
      <c r="AK1183" s="6">
        <v>45615</v>
      </c>
    </row>
    <row r="1184" spans="2:37" x14ac:dyDescent="0.25">
      <c r="B1184" s="1" t="s">
        <v>1482</v>
      </c>
      <c r="C1184" s="1" t="s">
        <v>1483</v>
      </c>
      <c r="D1184" s="1" t="s">
        <v>3803</v>
      </c>
      <c r="E1184" s="2">
        <v>45267.606874999998</v>
      </c>
      <c r="F1184" s="1" t="s">
        <v>66</v>
      </c>
      <c r="G1184" s="1" t="s">
        <v>37</v>
      </c>
      <c r="I1184" s="1" t="s">
        <v>38</v>
      </c>
      <c r="J1184" s="3">
        <v>7.6</v>
      </c>
      <c r="K1184" s="1">
        <v>61</v>
      </c>
      <c r="L1184" s="1">
        <v>0</v>
      </c>
      <c r="M1184" s="1">
        <v>57</v>
      </c>
      <c r="N1184" s="1">
        <v>0</v>
      </c>
      <c r="O1184" s="1">
        <v>2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v>0</v>
      </c>
      <c r="W1184" s="1">
        <v>0</v>
      </c>
      <c r="X1184" s="1">
        <v>0</v>
      </c>
      <c r="Y1184" s="1">
        <v>0</v>
      </c>
      <c r="Z1184" s="1">
        <v>0</v>
      </c>
      <c r="AA1184" s="1">
        <v>0</v>
      </c>
      <c r="AB1184" s="1">
        <v>58</v>
      </c>
      <c r="AC1184" s="1">
        <v>0</v>
      </c>
      <c r="AD1184" s="1">
        <v>0</v>
      </c>
      <c r="AE1184" s="1">
        <v>0</v>
      </c>
      <c r="AF1184" s="1">
        <v>0</v>
      </c>
      <c r="AG1184" s="1">
        <v>0</v>
      </c>
      <c r="AH1184" s="1">
        <v>0</v>
      </c>
      <c r="AI1184" s="1">
        <v>0</v>
      </c>
      <c r="AJ1184" s="1">
        <v>0</v>
      </c>
      <c r="AK1184" s="6">
        <v>45248</v>
      </c>
    </row>
    <row r="1185" spans="2:37" x14ac:dyDescent="0.25">
      <c r="B1185" s="1" t="s">
        <v>2284</v>
      </c>
      <c r="C1185" s="1" t="s">
        <v>2284</v>
      </c>
      <c r="D1185" s="1" t="s">
        <v>2283</v>
      </c>
      <c r="E1185" s="2">
        <v>45230.595949074072</v>
      </c>
      <c r="F1185" s="1" t="s">
        <v>112</v>
      </c>
      <c r="G1185" s="1" t="s">
        <v>37</v>
      </c>
      <c r="I1185" s="1" t="s">
        <v>50</v>
      </c>
      <c r="J1185" s="3">
        <v>174.7</v>
      </c>
      <c r="K1185" s="1">
        <v>508</v>
      </c>
      <c r="L1185" s="1">
        <v>0</v>
      </c>
      <c r="M1185" s="1">
        <v>0</v>
      </c>
      <c r="N1185" s="1">
        <v>421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9</v>
      </c>
      <c r="V1185" s="1">
        <v>0</v>
      </c>
      <c r="W1185" s="1">
        <v>0</v>
      </c>
      <c r="X1185" s="1">
        <v>0</v>
      </c>
      <c r="Y1185" s="1">
        <v>0</v>
      </c>
      <c r="Z1185" s="1">
        <v>0</v>
      </c>
      <c r="AA1185" s="1">
        <v>0</v>
      </c>
      <c r="AB1185" s="1">
        <v>880</v>
      </c>
      <c r="AC1185" s="1">
        <v>0</v>
      </c>
      <c r="AD1185" s="1">
        <v>0</v>
      </c>
      <c r="AE1185" s="1">
        <v>0</v>
      </c>
      <c r="AF1185" s="1">
        <v>0</v>
      </c>
      <c r="AG1185" s="1">
        <v>0</v>
      </c>
      <c r="AH1185" s="1">
        <v>0</v>
      </c>
      <c r="AI1185" s="1">
        <v>0</v>
      </c>
      <c r="AJ1185" s="1">
        <v>-1</v>
      </c>
      <c r="AK1185" s="6">
        <v>44793</v>
      </c>
    </row>
    <row r="1186" spans="2:37" x14ac:dyDescent="0.25">
      <c r="B1186" s="1" t="s">
        <v>3804</v>
      </c>
      <c r="C1186" s="1" t="s">
        <v>3805</v>
      </c>
      <c r="D1186" s="1" t="s">
        <v>3806</v>
      </c>
      <c r="E1186" s="2">
        <v>45304.402928240743</v>
      </c>
      <c r="F1186" s="1" t="s">
        <v>821</v>
      </c>
      <c r="G1186" s="1" t="s">
        <v>37</v>
      </c>
      <c r="I1186" s="1" t="s">
        <v>38</v>
      </c>
      <c r="J1186" s="3">
        <v>1.7</v>
      </c>
      <c r="K1186" s="1">
        <v>0</v>
      </c>
      <c r="L1186" s="1">
        <v>41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1">
        <v>0</v>
      </c>
      <c r="AA1186" s="1">
        <v>12</v>
      </c>
      <c r="AB1186" s="1">
        <v>28</v>
      </c>
      <c r="AC1186" s="1">
        <v>0</v>
      </c>
      <c r="AD1186" s="1">
        <v>0</v>
      </c>
      <c r="AE1186" s="1">
        <v>0</v>
      </c>
      <c r="AF1186" s="1">
        <v>0</v>
      </c>
      <c r="AG1186" s="1">
        <v>0</v>
      </c>
      <c r="AH1186" s="1">
        <v>0</v>
      </c>
      <c r="AI1186" s="1">
        <v>0</v>
      </c>
      <c r="AJ1186" s="1">
        <v>0</v>
      </c>
      <c r="AK1186" s="6">
        <v>367</v>
      </c>
    </row>
    <row r="1187" spans="2:37" x14ac:dyDescent="0.25">
      <c r="B1187" s="1" t="s">
        <v>1485</v>
      </c>
      <c r="C1187" s="1" t="s">
        <v>1486</v>
      </c>
      <c r="D1187" s="1" t="s">
        <v>1484</v>
      </c>
      <c r="E1187" s="2">
        <v>45230.595949074072</v>
      </c>
      <c r="F1187" s="1" t="s">
        <v>1487</v>
      </c>
      <c r="G1187" s="1" t="s">
        <v>37</v>
      </c>
      <c r="I1187" s="1" t="s">
        <v>1488</v>
      </c>
      <c r="J1187" s="3">
        <v>462.7</v>
      </c>
      <c r="K1187" s="1">
        <v>0</v>
      </c>
      <c r="L1187" s="1">
        <v>888</v>
      </c>
      <c r="M1187" s="1">
        <v>884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20</v>
      </c>
      <c r="V1187" s="1">
        <v>0</v>
      </c>
      <c r="W1187" s="1">
        <v>0</v>
      </c>
      <c r="X1187" s="1">
        <v>0</v>
      </c>
      <c r="Y1187" s="1">
        <v>0</v>
      </c>
      <c r="Z1187" s="1">
        <v>0</v>
      </c>
      <c r="AA1187" s="1">
        <v>0</v>
      </c>
      <c r="AB1187" s="1">
        <v>891</v>
      </c>
      <c r="AC1187" s="1">
        <v>0</v>
      </c>
      <c r="AD1187" s="1">
        <v>0</v>
      </c>
      <c r="AE1187" s="1">
        <v>0</v>
      </c>
      <c r="AF1187" s="1">
        <v>0</v>
      </c>
      <c r="AG1187" s="1">
        <v>0</v>
      </c>
      <c r="AH1187" s="1">
        <v>0</v>
      </c>
      <c r="AI1187" s="1">
        <v>0</v>
      </c>
      <c r="AJ1187" s="1">
        <v>-1</v>
      </c>
      <c r="AK1187" s="6">
        <v>44274</v>
      </c>
    </row>
    <row r="1188" spans="2:37" x14ac:dyDescent="0.25">
      <c r="B1188" s="1" t="s">
        <v>1490</v>
      </c>
      <c r="C1188" s="1" t="s">
        <v>1491</v>
      </c>
      <c r="D1188" s="1" t="s">
        <v>1489</v>
      </c>
      <c r="E1188" s="2">
        <v>45303.648587962962</v>
      </c>
      <c r="F1188" s="1" t="s">
        <v>41</v>
      </c>
      <c r="G1188" s="1" t="s">
        <v>42</v>
      </c>
      <c r="I1188" s="1" t="s">
        <v>50</v>
      </c>
      <c r="J1188" s="3">
        <v>58.2</v>
      </c>
      <c r="K1188" s="1">
        <v>0</v>
      </c>
      <c r="L1188" s="1">
        <v>0</v>
      </c>
      <c r="M1188" s="1">
        <v>0</v>
      </c>
      <c r="N1188" s="1">
        <v>151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259</v>
      </c>
      <c r="V1188" s="1">
        <v>0</v>
      </c>
      <c r="W1188" s="1">
        <v>0</v>
      </c>
      <c r="X1188" s="1">
        <v>0</v>
      </c>
      <c r="Y1188" s="1">
        <v>0</v>
      </c>
      <c r="Z1188" s="1">
        <v>0</v>
      </c>
      <c r="AA1188" s="1">
        <v>18</v>
      </c>
      <c r="AB1188" s="1">
        <v>177</v>
      </c>
      <c r="AC1188" s="1">
        <v>0</v>
      </c>
      <c r="AD1188" s="1">
        <v>0</v>
      </c>
      <c r="AE1188" s="1">
        <v>0</v>
      </c>
      <c r="AF1188" s="1">
        <v>0</v>
      </c>
      <c r="AG1188" s="1">
        <v>0</v>
      </c>
      <c r="AH1188" s="1">
        <v>0</v>
      </c>
      <c r="AI1188" s="1">
        <v>0</v>
      </c>
      <c r="AJ1188" s="1">
        <v>0</v>
      </c>
      <c r="AK1188" s="6">
        <v>367</v>
      </c>
    </row>
    <row r="1189" spans="2:37" x14ac:dyDescent="0.25">
      <c r="B1189" s="1" t="s">
        <v>2286</v>
      </c>
      <c r="C1189" s="1" t="s">
        <v>2287</v>
      </c>
      <c r="D1189" s="1" t="s">
        <v>2285</v>
      </c>
      <c r="E1189" s="2">
        <v>45300.480208333334</v>
      </c>
      <c r="F1189" s="1" t="s">
        <v>147</v>
      </c>
      <c r="G1189" s="1" t="s">
        <v>37</v>
      </c>
      <c r="I1189" s="1" t="s">
        <v>38</v>
      </c>
      <c r="J1189" s="3">
        <v>21.5</v>
      </c>
      <c r="K1189" s="1">
        <v>0</v>
      </c>
      <c r="L1189" s="1">
        <v>0</v>
      </c>
      <c r="M1189" s="1">
        <v>413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v>0</v>
      </c>
      <c r="W1189" s="1">
        <v>0</v>
      </c>
      <c r="X1189" s="1">
        <v>0</v>
      </c>
      <c r="Y1189" s="1">
        <v>0</v>
      </c>
      <c r="Z1189" s="1">
        <v>0</v>
      </c>
      <c r="AA1189" s="1">
        <v>0</v>
      </c>
      <c r="AB1189" s="1">
        <v>107</v>
      </c>
      <c r="AC1189" s="1">
        <v>0</v>
      </c>
      <c r="AD1189" s="1">
        <v>0</v>
      </c>
      <c r="AE1189" s="1">
        <v>0</v>
      </c>
      <c r="AF1189" s="1">
        <v>0</v>
      </c>
      <c r="AG1189" s="1">
        <v>0</v>
      </c>
      <c r="AH1189" s="1">
        <v>0</v>
      </c>
      <c r="AI1189" s="1">
        <v>0</v>
      </c>
      <c r="AJ1189" s="1">
        <v>0</v>
      </c>
      <c r="AK1189" s="6">
        <v>367</v>
      </c>
    </row>
    <row r="1190" spans="2:37" x14ac:dyDescent="0.25">
      <c r="B1190" s="1" t="s">
        <v>3807</v>
      </c>
      <c r="C1190" s="1" t="s">
        <v>3808</v>
      </c>
      <c r="D1190" s="1" t="s">
        <v>3809</v>
      </c>
      <c r="E1190" s="2">
        <v>45302.842291666668</v>
      </c>
      <c r="F1190" s="1" t="s">
        <v>469</v>
      </c>
      <c r="G1190" s="1" t="s">
        <v>37</v>
      </c>
      <c r="I1190" s="1" t="s">
        <v>38</v>
      </c>
      <c r="J1190" s="3">
        <v>14.1</v>
      </c>
      <c r="K1190" s="1">
        <v>0</v>
      </c>
      <c r="L1190" s="1">
        <v>0</v>
      </c>
      <c r="M1190" s="1">
        <v>622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v>0</v>
      </c>
      <c r="Z1190" s="1">
        <v>0</v>
      </c>
      <c r="AA1190" s="1">
        <v>0</v>
      </c>
      <c r="AB1190" s="1">
        <v>22</v>
      </c>
      <c r="AC1190" s="1">
        <v>0</v>
      </c>
      <c r="AD1190" s="1">
        <v>0</v>
      </c>
      <c r="AE1190" s="1">
        <v>0</v>
      </c>
      <c r="AF1190" s="1">
        <v>0</v>
      </c>
      <c r="AG1190" s="1">
        <v>0</v>
      </c>
      <c r="AH1190" s="1">
        <v>0</v>
      </c>
      <c r="AI1190" s="1">
        <v>0</v>
      </c>
      <c r="AJ1190" s="1">
        <v>0</v>
      </c>
      <c r="AK1190" s="6">
        <v>367</v>
      </c>
    </row>
    <row r="1191" spans="2:37" x14ac:dyDescent="0.25">
      <c r="B1191" s="1" t="s">
        <v>1493</v>
      </c>
      <c r="C1191" s="1" t="s">
        <v>1494</v>
      </c>
      <c r="D1191" s="1" t="s">
        <v>1492</v>
      </c>
      <c r="E1191" s="2">
        <v>45306.437685185185</v>
      </c>
      <c r="F1191" s="1" t="s">
        <v>36</v>
      </c>
      <c r="G1191" s="1" t="s">
        <v>37</v>
      </c>
      <c r="I1191" s="1" t="s">
        <v>50</v>
      </c>
      <c r="J1191" s="3">
        <v>77.7</v>
      </c>
      <c r="K1191" s="1">
        <v>1</v>
      </c>
      <c r="L1191" s="1">
        <v>0</v>
      </c>
      <c r="M1191" s="1">
        <v>0</v>
      </c>
      <c r="N1191" s="1">
        <v>0</v>
      </c>
      <c r="O1191" s="1">
        <v>25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v>0</v>
      </c>
      <c r="Z1191" s="1">
        <v>0</v>
      </c>
      <c r="AA1191" s="1">
        <v>0</v>
      </c>
      <c r="AB1191" s="1">
        <v>0</v>
      </c>
      <c r="AC1191" s="1">
        <v>0</v>
      </c>
      <c r="AD1191" s="1">
        <v>0</v>
      </c>
      <c r="AE1191" s="1">
        <v>0</v>
      </c>
      <c r="AF1191" s="1">
        <v>0</v>
      </c>
      <c r="AG1191" s="1">
        <v>0</v>
      </c>
      <c r="AH1191" s="1">
        <v>0</v>
      </c>
      <c r="AI1191" s="1">
        <v>0</v>
      </c>
      <c r="AJ1191" s="1">
        <v>0</v>
      </c>
      <c r="AK1191" s="6">
        <v>45426</v>
      </c>
    </row>
    <row r="1192" spans="2:37" x14ac:dyDescent="0.25">
      <c r="B1192" s="1" t="s">
        <v>1496</v>
      </c>
      <c r="C1192" s="1" t="s">
        <v>1497</v>
      </c>
      <c r="D1192" s="1" t="s">
        <v>1495</v>
      </c>
      <c r="E1192" s="2">
        <v>45304.671354166669</v>
      </c>
      <c r="F1192" s="1" t="s">
        <v>36</v>
      </c>
      <c r="G1192" s="1" t="s">
        <v>37</v>
      </c>
      <c r="I1192" s="1" t="s">
        <v>50</v>
      </c>
      <c r="J1192" s="3">
        <v>201.1</v>
      </c>
      <c r="K1192" s="1">
        <v>0</v>
      </c>
      <c r="L1192" s="1">
        <v>0</v>
      </c>
      <c r="M1192" s="1">
        <v>1076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v>0</v>
      </c>
      <c r="W1192" s="1">
        <v>0</v>
      </c>
      <c r="X1192" s="1">
        <v>0</v>
      </c>
      <c r="Y1192" s="1">
        <v>0</v>
      </c>
      <c r="Z1192" s="1">
        <v>0</v>
      </c>
      <c r="AA1192" s="1">
        <v>3</v>
      </c>
      <c r="AB1192" s="1">
        <v>73</v>
      </c>
      <c r="AC1192" s="1">
        <v>0</v>
      </c>
      <c r="AD1192" s="1">
        <v>0</v>
      </c>
      <c r="AE1192" s="1">
        <v>0</v>
      </c>
      <c r="AF1192" s="1">
        <v>0</v>
      </c>
      <c r="AG1192" s="1">
        <v>0</v>
      </c>
      <c r="AH1192" s="1">
        <v>0</v>
      </c>
      <c r="AI1192" s="1">
        <v>1</v>
      </c>
      <c r="AJ1192" s="1">
        <v>0</v>
      </c>
      <c r="AK1192" s="6">
        <v>367</v>
      </c>
    </row>
    <row r="1193" spans="2:37" x14ac:dyDescent="0.25">
      <c r="B1193" s="1" t="s">
        <v>1499</v>
      </c>
      <c r="C1193" s="1" t="s">
        <v>1500</v>
      </c>
      <c r="D1193" s="1" t="s">
        <v>1498</v>
      </c>
      <c r="E1193" s="2">
        <v>45302.813402777778</v>
      </c>
      <c r="F1193" s="1" t="s">
        <v>104</v>
      </c>
      <c r="G1193" s="1" t="s">
        <v>42</v>
      </c>
      <c r="I1193" s="1" t="s">
        <v>50</v>
      </c>
      <c r="J1193" s="3">
        <v>333.6</v>
      </c>
      <c r="K1193" s="1">
        <v>2</v>
      </c>
      <c r="L1193" s="1">
        <v>0</v>
      </c>
      <c r="M1193" s="1">
        <v>0</v>
      </c>
      <c r="N1193" s="1">
        <v>13017</v>
      </c>
      <c r="O1193" s="1">
        <v>258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70</v>
      </c>
      <c r="V1193" s="1">
        <v>0</v>
      </c>
      <c r="W1193" s="1">
        <v>0</v>
      </c>
      <c r="X1193" s="1">
        <v>0</v>
      </c>
      <c r="Y1193" s="1">
        <v>0</v>
      </c>
      <c r="Z1193" s="1">
        <v>0</v>
      </c>
      <c r="AA1193" s="1">
        <v>0</v>
      </c>
      <c r="AB1193" s="1">
        <v>13014</v>
      </c>
      <c r="AC1193" s="1">
        <v>0</v>
      </c>
      <c r="AD1193" s="1">
        <v>0</v>
      </c>
      <c r="AE1193" s="1">
        <v>0</v>
      </c>
      <c r="AF1193" s="1">
        <v>0</v>
      </c>
      <c r="AG1193" s="1">
        <v>0</v>
      </c>
      <c r="AH1193" s="1">
        <v>0</v>
      </c>
      <c r="AI1193" s="1">
        <v>0</v>
      </c>
      <c r="AJ1193" s="1">
        <v>0</v>
      </c>
      <c r="AK1193" s="6">
        <v>45533</v>
      </c>
    </row>
    <row r="1194" spans="2:37" x14ac:dyDescent="0.25">
      <c r="B1194" s="1" t="s">
        <v>1502</v>
      </c>
      <c r="C1194" s="1" t="s">
        <v>1503</v>
      </c>
      <c r="D1194" s="1" t="s">
        <v>1501</v>
      </c>
      <c r="E1194" s="2">
        <v>45303.414918981478</v>
      </c>
      <c r="F1194" s="1" t="s">
        <v>104</v>
      </c>
      <c r="G1194" s="1" t="s">
        <v>37</v>
      </c>
      <c r="H1194" s="1" t="s">
        <v>67</v>
      </c>
      <c r="I1194" s="1" t="s">
        <v>38</v>
      </c>
      <c r="J1194" s="3">
        <v>20.3</v>
      </c>
      <c r="K1194" s="1">
        <v>6</v>
      </c>
      <c r="L1194" s="1">
        <v>37</v>
      </c>
      <c r="M1194" s="1">
        <v>0</v>
      </c>
      <c r="N1194" s="1">
        <v>0</v>
      </c>
      <c r="O1194" s="1">
        <v>102</v>
      </c>
      <c r="P1194" s="1">
        <v>0</v>
      </c>
      <c r="Q1194" s="1">
        <v>0</v>
      </c>
      <c r="R1194" s="1">
        <v>377</v>
      </c>
      <c r="S1194" s="1">
        <v>0</v>
      </c>
      <c r="T1194" s="1">
        <v>0</v>
      </c>
      <c r="U1194" s="1">
        <v>3</v>
      </c>
      <c r="V1194" s="1">
        <v>0</v>
      </c>
      <c r="W1194" s="1">
        <v>0</v>
      </c>
      <c r="X1194" s="1">
        <v>0</v>
      </c>
      <c r="Y1194" s="1">
        <v>0</v>
      </c>
      <c r="Z1194" s="1">
        <v>0</v>
      </c>
      <c r="AA1194" s="1">
        <v>0</v>
      </c>
      <c r="AB1194" s="1">
        <v>45</v>
      </c>
      <c r="AC1194" s="1">
        <v>0</v>
      </c>
      <c r="AD1194" s="1">
        <v>28</v>
      </c>
      <c r="AE1194" s="1">
        <v>0</v>
      </c>
      <c r="AF1194" s="1">
        <v>0</v>
      </c>
      <c r="AG1194" s="1">
        <v>0</v>
      </c>
      <c r="AH1194" s="1">
        <v>0</v>
      </c>
      <c r="AI1194" s="1">
        <v>0</v>
      </c>
      <c r="AJ1194" s="1">
        <v>0</v>
      </c>
      <c r="AK1194" s="6">
        <v>45604</v>
      </c>
    </row>
    <row r="1195" spans="2:37" x14ac:dyDescent="0.25">
      <c r="B1195" s="1" t="s">
        <v>1505</v>
      </c>
      <c r="C1195" s="1" t="s">
        <v>1506</v>
      </c>
      <c r="D1195" s="1" t="s">
        <v>1504</v>
      </c>
      <c r="E1195" s="2">
        <v>45306.33388888889</v>
      </c>
      <c r="F1195" s="1" t="s">
        <v>1154</v>
      </c>
      <c r="G1195" s="1" t="s">
        <v>37</v>
      </c>
      <c r="I1195" s="1" t="s">
        <v>50</v>
      </c>
      <c r="J1195" s="3">
        <v>481.6</v>
      </c>
      <c r="K1195" s="1">
        <v>1</v>
      </c>
      <c r="L1195" s="1">
        <v>0</v>
      </c>
      <c r="M1195" s="1">
        <v>0</v>
      </c>
      <c r="N1195" s="1">
        <v>2838</v>
      </c>
      <c r="O1195" s="1">
        <v>17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145</v>
      </c>
      <c r="V1195" s="1">
        <v>0</v>
      </c>
      <c r="W1195" s="1">
        <v>0</v>
      </c>
      <c r="X1195" s="1">
        <v>0</v>
      </c>
      <c r="Y1195" s="1">
        <v>0</v>
      </c>
      <c r="Z1195" s="1">
        <v>0</v>
      </c>
      <c r="AA1195" s="1">
        <v>0</v>
      </c>
      <c r="AB1195" s="1">
        <v>343</v>
      </c>
      <c r="AC1195" s="1">
        <v>0</v>
      </c>
      <c r="AD1195" s="1">
        <v>0</v>
      </c>
      <c r="AE1195" s="1">
        <v>0</v>
      </c>
      <c r="AF1195" s="1">
        <v>0</v>
      </c>
      <c r="AG1195" s="1">
        <v>0</v>
      </c>
      <c r="AH1195" s="1">
        <v>0</v>
      </c>
      <c r="AI1195" s="1">
        <v>0</v>
      </c>
      <c r="AJ1195" s="1">
        <v>0</v>
      </c>
      <c r="AK1195" s="6">
        <v>45401</v>
      </c>
    </row>
    <row r="1196" spans="2:37" x14ac:dyDescent="0.25">
      <c r="B1196" s="1" t="s">
        <v>1508</v>
      </c>
      <c r="C1196" s="1" t="s">
        <v>1509</v>
      </c>
      <c r="D1196" s="1" t="s">
        <v>1507</v>
      </c>
      <c r="E1196" s="2">
        <v>45306.455393518518</v>
      </c>
      <c r="F1196" s="1" t="s">
        <v>41</v>
      </c>
      <c r="G1196" s="1" t="s">
        <v>37</v>
      </c>
      <c r="I1196" s="1" t="s">
        <v>825</v>
      </c>
      <c r="J1196" s="3">
        <v>395.2</v>
      </c>
      <c r="K1196" s="1">
        <v>0</v>
      </c>
      <c r="L1196" s="1">
        <v>0</v>
      </c>
      <c r="M1196" s="1">
        <v>1244</v>
      </c>
      <c r="N1196" s="1">
        <v>0</v>
      </c>
      <c r="O1196" s="1">
        <v>4</v>
      </c>
      <c r="P1196" s="1">
        <v>0</v>
      </c>
      <c r="Q1196" s="1">
        <v>0</v>
      </c>
      <c r="R1196" s="1">
        <v>0</v>
      </c>
      <c r="S1196" s="1">
        <v>0</v>
      </c>
      <c r="T1196" s="1">
        <v>0</v>
      </c>
      <c r="U1196" s="1">
        <v>555</v>
      </c>
      <c r="V1196" s="1">
        <v>0</v>
      </c>
      <c r="W1196" s="1">
        <v>713</v>
      </c>
      <c r="X1196" s="1">
        <v>0</v>
      </c>
      <c r="Y1196" s="1">
        <v>0</v>
      </c>
      <c r="Z1196" s="1">
        <v>0</v>
      </c>
      <c r="AA1196" s="1">
        <v>0</v>
      </c>
      <c r="AB1196" s="1">
        <v>9</v>
      </c>
      <c r="AC1196" s="1">
        <v>0</v>
      </c>
      <c r="AD1196" s="1">
        <v>0</v>
      </c>
      <c r="AE1196" s="1">
        <v>0</v>
      </c>
      <c r="AF1196" s="1">
        <v>0</v>
      </c>
      <c r="AG1196" s="1">
        <v>0</v>
      </c>
      <c r="AH1196" s="1">
        <v>0</v>
      </c>
      <c r="AI1196" s="1">
        <v>0</v>
      </c>
      <c r="AJ1196" s="1">
        <v>0</v>
      </c>
      <c r="AK1196" s="6">
        <v>45385</v>
      </c>
    </row>
    <row r="1197" spans="2:37" x14ac:dyDescent="0.25">
      <c r="B1197" s="1" t="s">
        <v>2289</v>
      </c>
      <c r="C1197" s="1" t="s">
        <v>2290</v>
      </c>
      <c r="D1197" s="1" t="s">
        <v>2288</v>
      </c>
      <c r="E1197" s="2">
        <v>45306.335092592592</v>
      </c>
      <c r="F1197" s="1" t="s">
        <v>2291</v>
      </c>
      <c r="G1197" s="1" t="s">
        <v>37</v>
      </c>
      <c r="I1197" s="1" t="s">
        <v>38</v>
      </c>
      <c r="J1197" s="3">
        <v>438.1</v>
      </c>
      <c r="K1197" s="1">
        <v>952</v>
      </c>
      <c r="L1197" s="1">
        <v>0</v>
      </c>
      <c r="M1197" s="1">
        <v>3322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127</v>
      </c>
      <c r="V1197" s="1">
        <v>0</v>
      </c>
      <c r="W1197" s="1">
        <v>0</v>
      </c>
      <c r="X1197" s="1">
        <v>0</v>
      </c>
      <c r="Y1197" s="1">
        <v>0</v>
      </c>
      <c r="Z1197" s="1">
        <v>0</v>
      </c>
      <c r="AA1197" s="1">
        <v>1</v>
      </c>
      <c r="AB1197" s="1">
        <v>2325</v>
      </c>
      <c r="AC1197" s="1">
        <v>0</v>
      </c>
      <c r="AD1197" s="1">
        <v>0</v>
      </c>
      <c r="AE1197" s="1">
        <v>0</v>
      </c>
      <c r="AF1197" s="1">
        <v>0</v>
      </c>
      <c r="AG1197" s="1">
        <v>0</v>
      </c>
      <c r="AH1197" s="1">
        <v>0</v>
      </c>
      <c r="AI1197" s="1">
        <v>0</v>
      </c>
      <c r="AJ1197" s="1">
        <v>0</v>
      </c>
      <c r="AK1197" s="6">
        <v>367</v>
      </c>
    </row>
    <row r="1198" spans="2:37" x14ac:dyDescent="0.25">
      <c r="B1198" s="1" t="s">
        <v>3810</v>
      </c>
      <c r="C1198" s="1" t="s">
        <v>3811</v>
      </c>
      <c r="D1198" s="1" t="s">
        <v>3812</v>
      </c>
      <c r="E1198" s="2">
        <v>45306.335914351854</v>
      </c>
      <c r="F1198" s="1" t="s">
        <v>230</v>
      </c>
      <c r="G1198" s="1" t="s">
        <v>37</v>
      </c>
      <c r="I1198" s="1" t="s">
        <v>50</v>
      </c>
      <c r="J1198" s="3">
        <v>330.6</v>
      </c>
      <c r="K1198" s="1">
        <v>2507</v>
      </c>
      <c r="L1198" s="1">
        <v>0</v>
      </c>
      <c r="M1198" s="1">
        <v>0</v>
      </c>
      <c r="N1198" s="1">
        <v>2346</v>
      </c>
      <c r="O1198" s="1">
        <v>33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241</v>
      </c>
      <c r="V1198" s="1">
        <v>0</v>
      </c>
      <c r="W1198" s="1">
        <v>0</v>
      </c>
      <c r="X1198" s="1">
        <v>0</v>
      </c>
      <c r="Y1198" s="1">
        <v>0</v>
      </c>
      <c r="Z1198" s="1">
        <v>0</v>
      </c>
      <c r="AA1198" s="1">
        <v>4</v>
      </c>
      <c r="AB1198" s="1">
        <v>2399</v>
      </c>
      <c r="AC1198" s="1">
        <v>0</v>
      </c>
      <c r="AD1198" s="1">
        <v>0</v>
      </c>
      <c r="AE1198" s="1">
        <v>0</v>
      </c>
      <c r="AF1198" s="1">
        <v>0</v>
      </c>
      <c r="AG1198" s="1">
        <v>0</v>
      </c>
      <c r="AH1198" s="1">
        <v>0</v>
      </c>
      <c r="AI1198" s="1">
        <v>0</v>
      </c>
      <c r="AJ1198" s="1">
        <v>0</v>
      </c>
      <c r="AK1198" s="6">
        <v>45390</v>
      </c>
    </row>
    <row r="1199" spans="2:37" x14ac:dyDescent="0.25">
      <c r="B1199" s="1" t="s">
        <v>3813</v>
      </c>
      <c r="C1199" s="1" t="s">
        <v>3814</v>
      </c>
      <c r="D1199" s="1" t="s">
        <v>3815</v>
      </c>
      <c r="E1199" s="2">
        <v>45303.579652777778</v>
      </c>
      <c r="F1199" s="1" t="s">
        <v>73</v>
      </c>
      <c r="G1199" s="1" t="s">
        <v>37</v>
      </c>
      <c r="I1199" s="1" t="s">
        <v>50</v>
      </c>
      <c r="J1199" s="3">
        <v>20.399999999999999</v>
      </c>
      <c r="K1199" s="1">
        <v>1</v>
      </c>
      <c r="L1199" s="1">
        <v>0</v>
      </c>
      <c r="M1199" s="1">
        <v>343</v>
      </c>
      <c r="N1199" s="1">
        <v>0</v>
      </c>
      <c r="O1199" s="1">
        <v>47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v>0</v>
      </c>
      <c r="Z1199" s="1">
        <v>0</v>
      </c>
      <c r="AA1199" s="1">
        <v>0</v>
      </c>
      <c r="AB1199" s="1">
        <v>58</v>
      </c>
      <c r="AC1199" s="1">
        <v>0</v>
      </c>
      <c r="AD1199" s="1">
        <v>0</v>
      </c>
      <c r="AE1199" s="1">
        <v>0</v>
      </c>
      <c r="AF1199" s="1">
        <v>0</v>
      </c>
      <c r="AG1199" s="1">
        <v>0</v>
      </c>
      <c r="AH1199" s="1">
        <v>0</v>
      </c>
      <c r="AI1199" s="1">
        <v>0</v>
      </c>
      <c r="AJ1199" s="1">
        <v>0</v>
      </c>
      <c r="AK1199" s="6">
        <v>45590</v>
      </c>
    </row>
    <row r="1200" spans="2:37" x14ac:dyDescent="0.25">
      <c r="B1200" s="1" t="s">
        <v>3816</v>
      </c>
      <c r="C1200" s="1" t="s">
        <v>3817</v>
      </c>
      <c r="D1200" s="1" t="s">
        <v>3818</v>
      </c>
      <c r="E1200" s="2">
        <v>45306.393009259256</v>
      </c>
      <c r="F1200" s="1" t="s">
        <v>230</v>
      </c>
      <c r="G1200" s="1" t="s">
        <v>42</v>
      </c>
      <c r="I1200" s="1" t="s">
        <v>38</v>
      </c>
      <c r="J1200" s="3">
        <v>21</v>
      </c>
      <c r="K1200" s="1">
        <v>0</v>
      </c>
      <c r="L1200" s="1">
        <v>19</v>
      </c>
      <c r="M1200" s="1">
        <v>0</v>
      </c>
      <c r="N1200" s="1">
        <v>0</v>
      </c>
      <c r="O1200" s="1">
        <v>22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13</v>
      </c>
      <c r="V1200" s="1">
        <v>0</v>
      </c>
      <c r="W1200" s="1">
        <v>0</v>
      </c>
      <c r="X1200" s="1">
        <v>0</v>
      </c>
      <c r="Y1200" s="1">
        <v>0</v>
      </c>
      <c r="Z1200" s="1">
        <v>0</v>
      </c>
      <c r="AA1200" s="1">
        <v>0</v>
      </c>
      <c r="AB1200" s="1">
        <v>30</v>
      </c>
      <c r="AC1200" s="1">
        <v>0</v>
      </c>
      <c r="AD1200" s="1">
        <v>13</v>
      </c>
      <c r="AE1200" s="1">
        <v>0</v>
      </c>
      <c r="AF1200" s="1">
        <v>0</v>
      </c>
      <c r="AG1200" s="1">
        <v>0</v>
      </c>
      <c r="AH1200" s="1">
        <v>0</v>
      </c>
      <c r="AI1200" s="1">
        <v>0</v>
      </c>
      <c r="AJ1200" s="1">
        <v>0</v>
      </c>
      <c r="AK1200" s="6">
        <v>45507</v>
      </c>
    </row>
    <row r="1201" spans="2:37" x14ac:dyDescent="0.25">
      <c r="B1201" s="1" t="s">
        <v>1511</v>
      </c>
      <c r="C1201" s="1" t="s">
        <v>1512</v>
      </c>
      <c r="D1201" s="1" t="s">
        <v>1510</v>
      </c>
      <c r="E1201" s="2">
        <v>45306.404733796298</v>
      </c>
      <c r="F1201" s="1" t="s">
        <v>49</v>
      </c>
      <c r="G1201" s="1" t="s">
        <v>37</v>
      </c>
      <c r="I1201" s="1" t="s">
        <v>50</v>
      </c>
      <c r="J1201" s="3">
        <v>34.299999999999997</v>
      </c>
      <c r="K1201" s="1">
        <v>1</v>
      </c>
      <c r="L1201" s="1">
        <v>0</v>
      </c>
      <c r="M1201" s="1">
        <v>0</v>
      </c>
      <c r="N1201" s="1">
        <v>0</v>
      </c>
      <c r="O1201" s="1">
        <v>128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v>0</v>
      </c>
      <c r="Z1201" s="1">
        <v>0</v>
      </c>
      <c r="AA1201" s="1">
        <v>0</v>
      </c>
      <c r="AB1201" s="1">
        <v>5</v>
      </c>
      <c r="AC1201" s="1">
        <v>0</v>
      </c>
      <c r="AD1201" s="1">
        <v>0</v>
      </c>
      <c r="AE1201" s="1">
        <v>0</v>
      </c>
      <c r="AF1201" s="1">
        <v>0</v>
      </c>
      <c r="AG1201" s="1">
        <v>0</v>
      </c>
      <c r="AH1201" s="1">
        <v>0</v>
      </c>
      <c r="AI1201" s="1">
        <v>0</v>
      </c>
      <c r="AJ1201" s="1">
        <v>0</v>
      </c>
      <c r="AK1201" s="6">
        <v>45532</v>
      </c>
    </row>
    <row r="1202" spans="2:37" x14ac:dyDescent="0.25">
      <c r="B1202" s="1" t="s">
        <v>1514</v>
      </c>
      <c r="C1202" s="1" t="s">
        <v>1515</v>
      </c>
      <c r="D1202" s="1" t="s">
        <v>1513</v>
      </c>
      <c r="E1202" s="2">
        <v>45230.595949074072</v>
      </c>
      <c r="F1202" s="1" t="s">
        <v>147</v>
      </c>
      <c r="G1202" s="1" t="s">
        <v>37</v>
      </c>
      <c r="I1202" s="1" t="s">
        <v>50</v>
      </c>
      <c r="J1202" s="3">
        <v>22.6</v>
      </c>
      <c r="K1202" s="1">
        <v>59</v>
      </c>
      <c r="L1202" s="1">
        <v>0</v>
      </c>
      <c r="M1202" s="1">
        <v>59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1">
        <v>0</v>
      </c>
      <c r="AA1202" s="1">
        <v>0</v>
      </c>
      <c r="AB1202" s="1">
        <v>255</v>
      </c>
      <c r="AC1202" s="1">
        <v>0</v>
      </c>
      <c r="AD1202" s="1">
        <v>24</v>
      </c>
      <c r="AE1202" s="1">
        <v>0</v>
      </c>
      <c r="AF1202" s="1">
        <v>0</v>
      </c>
      <c r="AG1202" s="1">
        <v>0</v>
      </c>
      <c r="AH1202" s="1">
        <v>0</v>
      </c>
      <c r="AI1202" s="1">
        <v>0</v>
      </c>
      <c r="AJ1202" s="1">
        <v>-1</v>
      </c>
      <c r="AK1202" s="6">
        <v>45167</v>
      </c>
    </row>
    <row r="1203" spans="2:37" x14ac:dyDescent="0.25">
      <c r="B1203" s="1" t="s">
        <v>2293</v>
      </c>
      <c r="C1203" s="1" t="s">
        <v>2294</v>
      </c>
      <c r="D1203" s="1" t="s">
        <v>2292</v>
      </c>
      <c r="E1203" s="2">
        <v>45306.370474537034</v>
      </c>
      <c r="F1203" s="1" t="s">
        <v>49</v>
      </c>
      <c r="G1203" s="1" t="s">
        <v>37</v>
      </c>
      <c r="I1203" s="1" t="s">
        <v>38</v>
      </c>
      <c r="J1203" s="3">
        <v>62.4</v>
      </c>
      <c r="K1203" s="1">
        <v>0</v>
      </c>
      <c r="L1203" s="1">
        <v>341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>
        <v>0</v>
      </c>
      <c r="AA1203" s="1">
        <v>0</v>
      </c>
      <c r="AB1203" s="1">
        <v>1153</v>
      </c>
      <c r="AC1203" s="1">
        <v>0</v>
      </c>
      <c r="AD1203" s="1">
        <v>0</v>
      </c>
      <c r="AE1203" s="1">
        <v>0</v>
      </c>
      <c r="AF1203" s="1">
        <v>0</v>
      </c>
      <c r="AG1203" s="1">
        <v>0</v>
      </c>
      <c r="AH1203" s="1">
        <v>0</v>
      </c>
      <c r="AI1203" s="1">
        <v>0</v>
      </c>
      <c r="AJ1203" s="1">
        <v>0</v>
      </c>
      <c r="AK1203" s="6">
        <v>367</v>
      </c>
    </row>
    <row r="1204" spans="2:37" x14ac:dyDescent="0.25">
      <c r="B1204" s="1" t="s">
        <v>2296</v>
      </c>
      <c r="C1204" s="1" t="s">
        <v>2297</v>
      </c>
      <c r="D1204" s="1" t="s">
        <v>2295</v>
      </c>
      <c r="E1204" s="2">
        <v>45230.595949074072</v>
      </c>
      <c r="F1204" s="1" t="s">
        <v>49</v>
      </c>
      <c r="G1204" s="1" t="s">
        <v>37</v>
      </c>
      <c r="I1204" s="1" t="s">
        <v>38</v>
      </c>
      <c r="J1204" s="3">
        <v>106.1</v>
      </c>
      <c r="K1204" s="1">
        <v>0</v>
      </c>
      <c r="L1204" s="1">
        <v>995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37</v>
      </c>
      <c r="V1204" s="1">
        <v>0</v>
      </c>
      <c r="W1204" s="1">
        <v>0</v>
      </c>
      <c r="X1204" s="1">
        <v>0</v>
      </c>
      <c r="Y1204" s="1">
        <v>0</v>
      </c>
      <c r="Z1204" s="1">
        <v>0</v>
      </c>
      <c r="AA1204" s="1">
        <v>0</v>
      </c>
      <c r="AB1204" s="1">
        <v>995</v>
      </c>
      <c r="AC1204" s="1">
        <v>0</v>
      </c>
      <c r="AD1204" s="1">
        <v>2</v>
      </c>
      <c r="AE1204" s="1">
        <v>0</v>
      </c>
      <c r="AF1204" s="1">
        <v>0</v>
      </c>
      <c r="AG1204" s="1">
        <v>0</v>
      </c>
      <c r="AH1204" s="1">
        <v>0</v>
      </c>
      <c r="AI1204" s="1">
        <v>0</v>
      </c>
      <c r="AJ1204" s="1">
        <v>-1</v>
      </c>
      <c r="AK1204" s="6">
        <v>367</v>
      </c>
    </row>
    <row r="1205" spans="2:37" x14ac:dyDescent="0.25">
      <c r="B1205" s="1" t="s">
        <v>1517</v>
      </c>
      <c r="C1205" s="1" t="s">
        <v>1518</v>
      </c>
      <c r="D1205" s="1" t="s">
        <v>1516</v>
      </c>
      <c r="E1205" s="2">
        <v>45230.595949074072</v>
      </c>
      <c r="F1205" s="1" t="s">
        <v>41</v>
      </c>
      <c r="G1205" s="1" t="s">
        <v>37</v>
      </c>
      <c r="I1205" s="1" t="s">
        <v>38</v>
      </c>
      <c r="J1205" s="3">
        <v>537.20000000000005</v>
      </c>
      <c r="K1205" s="1">
        <v>0</v>
      </c>
      <c r="L1205" s="1">
        <v>0</v>
      </c>
      <c r="M1205" s="1">
        <v>0</v>
      </c>
      <c r="N1205" s="1">
        <v>4151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0</v>
      </c>
      <c r="W1205" s="1">
        <v>0</v>
      </c>
      <c r="X1205" s="1">
        <v>0</v>
      </c>
      <c r="Y1205" s="1">
        <v>0</v>
      </c>
      <c r="Z1205" s="1">
        <v>0</v>
      </c>
      <c r="AA1205" s="1">
        <v>0</v>
      </c>
      <c r="AB1205" s="1">
        <v>4151</v>
      </c>
      <c r="AC1205" s="1">
        <v>0</v>
      </c>
      <c r="AD1205" s="1">
        <v>0</v>
      </c>
      <c r="AE1205" s="1">
        <v>0</v>
      </c>
      <c r="AF1205" s="1">
        <v>0</v>
      </c>
      <c r="AG1205" s="1">
        <v>0</v>
      </c>
      <c r="AH1205" s="1">
        <v>0</v>
      </c>
      <c r="AI1205" s="1">
        <v>0</v>
      </c>
      <c r="AJ1205" s="1">
        <v>-1</v>
      </c>
      <c r="AK1205" s="6">
        <v>367</v>
      </c>
    </row>
    <row r="1206" spans="2:37" x14ac:dyDescent="0.25">
      <c r="B1206" s="1" t="s">
        <v>1520</v>
      </c>
      <c r="C1206" s="1" t="s">
        <v>1521</v>
      </c>
      <c r="D1206" s="1" t="s">
        <v>1519</v>
      </c>
      <c r="E1206" s="2">
        <v>45306.359710648147</v>
      </c>
      <c r="F1206" s="1" t="s">
        <v>112</v>
      </c>
      <c r="G1206" s="1" t="s">
        <v>37</v>
      </c>
      <c r="I1206" s="1" t="s">
        <v>1522</v>
      </c>
      <c r="J1206" s="3">
        <v>10.8</v>
      </c>
      <c r="K1206" s="1">
        <v>0</v>
      </c>
      <c r="L1206" s="1">
        <v>213</v>
      </c>
      <c r="M1206" s="1">
        <v>12</v>
      </c>
      <c r="N1206" s="1">
        <v>0</v>
      </c>
      <c r="O1206" s="1">
        <v>207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  <c r="U1206" s="1">
        <v>83</v>
      </c>
      <c r="V1206" s="1">
        <v>0</v>
      </c>
      <c r="W1206" s="1">
        <v>0</v>
      </c>
      <c r="X1206" s="1">
        <v>0</v>
      </c>
      <c r="Y1206" s="1">
        <v>0</v>
      </c>
      <c r="Z1206" s="1">
        <v>0</v>
      </c>
      <c r="AA1206" s="1">
        <v>0</v>
      </c>
      <c r="AB1206" s="1">
        <v>1740</v>
      </c>
      <c r="AC1206" s="1">
        <v>0</v>
      </c>
      <c r="AD1206" s="1">
        <v>0</v>
      </c>
      <c r="AE1206" s="1">
        <v>0</v>
      </c>
      <c r="AF1206" s="1">
        <v>0</v>
      </c>
      <c r="AG1206" s="1">
        <v>0</v>
      </c>
      <c r="AH1206" s="1">
        <v>0</v>
      </c>
      <c r="AI1206" s="1">
        <v>0</v>
      </c>
      <c r="AJ1206" s="1">
        <v>0</v>
      </c>
      <c r="AK1206" s="6">
        <v>45469</v>
      </c>
    </row>
    <row r="1207" spans="2:37" x14ac:dyDescent="0.25">
      <c r="B1207" s="1" t="s">
        <v>1524</v>
      </c>
      <c r="C1207" s="1" t="s">
        <v>1525</v>
      </c>
      <c r="D1207" s="1" t="s">
        <v>1523</v>
      </c>
      <c r="E1207" s="2">
        <v>45303.367442129631</v>
      </c>
      <c r="F1207" s="1" t="s">
        <v>73</v>
      </c>
      <c r="G1207" s="1" t="s">
        <v>37</v>
      </c>
      <c r="I1207" s="1" t="s">
        <v>825</v>
      </c>
      <c r="J1207" s="3">
        <v>45.2</v>
      </c>
      <c r="K1207" s="1">
        <v>1</v>
      </c>
      <c r="L1207" s="1">
        <v>37</v>
      </c>
      <c r="M1207" s="1">
        <v>0</v>
      </c>
      <c r="N1207" s="1">
        <v>36</v>
      </c>
      <c r="O1207" s="1">
        <v>2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1">
        <v>0</v>
      </c>
      <c r="Z1207" s="1">
        <v>0</v>
      </c>
      <c r="AA1207" s="1">
        <v>0</v>
      </c>
      <c r="AB1207" s="1">
        <v>39</v>
      </c>
      <c r="AC1207" s="1">
        <v>0</v>
      </c>
      <c r="AD1207" s="1">
        <v>0</v>
      </c>
      <c r="AE1207" s="1">
        <v>0</v>
      </c>
      <c r="AF1207" s="1">
        <v>0</v>
      </c>
      <c r="AG1207" s="1">
        <v>0</v>
      </c>
      <c r="AH1207" s="1">
        <v>0</v>
      </c>
      <c r="AI1207" s="1">
        <v>0</v>
      </c>
      <c r="AJ1207" s="1">
        <v>0</v>
      </c>
      <c r="AK1207" s="6">
        <v>45297</v>
      </c>
    </row>
    <row r="1208" spans="2:37" x14ac:dyDescent="0.25">
      <c r="B1208" s="1" t="s">
        <v>1527</v>
      </c>
      <c r="C1208" s="1" t="s">
        <v>1528</v>
      </c>
      <c r="D1208" s="1" t="s">
        <v>1526</v>
      </c>
      <c r="E1208" s="2">
        <v>45302.722615740742</v>
      </c>
      <c r="F1208" s="1" t="s">
        <v>36</v>
      </c>
      <c r="G1208" s="1" t="s">
        <v>37</v>
      </c>
      <c r="I1208" s="1" t="s">
        <v>38</v>
      </c>
      <c r="J1208" s="3">
        <v>13.3</v>
      </c>
      <c r="K1208" s="1">
        <v>1</v>
      </c>
      <c r="L1208" s="1">
        <v>2</v>
      </c>
      <c r="M1208" s="1">
        <v>0</v>
      </c>
      <c r="N1208" s="1">
        <v>5</v>
      </c>
      <c r="O1208" s="1">
        <v>8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  <c r="U1208" s="1">
        <v>0</v>
      </c>
      <c r="V1208" s="1">
        <v>0</v>
      </c>
      <c r="W1208" s="1">
        <v>0</v>
      </c>
      <c r="X1208" s="1">
        <v>0</v>
      </c>
      <c r="Y1208" s="1">
        <v>0</v>
      </c>
      <c r="Z1208" s="1">
        <v>0</v>
      </c>
      <c r="AA1208" s="1">
        <v>0</v>
      </c>
      <c r="AB1208" s="1">
        <v>7</v>
      </c>
      <c r="AC1208" s="1">
        <v>0</v>
      </c>
      <c r="AD1208" s="1">
        <v>0</v>
      </c>
      <c r="AE1208" s="1">
        <v>0</v>
      </c>
      <c r="AF1208" s="1">
        <v>0</v>
      </c>
      <c r="AG1208" s="1">
        <v>0</v>
      </c>
      <c r="AH1208" s="1">
        <v>0</v>
      </c>
      <c r="AI1208" s="1">
        <v>0</v>
      </c>
      <c r="AJ1208" s="1">
        <v>0</v>
      </c>
      <c r="AK1208" s="6">
        <v>45351</v>
      </c>
    </row>
    <row r="1209" spans="2:37" x14ac:dyDescent="0.25">
      <c r="B1209" s="1" t="s">
        <v>2299</v>
      </c>
      <c r="C1209" s="1" t="s">
        <v>2299</v>
      </c>
      <c r="D1209" s="1" t="s">
        <v>2298</v>
      </c>
      <c r="E1209" s="2">
        <v>45304.842442129629</v>
      </c>
      <c r="F1209" s="1" t="s">
        <v>469</v>
      </c>
      <c r="G1209" s="1" t="s">
        <v>42</v>
      </c>
      <c r="I1209" s="1" t="s">
        <v>38</v>
      </c>
      <c r="J1209" s="3">
        <v>367.4</v>
      </c>
      <c r="K1209" s="1">
        <v>0</v>
      </c>
      <c r="L1209" s="1">
        <v>0</v>
      </c>
      <c r="M1209" s="1">
        <v>9900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0</v>
      </c>
      <c r="U1209" s="1">
        <v>21</v>
      </c>
      <c r="V1209" s="1">
        <v>0</v>
      </c>
      <c r="W1209" s="1">
        <v>0</v>
      </c>
      <c r="X1209" s="1">
        <v>0</v>
      </c>
      <c r="Y1209" s="1">
        <v>0</v>
      </c>
      <c r="Z1209" s="1">
        <v>0</v>
      </c>
      <c r="AA1209" s="1">
        <v>0</v>
      </c>
      <c r="AB1209" s="1">
        <v>632</v>
      </c>
      <c r="AC1209" s="1">
        <v>0</v>
      </c>
      <c r="AD1209" s="1">
        <v>4</v>
      </c>
      <c r="AE1209" s="1">
        <v>0</v>
      </c>
      <c r="AF1209" s="1">
        <v>0</v>
      </c>
      <c r="AG1209" s="1">
        <v>0</v>
      </c>
      <c r="AH1209" s="1">
        <v>0</v>
      </c>
      <c r="AI1209" s="1">
        <v>0</v>
      </c>
      <c r="AJ1209" s="1">
        <v>1</v>
      </c>
      <c r="AK1209" s="6">
        <v>367</v>
      </c>
    </row>
    <row r="1210" spans="2:37" x14ac:dyDescent="0.25">
      <c r="B1210" s="1" t="s">
        <v>3819</v>
      </c>
      <c r="C1210" s="1" t="s">
        <v>3820</v>
      </c>
      <c r="D1210" s="1" t="s">
        <v>3821</v>
      </c>
      <c r="E1210" s="2">
        <v>45306.387442129628</v>
      </c>
      <c r="F1210" s="1" t="s">
        <v>41</v>
      </c>
      <c r="G1210" s="1" t="s">
        <v>37</v>
      </c>
      <c r="I1210" s="1" t="s">
        <v>38</v>
      </c>
      <c r="J1210" s="3">
        <v>21.3</v>
      </c>
      <c r="K1210" s="1">
        <v>0</v>
      </c>
      <c r="L1210" s="1">
        <v>295</v>
      </c>
      <c r="M1210" s="1">
        <v>0</v>
      </c>
      <c r="N1210" s="1">
        <v>0</v>
      </c>
      <c r="O1210" s="1">
        <v>87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>
        <v>0</v>
      </c>
      <c r="Y1210" s="1">
        <v>0</v>
      </c>
      <c r="Z1210" s="1">
        <v>0</v>
      </c>
      <c r="AA1210" s="1">
        <v>0</v>
      </c>
      <c r="AB1210" s="1">
        <v>585</v>
      </c>
      <c r="AC1210" s="1">
        <v>0</v>
      </c>
      <c r="AD1210" s="1">
        <v>3</v>
      </c>
      <c r="AE1210" s="1">
        <v>0</v>
      </c>
      <c r="AF1210" s="1">
        <v>0</v>
      </c>
      <c r="AG1210" s="1">
        <v>0</v>
      </c>
      <c r="AH1210" s="1">
        <v>0</v>
      </c>
      <c r="AI1210" s="1">
        <v>0</v>
      </c>
      <c r="AJ1210" s="1">
        <v>0</v>
      </c>
      <c r="AK1210" s="6">
        <v>45393</v>
      </c>
    </row>
    <row r="1211" spans="2:37" x14ac:dyDescent="0.25">
      <c r="B1211" s="1" t="s">
        <v>1530</v>
      </c>
      <c r="C1211" s="1" t="s">
        <v>1531</v>
      </c>
      <c r="D1211" s="1" t="s">
        <v>1529</v>
      </c>
      <c r="E1211" s="2">
        <v>45306.336226851854</v>
      </c>
      <c r="F1211" s="1" t="s">
        <v>73</v>
      </c>
      <c r="G1211" s="1" t="s">
        <v>37</v>
      </c>
      <c r="I1211" s="1" t="s">
        <v>193</v>
      </c>
      <c r="J1211" s="3">
        <v>240.8</v>
      </c>
      <c r="K1211" s="1">
        <v>4484</v>
      </c>
      <c r="L1211" s="1">
        <v>0</v>
      </c>
      <c r="M1211" s="1">
        <v>0</v>
      </c>
      <c r="N1211" s="1">
        <v>3535</v>
      </c>
      <c r="O1211" s="1">
        <v>115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48</v>
      </c>
      <c r="V1211" s="1">
        <v>0</v>
      </c>
      <c r="W1211" s="1">
        <v>0</v>
      </c>
      <c r="X1211" s="1">
        <v>0</v>
      </c>
      <c r="Y1211" s="1">
        <v>0</v>
      </c>
      <c r="Z1211" s="1">
        <v>0</v>
      </c>
      <c r="AA1211" s="1">
        <v>0</v>
      </c>
      <c r="AB1211" s="1">
        <v>3695</v>
      </c>
      <c r="AC1211" s="1">
        <v>0</v>
      </c>
      <c r="AD1211" s="1">
        <v>0</v>
      </c>
      <c r="AE1211" s="1">
        <v>0</v>
      </c>
      <c r="AF1211" s="1">
        <v>0</v>
      </c>
      <c r="AG1211" s="1">
        <v>0</v>
      </c>
      <c r="AH1211" s="1">
        <v>0</v>
      </c>
      <c r="AI1211" s="1">
        <v>0</v>
      </c>
      <c r="AJ1211" s="1">
        <v>0</v>
      </c>
      <c r="AK1211" s="6">
        <v>45549</v>
      </c>
    </row>
    <row r="1212" spans="2:37" x14ac:dyDescent="0.25">
      <c r="B1212" s="1" t="s">
        <v>3822</v>
      </c>
      <c r="C1212" s="1" t="s">
        <v>3823</v>
      </c>
      <c r="D1212" s="1" t="s">
        <v>3824</v>
      </c>
      <c r="E1212" s="2">
        <v>45303.404918981483</v>
      </c>
      <c r="F1212" s="1" t="s">
        <v>764</v>
      </c>
      <c r="G1212" s="1" t="s">
        <v>37</v>
      </c>
      <c r="I1212" s="1" t="s">
        <v>38</v>
      </c>
      <c r="J1212" s="3">
        <v>13.3</v>
      </c>
      <c r="K1212" s="1">
        <v>4</v>
      </c>
      <c r="L1212" s="1">
        <v>0</v>
      </c>
      <c r="M1212" s="1">
        <v>0</v>
      </c>
      <c r="N1212" s="1">
        <v>153</v>
      </c>
      <c r="O1212" s="1">
        <v>3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18</v>
      </c>
      <c r="V1212" s="1">
        <v>0</v>
      </c>
      <c r="W1212" s="1">
        <v>0</v>
      </c>
      <c r="X1212" s="1">
        <v>0</v>
      </c>
      <c r="Y1212" s="1">
        <v>0</v>
      </c>
      <c r="Z1212" s="1">
        <v>0</v>
      </c>
      <c r="AA1212" s="1">
        <v>3</v>
      </c>
      <c r="AB1212" s="1">
        <v>151</v>
      </c>
      <c r="AC1212" s="1">
        <v>0</v>
      </c>
      <c r="AD1212" s="1">
        <v>0</v>
      </c>
      <c r="AE1212" s="1">
        <v>0</v>
      </c>
      <c r="AF1212" s="1">
        <v>0</v>
      </c>
      <c r="AG1212" s="1">
        <v>0</v>
      </c>
      <c r="AH1212" s="1">
        <v>1</v>
      </c>
      <c r="AI1212" s="1">
        <v>0</v>
      </c>
      <c r="AJ1212" s="1">
        <v>0</v>
      </c>
      <c r="AK1212" s="6">
        <v>45533</v>
      </c>
    </row>
    <row r="1213" spans="2:37" x14ac:dyDescent="0.25">
      <c r="B1213" s="1" t="s">
        <v>2301</v>
      </c>
      <c r="C1213" s="1" t="s">
        <v>2302</v>
      </c>
      <c r="D1213" s="1" t="s">
        <v>2300</v>
      </c>
      <c r="E1213" s="2">
        <v>45306.369039351855</v>
      </c>
      <c r="F1213" s="1" t="s">
        <v>73</v>
      </c>
      <c r="G1213" s="1" t="s">
        <v>37</v>
      </c>
      <c r="H1213" s="1" t="s">
        <v>1541</v>
      </c>
      <c r="I1213" s="1" t="s">
        <v>50</v>
      </c>
      <c r="J1213" s="3">
        <v>103.3</v>
      </c>
      <c r="K1213" s="1">
        <v>408</v>
      </c>
      <c r="L1213" s="1">
        <v>0</v>
      </c>
      <c r="M1213" s="1">
        <v>202</v>
      </c>
      <c r="N1213" s="1">
        <v>0</v>
      </c>
      <c r="O1213" s="1">
        <v>207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>
        <v>0</v>
      </c>
      <c r="AA1213" s="1">
        <v>0</v>
      </c>
      <c r="AB1213" s="1">
        <v>240</v>
      </c>
      <c r="AC1213" s="1">
        <v>126</v>
      </c>
      <c r="AD1213" s="1">
        <v>0</v>
      </c>
      <c r="AE1213" s="1">
        <v>0</v>
      </c>
      <c r="AF1213" s="1">
        <v>0</v>
      </c>
      <c r="AG1213" s="1">
        <v>0</v>
      </c>
      <c r="AH1213" s="1">
        <v>0</v>
      </c>
      <c r="AI1213" s="1">
        <v>0</v>
      </c>
      <c r="AJ1213" s="1">
        <v>0</v>
      </c>
      <c r="AK1213" s="6">
        <v>45539</v>
      </c>
    </row>
    <row r="1214" spans="2:37" x14ac:dyDescent="0.25">
      <c r="B1214" s="1" t="s">
        <v>1533</v>
      </c>
      <c r="C1214" s="1" t="s">
        <v>1534</v>
      </c>
      <c r="D1214" s="1" t="s">
        <v>1532</v>
      </c>
      <c r="E1214" s="2">
        <v>45302.377349537041</v>
      </c>
      <c r="F1214" s="1" t="s">
        <v>36</v>
      </c>
      <c r="G1214" s="1" t="s">
        <v>37</v>
      </c>
      <c r="I1214" s="1" t="s">
        <v>38</v>
      </c>
      <c r="J1214" s="3">
        <v>5</v>
      </c>
      <c r="K1214" s="1">
        <v>1</v>
      </c>
      <c r="L1214" s="1">
        <v>0</v>
      </c>
      <c r="M1214" s="1">
        <v>0</v>
      </c>
      <c r="N1214" s="1">
        <v>34</v>
      </c>
      <c r="O1214" s="1">
        <v>19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>
        <v>0</v>
      </c>
      <c r="AA1214" s="1">
        <v>0</v>
      </c>
      <c r="AB1214" s="1">
        <v>33</v>
      </c>
      <c r="AC1214" s="1">
        <v>0</v>
      </c>
      <c r="AD1214" s="1">
        <v>0</v>
      </c>
      <c r="AE1214" s="1">
        <v>0</v>
      </c>
      <c r="AF1214" s="1">
        <v>0</v>
      </c>
      <c r="AG1214" s="1">
        <v>0</v>
      </c>
      <c r="AH1214" s="1">
        <v>0</v>
      </c>
      <c r="AI1214" s="1">
        <v>0</v>
      </c>
      <c r="AJ1214" s="1">
        <v>0</v>
      </c>
      <c r="AK1214" s="6">
        <v>45608</v>
      </c>
    </row>
    <row r="1215" spans="2:37" x14ac:dyDescent="0.25">
      <c r="B1215" s="1" t="s">
        <v>1847</v>
      </c>
      <c r="C1215" s="1" t="s">
        <v>1848</v>
      </c>
      <c r="D1215" s="1" t="s">
        <v>1846</v>
      </c>
      <c r="E1215" s="2">
        <v>45306.328148148146</v>
      </c>
      <c r="F1215" s="1" t="s">
        <v>41</v>
      </c>
      <c r="G1215" s="1" t="s">
        <v>42</v>
      </c>
      <c r="I1215" s="1" t="s">
        <v>50</v>
      </c>
      <c r="J1215" s="3">
        <v>81</v>
      </c>
      <c r="K1215" s="1">
        <v>1</v>
      </c>
      <c r="L1215" s="1">
        <v>10</v>
      </c>
      <c r="M1215" s="1">
        <v>0</v>
      </c>
      <c r="N1215" s="1">
        <v>0</v>
      </c>
      <c r="O1215" s="1">
        <v>76</v>
      </c>
      <c r="P1215" s="1">
        <v>0</v>
      </c>
      <c r="Q1215" s="1">
        <v>0</v>
      </c>
      <c r="R1215" s="1">
        <v>387</v>
      </c>
      <c r="S1215" s="1">
        <v>0</v>
      </c>
      <c r="T1215" s="1">
        <v>0</v>
      </c>
      <c r="U1215" s="1">
        <v>15</v>
      </c>
      <c r="V1215" s="1">
        <v>0</v>
      </c>
      <c r="W1215" s="1">
        <v>0</v>
      </c>
      <c r="X1215" s="1">
        <v>0</v>
      </c>
      <c r="Y1215" s="1">
        <v>0</v>
      </c>
      <c r="Z1215" s="1">
        <v>0</v>
      </c>
      <c r="AA1215" s="1">
        <v>0</v>
      </c>
      <c r="AB1215" s="1">
        <v>20</v>
      </c>
      <c r="AC1215" s="1">
        <v>0</v>
      </c>
      <c r="AD1215" s="1">
        <v>38</v>
      </c>
      <c r="AE1215" s="1">
        <v>0</v>
      </c>
      <c r="AF1215" s="1">
        <v>0</v>
      </c>
      <c r="AG1215" s="1">
        <v>0</v>
      </c>
      <c r="AH1215" s="1">
        <v>0</v>
      </c>
      <c r="AI1215" s="1">
        <v>0</v>
      </c>
      <c r="AJ1215" s="1">
        <v>0</v>
      </c>
      <c r="AK1215" s="6">
        <v>45359</v>
      </c>
    </row>
    <row r="1216" spans="2:37" x14ac:dyDescent="0.25">
      <c r="B1216" s="1" t="s">
        <v>1536</v>
      </c>
      <c r="C1216" s="1" t="s">
        <v>1537</v>
      </c>
      <c r="D1216" s="1" t="s">
        <v>1535</v>
      </c>
      <c r="E1216" s="2">
        <v>45306.334398148145</v>
      </c>
      <c r="F1216" s="1" t="s">
        <v>41</v>
      </c>
      <c r="G1216" s="1" t="s">
        <v>37</v>
      </c>
      <c r="H1216" s="1" t="s">
        <v>67</v>
      </c>
      <c r="I1216" s="1" t="s">
        <v>38</v>
      </c>
      <c r="J1216" s="3">
        <v>382.4</v>
      </c>
      <c r="K1216" s="1">
        <v>0</v>
      </c>
      <c r="L1216" s="1">
        <v>622</v>
      </c>
      <c r="M1216" s="1">
        <v>0</v>
      </c>
      <c r="N1216" s="1">
        <v>0</v>
      </c>
      <c r="O1216" s="1">
        <v>316</v>
      </c>
      <c r="P1216" s="1">
        <v>242</v>
      </c>
      <c r="Q1216" s="1">
        <v>0</v>
      </c>
      <c r="R1216" s="1">
        <v>0</v>
      </c>
      <c r="S1216" s="1">
        <v>1</v>
      </c>
      <c r="T1216" s="1">
        <v>0</v>
      </c>
      <c r="U1216" s="1">
        <v>194</v>
      </c>
      <c r="V1216" s="1">
        <v>0</v>
      </c>
      <c r="W1216" s="1">
        <v>0</v>
      </c>
      <c r="X1216" s="1">
        <v>0</v>
      </c>
      <c r="Y1216" s="1">
        <v>0</v>
      </c>
      <c r="Z1216" s="1">
        <v>0</v>
      </c>
      <c r="AA1216" s="1">
        <v>273</v>
      </c>
      <c r="AB1216" s="1">
        <v>745</v>
      </c>
      <c r="AC1216" s="1">
        <v>620</v>
      </c>
      <c r="AD1216" s="1">
        <v>0</v>
      </c>
      <c r="AE1216" s="1">
        <v>0</v>
      </c>
      <c r="AF1216" s="1">
        <v>0</v>
      </c>
      <c r="AG1216" s="1">
        <v>0</v>
      </c>
      <c r="AH1216" s="1">
        <v>0</v>
      </c>
      <c r="AI1216" s="1">
        <v>0</v>
      </c>
      <c r="AJ1216" s="1">
        <v>0</v>
      </c>
      <c r="AK1216" s="6">
        <v>45399</v>
      </c>
    </row>
    <row r="1217" spans="2:37" x14ac:dyDescent="0.25">
      <c r="B1217" s="1" t="s">
        <v>1539</v>
      </c>
      <c r="C1217" s="1" t="s">
        <v>1540</v>
      </c>
      <c r="D1217" s="1" t="s">
        <v>1538</v>
      </c>
      <c r="E1217" s="2">
        <v>45306.635289351849</v>
      </c>
      <c r="F1217" s="1" t="s">
        <v>36</v>
      </c>
      <c r="G1217" s="1" t="s">
        <v>37</v>
      </c>
      <c r="H1217" s="1" t="s">
        <v>1541</v>
      </c>
      <c r="I1217" s="1" t="s">
        <v>38</v>
      </c>
      <c r="J1217" s="3">
        <v>682.8</v>
      </c>
      <c r="K1217" s="1">
        <v>4806</v>
      </c>
      <c r="L1217" s="1">
        <v>0</v>
      </c>
      <c r="M1217" s="1">
        <v>0</v>
      </c>
      <c r="N1217" s="1">
        <v>4823</v>
      </c>
      <c r="O1217" s="1">
        <v>196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178</v>
      </c>
      <c r="V1217" s="1">
        <v>0</v>
      </c>
      <c r="W1217" s="1">
        <v>0</v>
      </c>
      <c r="X1217" s="1">
        <v>0</v>
      </c>
      <c r="Y1217" s="1">
        <v>0</v>
      </c>
      <c r="Z1217" s="1">
        <v>0</v>
      </c>
      <c r="AA1217" s="1">
        <v>4</v>
      </c>
      <c r="AB1217" s="1">
        <v>5204</v>
      </c>
      <c r="AC1217" s="1">
        <v>160</v>
      </c>
      <c r="AD1217" s="1">
        <v>10</v>
      </c>
      <c r="AE1217" s="1">
        <v>0</v>
      </c>
      <c r="AF1217" s="1">
        <v>0</v>
      </c>
      <c r="AG1217" s="1">
        <v>0</v>
      </c>
      <c r="AH1217" s="1">
        <v>0</v>
      </c>
      <c r="AI1217" s="1">
        <v>1</v>
      </c>
      <c r="AJ1217" s="1">
        <v>0</v>
      </c>
      <c r="AK1217" s="6">
        <v>45479</v>
      </c>
    </row>
    <row r="1218" spans="2:37" x14ac:dyDescent="0.25">
      <c r="B1218" s="1" t="s">
        <v>3825</v>
      </c>
      <c r="C1218" s="1" t="s">
        <v>3826</v>
      </c>
      <c r="D1218" s="1" t="s">
        <v>3827</v>
      </c>
      <c r="E1218" s="2">
        <v>45238.728356481479</v>
      </c>
      <c r="F1218" s="1" t="s">
        <v>207</v>
      </c>
      <c r="G1218" s="1" t="s">
        <v>37</v>
      </c>
      <c r="H1218" s="1" t="s">
        <v>67</v>
      </c>
      <c r="I1218" s="1" t="s">
        <v>38</v>
      </c>
      <c r="J1218" s="3">
        <v>1.9</v>
      </c>
      <c r="K1218" s="1">
        <v>1</v>
      </c>
      <c r="L1218" s="1">
        <v>0</v>
      </c>
      <c r="M1218" s="1">
        <v>0</v>
      </c>
      <c r="N1218" s="1">
        <v>0</v>
      </c>
      <c r="O1218" s="1">
        <v>7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0</v>
      </c>
      <c r="W1218" s="1">
        <v>0</v>
      </c>
      <c r="X1218" s="1">
        <v>0</v>
      </c>
      <c r="Y1218" s="1">
        <v>0</v>
      </c>
      <c r="Z1218" s="1">
        <v>0</v>
      </c>
      <c r="AA1218" s="1">
        <v>0</v>
      </c>
      <c r="AB1218" s="1">
        <v>2</v>
      </c>
      <c r="AC1218" s="1">
        <v>0</v>
      </c>
      <c r="AD1218" s="1">
        <v>0</v>
      </c>
      <c r="AE1218" s="1">
        <v>0</v>
      </c>
      <c r="AF1218" s="1">
        <v>0</v>
      </c>
      <c r="AG1218" s="1">
        <v>0</v>
      </c>
      <c r="AH1218" s="1">
        <v>0</v>
      </c>
      <c r="AI1218" s="1">
        <v>1</v>
      </c>
      <c r="AJ1218" s="1">
        <v>0</v>
      </c>
      <c r="AK1218" s="6">
        <v>45289</v>
      </c>
    </row>
    <row r="1219" spans="2:37" x14ac:dyDescent="0.25">
      <c r="B1219" s="1" t="s">
        <v>1543</v>
      </c>
      <c r="C1219" s="1" t="s">
        <v>1544</v>
      </c>
      <c r="D1219" s="1" t="s">
        <v>1542</v>
      </c>
      <c r="E1219" s="2">
        <v>45303.747071759259</v>
      </c>
      <c r="F1219" s="1" t="s">
        <v>49</v>
      </c>
      <c r="G1219" s="1" t="s">
        <v>37</v>
      </c>
      <c r="I1219" s="1" t="s">
        <v>50</v>
      </c>
      <c r="J1219" s="3">
        <v>172.9</v>
      </c>
      <c r="K1219" s="1">
        <v>0</v>
      </c>
      <c r="L1219" s="1">
        <v>0</v>
      </c>
      <c r="M1219" s="1">
        <v>2699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">
        <v>0</v>
      </c>
      <c r="Y1219" s="1">
        <v>0</v>
      </c>
      <c r="Z1219" s="1">
        <v>0</v>
      </c>
      <c r="AA1219" s="1">
        <v>0</v>
      </c>
      <c r="AB1219" s="1">
        <v>1144</v>
      </c>
      <c r="AC1219" s="1">
        <v>0</v>
      </c>
      <c r="AD1219" s="1">
        <v>0</v>
      </c>
      <c r="AE1219" s="1">
        <v>0</v>
      </c>
      <c r="AF1219" s="1">
        <v>0</v>
      </c>
      <c r="AG1219" s="1">
        <v>0</v>
      </c>
      <c r="AH1219" s="1">
        <v>0</v>
      </c>
      <c r="AI1219" s="1">
        <v>0</v>
      </c>
      <c r="AJ1219" s="1">
        <v>0</v>
      </c>
      <c r="AK1219" s="6">
        <v>367</v>
      </c>
    </row>
    <row r="1220" spans="2:37" x14ac:dyDescent="0.25">
      <c r="B1220" s="1" t="s">
        <v>1546</v>
      </c>
      <c r="C1220" s="1" t="s">
        <v>1547</v>
      </c>
      <c r="D1220" s="1" t="s">
        <v>1545</v>
      </c>
      <c r="E1220" s="2">
        <v>45299.419236111113</v>
      </c>
      <c r="F1220" s="1" t="s">
        <v>280</v>
      </c>
      <c r="G1220" s="1" t="s">
        <v>37</v>
      </c>
      <c r="I1220" s="1" t="s">
        <v>50</v>
      </c>
      <c r="J1220" s="3">
        <v>586.29999999999995</v>
      </c>
      <c r="K1220" s="1">
        <v>0</v>
      </c>
      <c r="L1220" s="1">
        <v>0</v>
      </c>
      <c r="M1220" s="1">
        <v>0</v>
      </c>
      <c r="N1220" s="1">
        <v>8877</v>
      </c>
      <c r="O1220" s="1">
        <v>3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  <c r="U1220" s="1">
        <v>0</v>
      </c>
      <c r="V1220" s="1">
        <v>0</v>
      </c>
      <c r="W1220" s="1">
        <v>0</v>
      </c>
      <c r="X1220" s="1">
        <v>0</v>
      </c>
      <c r="Y1220" s="1">
        <v>0</v>
      </c>
      <c r="Z1220" s="1">
        <v>0</v>
      </c>
      <c r="AA1220" s="1">
        <v>0</v>
      </c>
      <c r="AB1220" s="1">
        <v>3085</v>
      </c>
      <c r="AC1220" s="1">
        <v>0</v>
      </c>
      <c r="AD1220" s="1">
        <v>0</v>
      </c>
      <c r="AE1220" s="1">
        <v>0</v>
      </c>
      <c r="AF1220" s="1">
        <v>0</v>
      </c>
      <c r="AG1220" s="1">
        <v>0</v>
      </c>
      <c r="AH1220" s="1">
        <v>0</v>
      </c>
      <c r="AI1220" s="1">
        <v>0</v>
      </c>
      <c r="AJ1220" s="1">
        <v>0</v>
      </c>
      <c r="AK1220" s="6">
        <v>45367</v>
      </c>
    </row>
    <row r="1221" spans="2:37" x14ac:dyDescent="0.25">
      <c r="B1221" s="1" t="s">
        <v>1549</v>
      </c>
      <c r="C1221" s="1" t="s">
        <v>1550</v>
      </c>
      <c r="D1221" s="1" t="s">
        <v>1548</v>
      </c>
      <c r="E1221" s="2">
        <v>45306.599340277775</v>
      </c>
      <c r="F1221" s="1" t="s">
        <v>147</v>
      </c>
      <c r="G1221" s="1" t="s">
        <v>37</v>
      </c>
      <c r="I1221" s="1" t="s">
        <v>38</v>
      </c>
      <c r="J1221" s="3">
        <v>66.3</v>
      </c>
      <c r="K1221" s="1">
        <v>58</v>
      </c>
      <c r="L1221" s="1">
        <v>0</v>
      </c>
      <c r="M1221" s="1">
        <v>34</v>
      </c>
      <c r="N1221" s="1">
        <v>0</v>
      </c>
      <c r="O1221" s="1">
        <v>16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50</v>
      </c>
      <c r="V1221" s="1">
        <v>0</v>
      </c>
      <c r="W1221" s="1">
        <v>0</v>
      </c>
      <c r="X1221" s="1">
        <v>0</v>
      </c>
      <c r="Y1221" s="1">
        <v>0</v>
      </c>
      <c r="Z1221" s="1">
        <v>0</v>
      </c>
      <c r="AA1221" s="1">
        <v>0</v>
      </c>
      <c r="AB1221" s="1">
        <v>195</v>
      </c>
      <c r="AC1221" s="1">
        <v>0</v>
      </c>
      <c r="AD1221" s="1">
        <v>1</v>
      </c>
      <c r="AE1221" s="1">
        <v>0</v>
      </c>
      <c r="AF1221" s="1">
        <v>0</v>
      </c>
      <c r="AG1221" s="1">
        <v>0</v>
      </c>
      <c r="AH1221" s="1">
        <v>0</v>
      </c>
      <c r="AI1221" s="1">
        <v>0</v>
      </c>
      <c r="AJ1221" s="1">
        <v>0</v>
      </c>
      <c r="AK1221" s="6">
        <v>45528</v>
      </c>
    </row>
    <row r="1222" spans="2:37" x14ac:dyDescent="0.25">
      <c r="B1222" s="1" t="s">
        <v>1552</v>
      </c>
      <c r="C1222" s="1" t="s">
        <v>1553</v>
      </c>
      <c r="D1222" s="1" t="s">
        <v>1551</v>
      </c>
      <c r="E1222" s="2">
        <v>45305.559872685182</v>
      </c>
      <c r="F1222" s="1" t="s">
        <v>41</v>
      </c>
      <c r="G1222" s="1" t="s">
        <v>37</v>
      </c>
      <c r="I1222" s="1" t="s">
        <v>43</v>
      </c>
      <c r="J1222" s="3">
        <v>9.6</v>
      </c>
      <c r="K1222" s="1">
        <v>0</v>
      </c>
      <c r="L1222" s="1">
        <v>0</v>
      </c>
      <c r="M1222" s="1">
        <v>0</v>
      </c>
      <c r="N1222" s="1">
        <v>0</v>
      </c>
      <c r="O1222" s="1">
        <v>188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296</v>
      </c>
      <c r="V1222" s="1">
        <v>0</v>
      </c>
      <c r="W1222" s="1">
        <v>0</v>
      </c>
      <c r="X1222" s="1">
        <v>0</v>
      </c>
      <c r="Y1222" s="1">
        <v>0</v>
      </c>
      <c r="Z1222" s="1">
        <v>0</v>
      </c>
      <c r="AA1222" s="1">
        <v>0</v>
      </c>
      <c r="AB1222" s="1">
        <v>0</v>
      </c>
      <c r="AC1222" s="1">
        <v>0</v>
      </c>
      <c r="AD1222" s="1">
        <v>0</v>
      </c>
      <c r="AE1222" s="1">
        <v>0</v>
      </c>
      <c r="AF1222" s="1">
        <v>0</v>
      </c>
      <c r="AG1222" s="1">
        <v>0</v>
      </c>
      <c r="AH1222" s="1">
        <v>0</v>
      </c>
      <c r="AI1222" s="1">
        <v>0</v>
      </c>
      <c r="AJ1222" s="1">
        <v>0</v>
      </c>
      <c r="AK1222" s="6">
        <v>45626</v>
      </c>
    </row>
    <row r="1223" spans="2:37" x14ac:dyDescent="0.25">
      <c r="B1223" s="1" t="s">
        <v>1555</v>
      </c>
      <c r="C1223" s="1" t="s">
        <v>1556</v>
      </c>
      <c r="D1223" s="1" t="s">
        <v>1554</v>
      </c>
      <c r="E1223" s="2">
        <v>45306.350381944445</v>
      </c>
      <c r="F1223" s="1" t="s">
        <v>41</v>
      </c>
      <c r="G1223" s="1" t="s">
        <v>37</v>
      </c>
      <c r="I1223" s="1" t="s">
        <v>38</v>
      </c>
      <c r="J1223" s="3">
        <v>104.6</v>
      </c>
      <c r="K1223" s="1">
        <v>498</v>
      </c>
      <c r="L1223" s="1">
        <v>0</v>
      </c>
      <c r="M1223" s="1">
        <v>391</v>
      </c>
      <c r="N1223" s="1">
        <v>0</v>
      </c>
      <c r="O1223" s="1">
        <v>3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44</v>
      </c>
      <c r="V1223" s="1">
        <v>0</v>
      </c>
      <c r="W1223" s="1">
        <v>0</v>
      </c>
      <c r="X1223" s="1">
        <v>0</v>
      </c>
      <c r="Y1223" s="1">
        <v>0</v>
      </c>
      <c r="Z1223" s="1">
        <v>0</v>
      </c>
      <c r="AA1223" s="1">
        <v>0</v>
      </c>
      <c r="AB1223" s="1">
        <v>448</v>
      </c>
      <c r="AC1223" s="1">
        <v>0</v>
      </c>
      <c r="AD1223" s="1">
        <v>0</v>
      </c>
      <c r="AE1223" s="1">
        <v>0</v>
      </c>
      <c r="AF1223" s="1">
        <v>0</v>
      </c>
      <c r="AG1223" s="1">
        <v>0</v>
      </c>
      <c r="AH1223" s="1">
        <v>0</v>
      </c>
      <c r="AI1223" s="1">
        <v>0</v>
      </c>
      <c r="AJ1223" s="1">
        <v>0</v>
      </c>
      <c r="AK1223" s="6">
        <v>45339</v>
      </c>
    </row>
    <row r="1224" spans="2:37" x14ac:dyDescent="0.25">
      <c r="B1224" s="1" t="s">
        <v>3828</v>
      </c>
      <c r="C1224" s="1" t="s">
        <v>3829</v>
      </c>
      <c r="D1224" s="1" t="s">
        <v>3830</v>
      </c>
      <c r="E1224" s="2">
        <v>45294.595300925925</v>
      </c>
      <c r="F1224" s="1" t="s">
        <v>147</v>
      </c>
      <c r="G1224" s="1" t="s">
        <v>37</v>
      </c>
      <c r="I1224" s="1" t="s">
        <v>50</v>
      </c>
      <c r="J1224" s="3">
        <v>14.3</v>
      </c>
      <c r="K1224" s="1">
        <v>349</v>
      </c>
      <c r="L1224" s="1">
        <v>0</v>
      </c>
      <c r="M1224" s="1">
        <v>351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7</v>
      </c>
      <c r="V1224" s="1">
        <v>0</v>
      </c>
      <c r="W1224" s="1">
        <v>0</v>
      </c>
      <c r="X1224" s="1">
        <v>0</v>
      </c>
      <c r="Y1224" s="1">
        <v>0</v>
      </c>
      <c r="Z1224" s="1">
        <v>0</v>
      </c>
      <c r="AA1224" s="1">
        <v>0</v>
      </c>
      <c r="AB1224" s="1">
        <v>1024</v>
      </c>
      <c r="AC1224" s="1">
        <v>0</v>
      </c>
      <c r="AD1224" s="1">
        <v>0</v>
      </c>
      <c r="AE1224" s="1">
        <v>0</v>
      </c>
      <c r="AF1224" s="1">
        <v>0</v>
      </c>
      <c r="AG1224" s="1">
        <v>0</v>
      </c>
      <c r="AH1224" s="1">
        <v>0</v>
      </c>
      <c r="AI1224" s="1">
        <v>0</v>
      </c>
      <c r="AJ1224" s="1">
        <v>0</v>
      </c>
      <c r="AK1224" s="6">
        <v>45345</v>
      </c>
    </row>
    <row r="1225" spans="2:37" x14ac:dyDescent="0.25">
      <c r="B1225" s="1" t="s">
        <v>3831</v>
      </c>
      <c r="C1225" s="1" t="s">
        <v>3832</v>
      </c>
      <c r="D1225" s="1" t="s">
        <v>3833</v>
      </c>
      <c r="E1225" s="2">
        <v>45271.702175925922</v>
      </c>
      <c r="F1225" s="1" t="s">
        <v>104</v>
      </c>
      <c r="G1225" s="1" t="s">
        <v>37</v>
      </c>
      <c r="I1225" s="1" t="s">
        <v>38</v>
      </c>
      <c r="J1225" s="3">
        <v>1.9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v>0</v>
      </c>
      <c r="Z1225" s="1">
        <v>0</v>
      </c>
      <c r="AA1225" s="1">
        <v>0</v>
      </c>
      <c r="AB1225" s="1">
        <v>0</v>
      </c>
      <c r="AC1225" s="1">
        <v>0</v>
      </c>
      <c r="AD1225" s="1">
        <v>0</v>
      </c>
      <c r="AE1225" s="1">
        <v>0</v>
      </c>
      <c r="AF1225" s="1">
        <v>0</v>
      </c>
      <c r="AG1225" s="1">
        <v>0</v>
      </c>
      <c r="AH1225" s="1">
        <v>0</v>
      </c>
      <c r="AI1225" s="1">
        <v>0</v>
      </c>
      <c r="AJ1225" s="1">
        <v>0</v>
      </c>
      <c r="AK1225" s="6">
        <v>367</v>
      </c>
    </row>
    <row r="1226" spans="2:37" x14ac:dyDescent="0.25">
      <c r="B1226" s="1" t="s">
        <v>3834</v>
      </c>
      <c r="C1226" s="1" t="s">
        <v>3835</v>
      </c>
      <c r="D1226" s="1" t="s">
        <v>3836</v>
      </c>
      <c r="E1226" s="2">
        <v>45291.574328703704</v>
      </c>
      <c r="F1226" s="1" t="s">
        <v>66</v>
      </c>
      <c r="G1226" s="1" t="s">
        <v>37</v>
      </c>
      <c r="I1226" s="1" t="s">
        <v>38</v>
      </c>
      <c r="J1226" s="3">
        <v>59.7</v>
      </c>
      <c r="K1226" s="1">
        <v>0</v>
      </c>
      <c r="L1226" s="1">
        <v>0</v>
      </c>
      <c r="M1226" s="1">
        <v>1718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0</v>
      </c>
      <c r="W1226" s="1">
        <v>0</v>
      </c>
      <c r="X1226" s="1">
        <v>0</v>
      </c>
      <c r="Y1226" s="1">
        <v>0</v>
      </c>
      <c r="Z1226" s="1">
        <v>0</v>
      </c>
      <c r="AA1226" s="1">
        <v>0</v>
      </c>
      <c r="AB1226" s="1">
        <v>702</v>
      </c>
      <c r="AC1226" s="1">
        <v>0</v>
      </c>
      <c r="AD1226" s="1">
        <v>0</v>
      </c>
      <c r="AE1226" s="1">
        <v>0</v>
      </c>
      <c r="AF1226" s="1">
        <v>0</v>
      </c>
      <c r="AG1226" s="1">
        <v>0</v>
      </c>
      <c r="AH1226" s="1">
        <v>0</v>
      </c>
      <c r="AI1226" s="1">
        <v>0</v>
      </c>
      <c r="AJ1226" s="1">
        <v>1</v>
      </c>
      <c r="AK1226" s="6">
        <v>367</v>
      </c>
    </row>
    <row r="1227" spans="2:37" x14ac:dyDescent="0.25">
      <c r="B1227" s="1" t="s">
        <v>3837</v>
      </c>
      <c r="C1227" s="1" t="s">
        <v>3838</v>
      </c>
      <c r="D1227" s="1" t="s">
        <v>3839</v>
      </c>
      <c r="E1227" s="2">
        <v>45306.453611111108</v>
      </c>
      <c r="F1227" s="1" t="s">
        <v>3840</v>
      </c>
      <c r="G1227" s="1" t="s">
        <v>37</v>
      </c>
      <c r="I1227" s="1" t="s">
        <v>38</v>
      </c>
      <c r="J1227" s="3">
        <v>24.3</v>
      </c>
      <c r="K1227" s="1">
        <v>397</v>
      </c>
      <c r="L1227" s="1">
        <v>1</v>
      </c>
      <c r="M1227" s="1">
        <v>373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v>0</v>
      </c>
      <c r="Z1227" s="1">
        <v>0</v>
      </c>
      <c r="AA1227" s="1">
        <v>0</v>
      </c>
      <c r="AB1227" s="1">
        <v>426</v>
      </c>
      <c r="AC1227" s="1">
        <v>0</v>
      </c>
      <c r="AD1227" s="1">
        <v>0</v>
      </c>
      <c r="AE1227" s="1">
        <v>0</v>
      </c>
      <c r="AF1227" s="1">
        <v>0</v>
      </c>
      <c r="AG1227" s="1">
        <v>0</v>
      </c>
      <c r="AH1227" s="1">
        <v>0</v>
      </c>
      <c r="AI1227" s="1">
        <v>0</v>
      </c>
      <c r="AJ1227" s="1">
        <v>0</v>
      </c>
      <c r="AK1227" s="6">
        <v>367</v>
      </c>
    </row>
    <row r="1228" spans="2:37" x14ac:dyDescent="0.25">
      <c r="B1228" s="1" t="s">
        <v>2304</v>
      </c>
      <c r="C1228" s="1" t="s">
        <v>3841</v>
      </c>
      <c r="D1228" s="1" t="s">
        <v>3842</v>
      </c>
      <c r="E1228" s="2">
        <v>45306.61309027778</v>
      </c>
      <c r="F1228" s="1" t="s">
        <v>1746</v>
      </c>
      <c r="G1228" s="1" t="s">
        <v>37</v>
      </c>
      <c r="I1228" s="1" t="s">
        <v>38</v>
      </c>
      <c r="J1228" s="3">
        <v>27.7</v>
      </c>
      <c r="K1228" s="1">
        <v>1</v>
      </c>
      <c r="L1228" s="1">
        <v>463</v>
      </c>
      <c r="M1228" s="1">
        <v>465</v>
      </c>
      <c r="N1228" s="1">
        <v>0</v>
      </c>
      <c r="O1228" s="1">
        <v>2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0</v>
      </c>
      <c r="W1228" s="1">
        <v>0</v>
      </c>
      <c r="X1228" s="1">
        <v>0</v>
      </c>
      <c r="Y1228" s="1">
        <v>0</v>
      </c>
      <c r="Z1228" s="1">
        <v>0</v>
      </c>
      <c r="AA1228" s="1">
        <v>0</v>
      </c>
      <c r="AB1228" s="1">
        <v>812</v>
      </c>
      <c r="AC1228" s="1">
        <v>0</v>
      </c>
      <c r="AD1228" s="1">
        <v>6</v>
      </c>
      <c r="AE1228" s="1">
        <v>0</v>
      </c>
      <c r="AF1228" s="1">
        <v>0</v>
      </c>
      <c r="AG1228" s="1">
        <v>0</v>
      </c>
      <c r="AH1228" s="1">
        <v>0</v>
      </c>
      <c r="AI1228" s="1">
        <v>0</v>
      </c>
      <c r="AJ1228" s="1">
        <v>0</v>
      </c>
      <c r="AK1228" s="6">
        <v>45433</v>
      </c>
    </row>
    <row r="1229" spans="2:37" x14ac:dyDescent="0.25">
      <c r="B1229" s="1" t="s">
        <v>2304</v>
      </c>
      <c r="C1229" s="1" t="s">
        <v>2305</v>
      </c>
      <c r="D1229" s="1" t="s">
        <v>2303</v>
      </c>
      <c r="E1229" s="2">
        <v>45304.601990740739</v>
      </c>
      <c r="F1229" s="1" t="s">
        <v>66</v>
      </c>
      <c r="G1229" s="1" t="s">
        <v>37</v>
      </c>
      <c r="I1229" s="1" t="s">
        <v>38</v>
      </c>
      <c r="J1229" s="3">
        <v>15</v>
      </c>
      <c r="K1229" s="1">
        <v>0</v>
      </c>
      <c r="L1229" s="1">
        <v>0</v>
      </c>
      <c r="M1229" s="1">
        <v>969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>
        <v>0</v>
      </c>
      <c r="Y1229" s="1">
        <v>0</v>
      </c>
      <c r="Z1229" s="1">
        <v>0</v>
      </c>
      <c r="AA1229" s="1">
        <v>0</v>
      </c>
      <c r="AB1229" s="1">
        <v>94</v>
      </c>
      <c r="AC1229" s="1">
        <v>0</v>
      </c>
      <c r="AD1229" s="1">
        <v>0</v>
      </c>
      <c r="AE1229" s="1">
        <v>0</v>
      </c>
      <c r="AF1229" s="1">
        <v>0</v>
      </c>
      <c r="AG1229" s="1">
        <v>0</v>
      </c>
      <c r="AH1229" s="1">
        <v>0</v>
      </c>
      <c r="AI1229" s="1">
        <v>0</v>
      </c>
      <c r="AJ1229" s="1">
        <v>0</v>
      </c>
      <c r="AK1229" s="6">
        <v>45519</v>
      </c>
    </row>
    <row r="1230" spans="2:37" x14ac:dyDescent="0.25">
      <c r="B1230" s="1" t="s">
        <v>2307</v>
      </c>
      <c r="C1230" s="1" t="s">
        <v>2308</v>
      </c>
      <c r="D1230" s="1" t="s">
        <v>2306</v>
      </c>
      <c r="E1230" s="2">
        <v>45305.583726851852</v>
      </c>
      <c r="F1230" s="1" t="s">
        <v>1746</v>
      </c>
      <c r="G1230" s="1" t="s">
        <v>37</v>
      </c>
      <c r="I1230" s="1" t="s">
        <v>38</v>
      </c>
      <c r="J1230" s="3">
        <v>39.4</v>
      </c>
      <c r="K1230" s="1">
        <v>0</v>
      </c>
      <c r="L1230" s="1">
        <v>605</v>
      </c>
      <c r="M1230" s="1">
        <v>806</v>
      </c>
      <c r="N1230" s="1">
        <v>0</v>
      </c>
      <c r="O1230" s="1">
        <v>2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Z1230" s="1">
        <v>0</v>
      </c>
      <c r="AA1230" s="1">
        <v>0</v>
      </c>
      <c r="AB1230" s="1">
        <v>977</v>
      </c>
      <c r="AC1230" s="1">
        <v>0</v>
      </c>
      <c r="AD1230" s="1">
        <v>8</v>
      </c>
      <c r="AE1230" s="1">
        <v>0</v>
      </c>
      <c r="AF1230" s="1">
        <v>0</v>
      </c>
      <c r="AG1230" s="1">
        <v>0</v>
      </c>
      <c r="AH1230" s="1">
        <v>0</v>
      </c>
      <c r="AI1230" s="1">
        <v>0</v>
      </c>
      <c r="AJ1230" s="1">
        <v>0</v>
      </c>
      <c r="AK1230" s="6">
        <v>45353</v>
      </c>
    </row>
    <row r="1231" spans="2:37" x14ac:dyDescent="0.25">
      <c r="B1231" s="1" t="s">
        <v>3843</v>
      </c>
      <c r="C1231" s="1" t="s">
        <v>3844</v>
      </c>
      <c r="D1231" s="1" t="s">
        <v>3845</v>
      </c>
      <c r="E1231" s="2">
        <v>45306.464398148149</v>
      </c>
      <c r="F1231" s="1" t="s">
        <v>3846</v>
      </c>
      <c r="G1231" s="1" t="s">
        <v>37</v>
      </c>
      <c r="I1231" s="1" t="s">
        <v>38</v>
      </c>
      <c r="J1231" s="3">
        <v>85.3</v>
      </c>
      <c r="K1231" s="1">
        <v>1219</v>
      </c>
      <c r="L1231" s="1">
        <v>6</v>
      </c>
      <c r="M1231" s="1">
        <v>1228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0</v>
      </c>
      <c r="W1231" s="1">
        <v>0</v>
      </c>
      <c r="X1231" s="1">
        <v>0</v>
      </c>
      <c r="Y1231" s="1">
        <v>0</v>
      </c>
      <c r="Z1231" s="1">
        <v>0</v>
      </c>
      <c r="AA1231" s="1">
        <v>0</v>
      </c>
      <c r="AB1231" s="1">
        <v>2186</v>
      </c>
      <c r="AC1231" s="1">
        <v>0</v>
      </c>
      <c r="AD1231" s="1">
        <v>0</v>
      </c>
      <c r="AE1231" s="1">
        <v>0</v>
      </c>
      <c r="AF1231" s="1">
        <v>0</v>
      </c>
      <c r="AG1231" s="1">
        <v>0</v>
      </c>
      <c r="AH1231" s="1">
        <v>0</v>
      </c>
      <c r="AI1231" s="1">
        <v>0</v>
      </c>
      <c r="AJ1231" s="1">
        <v>0</v>
      </c>
      <c r="AK1231" s="6">
        <v>367</v>
      </c>
    </row>
    <row r="1232" spans="2:37" x14ac:dyDescent="0.25">
      <c r="B1232" s="1" t="s">
        <v>1558</v>
      </c>
      <c r="C1232" s="1" t="s">
        <v>1559</v>
      </c>
      <c r="D1232" s="1" t="s">
        <v>1557</v>
      </c>
      <c r="E1232" s="2">
        <v>45301.874872685185</v>
      </c>
      <c r="F1232" s="1" t="s">
        <v>1560</v>
      </c>
      <c r="G1232" s="1" t="s">
        <v>37</v>
      </c>
      <c r="I1232" s="1" t="s">
        <v>38</v>
      </c>
      <c r="J1232" s="3">
        <v>4.9000000000000004</v>
      </c>
      <c r="K1232" s="1">
        <v>0</v>
      </c>
      <c r="L1232" s="1">
        <v>0</v>
      </c>
      <c r="M1232" s="1">
        <v>100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0</v>
      </c>
      <c r="W1232" s="1">
        <v>0</v>
      </c>
      <c r="X1232" s="1">
        <v>0</v>
      </c>
      <c r="Y1232" s="1">
        <v>0</v>
      </c>
      <c r="Z1232" s="1">
        <v>0</v>
      </c>
      <c r="AA1232" s="1">
        <v>0</v>
      </c>
      <c r="AB1232" s="1">
        <v>26</v>
      </c>
      <c r="AC1232" s="1">
        <v>0</v>
      </c>
      <c r="AD1232" s="1">
        <v>0</v>
      </c>
      <c r="AE1232" s="1">
        <v>0</v>
      </c>
      <c r="AF1232" s="1">
        <v>0</v>
      </c>
      <c r="AG1232" s="1">
        <v>0</v>
      </c>
      <c r="AH1232" s="1">
        <v>0</v>
      </c>
      <c r="AI1232" s="1">
        <v>0</v>
      </c>
      <c r="AJ1232" s="1">
        <v>0</v>
      </c>
      <c r="AK1232" s="6">
        <v>367</v>
      </c>
    </row>
    <row r="1233" spans="2:37" x14ac:dyDescent="0.25">
      <c r="B1233" s="1" t="s">
        <v>3847</v>
      </c>
      <c r="C1233" s="1" t="s">
        <v>3848</v>
      </c>
      <c r="D1233" s="1" t="s">
        <v>3849</v>
      </c>
      <c r="E1233" s="2">
        <v>45306.362812500003</v>
      </c>
      <c r="F1233" s="1" t="s">
        <v>49</v>
      </c>
      <c r="G1233" s="1" t="s">
        <v>37</v>
      </c>
      <c r="I1233" s="1" t="s">
        <v>38</v>
      </c>
      <c r="J1233" s="3">
        <v>15.3</v>
      </c>
      <c r="K1233" s="1">
        <v>22</v>
      </c>
      <c r="L1233" s="1">
        <v>0</v>
      </c>
      <c r="M1233" s="1">
        <v>0</v>
      </c>
      <c r="N1233" s="1">
        <v>21</v>
      </c>
      <c r="O1233" s="1">
        <v>33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0</v>
      </c>
      <c r="W1233" s="1">
        <v>0</v>
      </c>
      <c r="X1233" s="1">
        <v>0</v>
      </c>
      <c r="Y1233" s="1">
        <v>0</v>
      </c>
      <c r="Z1233" s="1">
        <v>0</v>
      </c>
      <c r="AA1233" s="1">
        <v>0</v>
      </c>
      <c r="AB1233" s="1">
        <v>21</v>
      </c>
      <c r="AC1233" s="1">
        <v>0</v>
      </c>
      <c r="AD1233" s="1">
        <v>0</v>
      </c>
      <c r="AE1233" s="1">
        <v>0</v>
      </c>
      <c r="AF1233" s="1">
        <v>0</v>
      </c>
      <c r="AG1233" s="1">
        <v>0</v>
      </c>
      <c r="AH1233" s="1">
        <v>0</v>
      </c>
      <c r="AI1233" s="1">
        <v>0</v>
      </c>
      <c r="AJ1233" s="1">
        <v>0</v>
      </c>
      <c r="AK1233" s="6">
        <v>45500</v>
      </c>
    </row>
    <row r="1234" spans="2:37" x14ac:dyDescent="0.25">
      <c r="B1234" s="1" t="s">
        <v>1562</v>
      </c>
      <c r="C1234" s="1" t="s">
        <v>1563</v>
      </c>
      <c r="D1234" s="1" t="s">
        <v>1561</v>
      </c>
      <c r="E1234" s="2">
        <v>45293.497141203705</v>
      </c>
      <c r="F1234" s="1" t="s">
        <v>104</v>
      </c>
      <c r="G1234" s="1" t="s">
        <v>37</v>
      </c>
      <c r="I1234" s="1" t="s">
        <v>50</v>
      </c>
      <c r="J1234" s="3">
        <v>64.3</v>
      </c>
      <c r="K1234" s="1">
        <v>1</v>
      </c>
      <c r="L1234" s="1">
        <v>0</v>
      </c>
      <c r="M1234" s="1">
        <v>0</v>
      </c>
      <c r="N1234" s="1">
        <v>18</v>
      </c>
      <c r="O1234" s="1">
        <v>8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">
        <v>0</v>
      </c>
      <c r="Y1234" s="1">
        <v>0</v>
      </c>
      <c r="Z1234" s="1">
        <v>0</v>
      </c>
      <c r="AA1234" s="1">
        <v>0</v>
      </c>
      <c r="AB1234" s="1">
        <v>25</v>
      </c>
      <c r="AC1234" s="1">
        <v>0</v>
      </c>
      <c r="AD1234" s="1">
        <v>0</v>
      </c>
      <c r="AE1234" s="1">
        <v>0</v>
      </c>
      <c r="AF1234" s="1">
        <v>0</v>
      </c>
      <c r="AG1234" s="1">
        <v>0</v>
      </c>
      <c r="AH1234" s="1">
        <v>0</v>
      </c>
      <c r="AI1234" s="1">
        <v>0</v>
      </c>
      <c r="AJ1234" s="1">
        <v>0</v>
      </c>
      <c r="AK1234" s="6">
        <v>45617</v>
      </c>
    </row>
    <row r="1235" spans="2:37" x14ac:dyDescent="0.25">
      <c r="B1235" s="1" t="s">
        <v>3850</v>
      </c>
      <c r="C1235" s="1" t="s">
        <v>3851</v>
      </c>
      <c r="D1235" s="1" t="s">
        <v>3852</v>
      </c>
      <c r="E1235" s="2">
        <v>45306.336261574077</v>
      </c>
      <c r="F1235" s="1" t="s">
        <v>211</v>
      </c>
      <c r="G1235" s="1" t="s">
        <v>37</v>
      </c>
      <c r="I1235" s="1" t="s">
        <v>825</v>
      </c>
      <c r="J1235" s="3">
        <v>214.5</v>
      </c>
      <c r="K1235" s="1">
        <v>3</v>
      </c>
      <c r="L1235" s="1">
        <v>97</v>
      </c>
      <c r="M1235" s="1">
        <v>0</v>
      </c>
      <c r="N1235" s="1">
        <v>37</v>
      </c>
      <c r="O1235" s="1">
        <v>85</v>
      </c>
      <c r="P1235" s="1">
        <v>0</v>
      </c>
      <c r="Q1235" s="1">
        <v>0</v>
      </c>
      <c r="R1235" s="1">
        <v>1</v>
      </c>
      <c r="S1235" s="1">
        <v>0</v>
      </c>
      <c r="T1235" s="1">
        <v>0</v>
      </c>
      <c r="U1235" s="1">
        <v>64</v>
      </c>
      <c r="V1235" s="1">
        <v>0</v>
      </c>
      <c r="W1235" s="1">
        <v>0</v>
      </c>
      <c r="X1235" s="1">
        <v>0</v>
      </c>
      <c r="Y1235" s="1">
        <v>0</v>
      </c>
      <c r="Z1235" s="1">
        <v>0</v>
      </c>
      <c r="AA1235" s="1">
        <v>0</v>
      </c>
      <c r="AB1235" s="1">
        <v>136</v>
      </c>
      <c r="AC1235" s="1">
        <v>0</v>
      </c>
      <c r="AD1235" s="1">
        <v>0</v>
      </c>
      <c r="AE1235" s="1">
        <v>0</v>
      </c>
      <c r="AF1235" s="1">
        <v>0</v>
      </c>
      <c r="AG1235" s="1">
        <v>0</v>
      </c>
      <c r="AH1235" s="1">
        <v>0</v>
      </c>
      <c r="AI1235" s="1">
        <v>0</v>
      </c>
      <c r="AJ1235" s="1">
        <v>0</v>
      </c>
      <c r="AK1235" s="6">
        <v>45415</v>
      </c>
    </row>
    <row r="1236" spans="2:37" x14ac:dyDescent="0.25">
      <c r="B1236" s="1" t="s">
        <v>3853</v>
      </c>
      <c r="C1236" s="1" t="s">
        <v>3854</v>
      </c>
      <c r="D1236" s="1" t="s">
        <v>3855</v>
      </c>
      <c r="E1236" s="2">
        <v>45301.793020833335</v>
      </c>
      <c r="F1236" s="1" t="s">
        <v>41</v>
      </c>
      <c r="G1236" s="1" t="s">
        <v>37</v>
      </c>
      <c r="I1236" s="1" t="s">
        <v>43</v>
      </c>
      <c r="J1236" s="3">
        <v>12</v>
      </c>
      <c r="K1236" s="1">
        <v>0</v>
      </c>
      <c r="L1236" s="1">
        <v>0</v>
      </c>
      <c r="M1236" s="1">
        <v>0</v>
      </c>
      <c r="N1236" s="1">
        <v>290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Z1236" s="1">
        <v>0</v>
      </c>
      <c r="AA1236" s="1">
        <v>0</v>
      </c>
      <c r="AB1236" s="1">
        <v>0</v>
      </c>
      <c r="AC1236" s="1">
        <v>0</v>
      </c>
      <c r="AD1236" s="1">
        <v>0</v>
      </c>
      <c r="AE1236" s="1">
        <v>0</v>
      </c>
      <c r="AF1236" s="1">
        <v>0</v>
      </c>
      <c r="AG1236" s="1">
        <v>0</v>
      </c>
      <c r="AH1236" s="1">
        <v>0</v>
      </c>
      <c r="AI1236" s="1">
        <v>0</v>
      </c>
      <c r="AJ1236" s="1">
        <v>0</v>
      </c>
      <c r="AK1236" s="6">
        <v>367</v>
      </c>
    </row>
    <row r="1237" spans="2:37" x14ac:dyDescent="0.25">
      <c r="B1237" s="1" t="s">
        <v>1850</v>
      </c>
      <c r="C1237" s="1" t="s">
        <v>1851</v>
      </c>
      <c r="D1237" s="1" t="s">
        <v>1849</v>
      </c>
      <c r="E1237" s="2">
        <v>45306.629583333335</v>
      </c>
      <c r="F1237" s="1" t="s">
        <v>147</v>
      </c>
      <c r="G1237" s="1" t="s">
        <v>37</v>
      </c>
      <c r="I1237" s="1" t="s">
        <v>50</v>
      </c>
      <c r="J1237" s="3">
        <v>72.3</v>
      </c>
      <c r="K1237" s="1">
        <v>0</v>
      </c>
      <c r="L1237" s="1">
        <v>4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0</v>
      </c>
      <c r="V1237" s="1">
        <v>0</v>
      </c>
      <c r="W1237" s="1">
        <v>0</v>
      </c>
      <c r="X1237" s="1">
        <v>0</v>
      </c>
      <c r="Y1237" s="1">
        <v>0</v>
      </c>
      <c r="Z1237" s="1">
        <v>0</v>
      </c>
      <c r="AA1237" s="1">
        <v>0</v>
      </c>
      <c r="AB1237" s="1">
        <v>39</v>
      </c>
      <c r="AC1237" s="1">
        <v>0</v>
      </c>
      <c r="AD1237" s="1">
        <v>872</v>
      </c>
      <c r="AE1237" s="1">
        <v>0</v>
      </c>
      <c r="AF1237" s="1">
        <v>0</v>
      </c>
      <c r="AG1237" s="1">
        <v>0</v>
      </c>
      <c r="AH1237" s="1">
        <v>0</v>
      </c>
      <c r="AI1237" s="1">
        <v>1</v>
      </c>
      <c r="AJ1237" s="1">
        <v>0</v>
      </c>
      <c r="AK1237" s="6">
        <v>45076</v>
      </c>
    </row>
    <row r="1238" spans="2:37" x14ac:dyDescent="0.25">
      <c r="B1238" s="1" t="s">
        <v>1565</v>
      </c>
      <c r="C1238" s="1" t="s">
        <v>1566</v>
      </c>
      <c r="D1238" s="1" t="s">
        <v>1564</v>
      </c>
      <c r="E1238" s="2">
        <v>45295.682314814818</v>
      </c>
      <c r="F1238" s="1" t="s">
        <v>469</v>
      </c>
      <c r="G1238" s="1" t="s">
        <v>37</v>
      </c>
      <c r="I1238" s="1" t="s">
        <v>825</v>
      </c>
      <c r="J1238" s="3">
        <v>37.200000000000003</v>
      </c>
      <c r="K1238" s="1">
        <v>1</v>
      </c>
      <c r="L1238" s="1">
        <v>4</v>
      </c>
      <c r="M1238" s="1">
        <v>0</v>
      </c>
      <c r="N1238" s="1">
        <v>0</v>
      </c>
      <c r="O1238" s="1">
        <v>32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  <c r="U1238" s="1">
        <v>22</v>
      </c>
      <c r="V1238" s="1">
        <v>0</v>
      </c>
      <c r="W1238" s="1">
        <v>0</v>
      </c>
      <c r="X1238" s="1">
        <v>0</v>
      </c>
      <c r="Y1238" s="1">
        <v>0</v>
      </c>
      <c r="Z1238" s="1">
        <v>0</v>
      </c>
      <c r="AA1238" s="1">
        <v>1</v>
      </c>
      <c r="AB1238" s="1">
        <v>4</v>
      </c>
      <c r="AC1238" s="1">
        <v>0</v>
      </c>
      <c r="AD1238" s="1">
        <v>0</v>
      </c>
      <c r="AE1238" s="1">
        <v>0</v>
      </c>
      <c r="AF1238" s="1">
        <v>0</v>
      </c>
      <c r="AG1238" s="1">
        <v>0</v>
      </c>
      <c r="AH1238" s="1">
        <v>0</v>
      </c>
      <c r="AI1238" s="1">
        <v>0</v>
      </c>
      <c r="AJ1238" s="1">
        <v>0</v>
      </c>
      <c r="AK1238" s="6">
        <v>45497</v>
      </c>
    </row>
    <row r="1239" spans="2:37" x14ac:dyDescent="0.25">
      <c r="B1239" s="1" t="s">
        <v>1565</v>
      </c>
      <c r="C1239" s="1" t="s">
        <v>1568</v>
      </c>
      <c r="D1239" s="1" t="s">
        <v>1567</v>
      </c>
      <c r="E1239" s="2">
        <v>45306.416979166665</v>
      </c>
      <c r="F1239" s="1" t="s">
        <v>49</v>
      </c>
      <c r="G1239" s="1" t="s">
        <v>42</v>
      </c>
      <c r="I1239" s="1" t="s">
        <v>825</v>
      </c>
      <c r="J1239" s="3">
        <v>26.6</v>
      </c>
      <c r="K1239" s="1">
        <v>1</v>
      </c>
      <c r="L1239" s="1">
        <v>0</v>
      </c>
      <c r="M1239" s="1">
        <v>0</v>
      </c>
      <c r="N1239" s="1">
        <v>0</v>
      </c>
      <c r="O1239" s="1">
        <v>94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146</v>
      </c>
      <c r="V1239" s="1">
        <v>0</v>
      </c>
      <c r="W1239" s="1">
        <v>0</v>
      </c>
      <c r="X1239" s="1">
        <v>0</v>
      </c>
      <c r="Y1239" s="1">
        <v>0</v>
      </c>
      <c r="Z1239" s="1">
        <v>0</v>
      </c>
      <c r="AA1239" s="1">
        <v>9</v>
      </c>
      <c r="AB1239" s="1">
        <v>0</v>
      </c>
      <c r="AC1239" s="1">
        <v>0</v>
      </c>
      <c r="AD1239" s="1">
        <v>0</v>
      </c>
      <c r="AE1239" s="1">
        <v>0</v>
      </c>
      <c r="AF1239" s="1">
        <v>0</v>
      </c>
      <c r="AG1239" s="1">
        <v>0</v>
      </c>
      <c r="AH1239" s="1">
        <v>0</v>
      </c>
      <c r="AI1239" s="1">
        <v>0</v>
      </c>
      <c r="AJ1239" s="1">
        <v>0</v>
      </c>
      <c r="AK1239" s="6">
        <v>45497</v>
      </c>
    </row>
    <row r="1240" spans="2:37" x14ac:dyDescent="0.25">
      <c r="B1240" s="1" t="s">
        <v>3856</v>
      </c>
      <c r="C1240" s="1" t="s">
        <v>3857</v>
      </c>
      <c r="D1240" s="1" t="s">
        <v>3858</v>
      </c>
      <c r="E1240" s="2">
        <v>45306.567326388889</v>
      </c>
      <c r="F1240" s="1" t="s">
        <v>49</v>
      </c>
      <c r="G1240" s="1" t="s">
        <v>37</v>
      </c>
      <c r="H1240" s="1" t="s">
        <v>203</v>
      </c>
      <c r="I1240" s="1" t="s">
        <v>50</v>
      </c>
      <c r="J1240" s="3">
        <v>248.4</v>
      </c>
      <c r="K1240" s="1">
        <v>27</v>
      </c>
      <c r="L1240" s="1">
        <v>118</v>
      </c>
      <c r="M1240" s="1">
        <v>2</v>
      </c>
      <c r="N1240" s="1">
        <v>0</v>
      </c>
      <c r="O1240" s="1">
        <v>252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117</v>
      </c>
      <c r="V1240" s="1">
        <v>0</v>
      </c>
      <c r="W1240" s="1">
        <v>0</v>
      </c>
      <c r="X1240" s="1">
        <v>0</v>
      </c>
      <c r="Y1240" s="1">
        <v>0</v>
      </c>
      <c r="Z1240" s="1">
        <v>0</v>
      </c>
      <c r="AA1240" s="1">
        <v>413</v>
      </c>
      <c r="AB1240" s="1">
        <v>726</v>
      </c>
      <c r="AC1240" s="1">
        <v>173</v>
      </c>
      <c r="AD1240" s="1">
        <v>1792</v>
      </c>
      <c r="AE1240" s="1">
        <v>0</v>
      </c>
      <c r="AF1240" s="1">
        <v>0</v>
      </c>
      <c r="AG1240" s="1">
        <v>0</v>
      </c>
      <c r="AH1240" s="1">
        <v>0</v>
      </c>
      <c r="AI1240" s="1">
        <v>1</v>
      </c>
      <c r="AJ1240" s="1">
        <v>0</v>
      </c>
      <c r="AK1240" s="6">
        <v>45374</v>
      </c>
    </row>
    <row r="1241" spans="2:37" x14ac:dyDescent="0.25">
      <c r="B1241" s="1" t="s">
        <v>3859</v>
      </c>
      <c r="C1241" s="1" t="s">
        <v>3860</v>
      </c>
      <c r="D1241" s="1" t="s">
        <v>3861</v>
      </c>
      <c r="E1241" s="2">
        <v>45301.689814814818</v>
      </c>
      <c r="F1241" s="1" t="s">
        <v>49</v>
      </c>
      <c r="G1241" s="1" t="s">
        <v>37</v>
      </c>
      <c r="I1241" s="1" t="s">
        <v>50</v>
      </c>
      <c r="J1241" s="3">
        <v>184.3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0</v>
      </c>
      <c r="W1241" s="1">
        <v>0</v>
      </c>
      <c r="X1241" s="1">
        <v>0</v>
      </c>
      <c r="Y1241" s="1">
        <v>0</v>
      </c>
      <c r="Z1241" s="1">
        <v>0</v>
      </c>
      <c r="AA1241" s="1">
        <v>3</v>
      </c>
      <c r="AB1241" s="1">
        <v>1</v>
      </c>
      <c r="AC1241" s="1">
        <v>0</v>
      </c>
      <c r="AD1241" s="1">
        <v>875</v>
      </c>
      <c r="AE1241" s="1">
        <v>0</v>
      </c>
      <c r="AF1241" s="1">
        <v>0</v>
      </c>
      <c r="AG1241" s="1">
        <v>0</v>
      </c>
      <c r="AH1241" s="1">
        <v>0</v>
      </c>
      <c r="AI1241" s="1">
        <v>1</v>
      </c>
      <c r="AJ1241" s="1">
        <v>0</v>
      </c>
      <c r="AK1241" s="6">
        <v>44651</v>
      </c>
    </row>
    <row r="1242" spans="2:37" x14ac:dyDescent="0.25">
      <c r="B1242" s="1" t="s">
        <v>3859</v>
      </c>
      <c r="C1242" s="1" t="s">
        <v>3860</v>
      </c>
      <c r="D1242" s="1" t="s">
        <v>3862</v>
      </c>
      <c r="E1242" s="2">
        <v>45301.690474537034</v>
      </c>
      <c r="F1242" s="1" t="s">
        <v>49</v>
      </c>
      <c r="G1242" s="1" t="s">
        <v>37</v>
      </c>
      <c r="I1242" s="1" t="s">
        <v>50</v>
      </c>
      <c r="J1242" s="3">
        <v>87.2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0</v>
      </c>
      <c r="W1242" s="1">
        <v>0</v>
      </c>
      <c r="X1242" s="1">
        <v>0</v>
      </c>
      <c r="Y1242" s="1">
        <v>0</v>
      </c>
      <c r="Z1242" s="1">
        <v>0</v>
      </c>
      <c r="AA1242" s="1">
        <v>0</v>
      </c>
      <c r="AB1242" s="1">
        <v>0</v>
      </c>
      <c r="AC1242" s="1">
        <v>0</v>
      </c>
      <c r="AD1242" s="1">
        <v>878</v>
      </c>
      <c r="AE1242" s="1">
        <v>0</v>
      </c>
      <c r="AF1242" s="1">
        <v>0</v>
      </c>
      <c r="AG1242" s="1">
        <v>0</v>
      </c>
      <c r="AH1242" s="1">
        <v>0</v>
      </c>
      <c r="AI1242" s="1">
        <v>1</v>
      </c>
      <c r="AJ1242" s="1">
        <v>0</v>
      </c>
      <c r="AK1242" s="6">
        <v>43921</v>
      </c>
    </row>
    <row r="1243" spans="2:37" x14ac:dyDescent="0.25">
      <c r="B1243" s="1" t="s">
        <v>3859</v>
      </c>
      <c r="C1243" s="1" t="s">
        <v>3860</v>
      </c>
      <c r="D1243" s="1" t="s">
        <v>3863</v>
      </c>
      <c r="E1243" s="2">
        <v>45275.367824074077</v>
      </c>
      <c r="F1243" s="1" t="s">
        <v>73</v>
      </c>
      <c r="G1243" s="1" t="s">
        <v>37</v>
      </c>
      <c r="I1243" s="1" t="s">
        <v>50</v>
      </c>
      <c r="J1243" s="3">
        <v>75.099999999999994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  <c r="U1243" s="1">
        <v>0</v>
      </c>
      <c r="V1243" s="1">
        <v>0</v>
      </c>
      <c r="W1243" s="1">
        <v>0</v>
      </c>
      <c r="X1243" s="1">
        <v>0</v>
      </c>
      <c r="Y1243" s="1">
        <v>0</v>
      </c>
      <c r="Z1243" s="1">
        <v>0</v>
      </c>
      <c r="AA1243" s="1">
        <v>0</v>
      </c>
      <c r="AB1243" s="1">
        <v>0</v>
      </c>
      <c r="AC1243" s="1">
        <v>0</v>
      </c>
      <c r="AD1243" s="1">
        <v>874</v>
      </c>
      <c r="AE1243" s="1">
        <v>0</v>
      </c>
      <c r="AF1243" s="1">
        <v>0</v>
      </c>
      <c r="AG1243" s="1">
        <v>0</v>
      </c>
      <c r="AH1243" s="1">
        <v>0</v>
      </c>
      <c r="AI1243" s="1">
        <v>1</v>
      </c>
      <c r="AJ1243" s="1">
        <v>0</v>
      </c>
      <c r="AK1243" s="6">
        <v>43921</v>
      </c>
    </row>
    <row r="1244" spans="2:37" x14ac:dyDescent="0.25">
      <c r="B1244" s="1" t="s">
        <v>1570</v>
      </c>
      <c r="C1244" s="1" t="s">
        <v>1571</v>
      </c>
      <c r="D1244" s="1" t="s">
        <v>1569</v>
      </c>
      <c r="E1244" s="2">
        <v>45306.537581018521</v>
      </c>
      <c r="F1244" s="1" t="s">
        <v>36</v>
      </c>
      <c r="G1244" s="1" t="s">
        <v>37</v>
      </c>
      <c r="I1244" s="1" t="s">
        <v>38</v>
      </c>
      <c r="J1244" s="3">
        <v>299.8</v>
      </c>
      <c r="K1244" s="1">
        <v>0</v>
      </c>
      <c r="L1244" s="1">
        <v>0</v>
      </c>
      <c r="M1244" s="1">
        <v>0</v>
      </c>
      <c r="N1244" s="1">
        <v>15436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0</v>
      </c>
      <c r="W1244" s="1">
        <v>0</v>
      </c>
      <c r="X1244" s="1">
        <v>0</v>
      </c>
      <c r="Y1244" s="1">
        <v>0</v>
      </c>
      <c r="Z1244" s="1">
        <v>0</v>
      </c>
      <c r="AA1244" s="1">
        <v>0</v>
      </c>
      <c r="AB1244" s="1">
        <v>8979</v>
      </c>
      <c r="AC1244" s="1">
        <v>0</v>
      </c>
      <c r="AD1244" s="1">
        <v>0</v>
      </c>
      <c r="AE1244" s="1">
        <v>0</v>
      </c>
      <c r="AF1244" s="1">
        <v>0</v>
      </c>
      <c r="AG1244" s="1">
        <v>0</v>
      </c>
      <c r="AH1244" s="1">
        <v>0</v>
      </c>
      <c r="AI1244" s="1">
        <v>0</v>
      </c>
      <c r="AJ1244" s="1">
        <v>1</v>
      </c>
      <c r="AK1244" s="6">
        <v>45302</v>
      </c>
    </row>
    <row r="1245" spans="2:37" x14ac:dyDescent="0.25">
      <c r="B1245" s="1" t="s">
        <v>3864</v>
      </c>
      <c r="C1245" s="1" t="s">
        <v>3865</v>
      </c>
      <c r="D1245" s="1" t="s">
        <v>3866</v>
      </c>
      <c r="E1245" s="2">
        <v>45305.468599537038</v>
      </c>
      <c r="F1245" s="1" t="s">
        <v>132</v>
      </c>
      <c r="G1245" s="1" t="s">
        <v>37</v>
      </c>
      <c r="I1245" s="1" t="s">
        <v>38</v>
      </c>
      <c r="J1245" s="3">
        <v>63</v>
      </c>
      <c r="K1245" s="1">
        <v>0</v>
      </c>
      <c r="L1245" s="1">
        <v>0</v>
      </c>
      <c r="M1245" s="1">
        <v>6188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0</v>
      </c>
      <c r="AA1245" s="1">
        <v>0</v>
      </c>
      <c r="AB1245" s="1">
        <v>2329</v>
      </c>
      <c r="AC1245" s="1">
        <v>0</v>
      </c>
      <c r="AD1245" s="1">
        <v>58</v>
      </c>
      <c r="AE1245" s="1">
        <v>0</v>
      </c>
      <c r="AF1245" s="1">
        <v>0</v>
      </c>
      <c r="AG1245" s="1">
        <v>0</v>
      </c>
      <c r="AH1245" s="1">
        <v>0</v>
      </c>
      <c r="AI1245" s="1">
        <v>0</v>
      </c>
      <c r="AJ1245" s="1">
        <v>1</v>
      </c>
      <c r="AK1245" s="6">
        <v>367</v>
      </c>
    </row>
    <row r="1246" spans="2:37" x14ac:dyDescent="0.25">
      <c r="B1246" s="1" t="s">
        <v>3867</v>
      </c>
      <c r="C1246" s="1" t="s">
        <v>3868</v>
      </c>
      <c r="D1246" s="1" t="s">
        <v>3869</v>
      </c>
      <c r="E1246" s="2">
        <v>45306.597615740742</v>
      </c>
      <c r="F1246" s="1" t="s">
        <v>49</v>
      </c>
      <c r="G1246" s="1" t="s">
        <v>37</v>
      </c>
      <c r="I1246" s="1" t="s">
        <v>38</v>
      </c>
      <c r="J1246" s="3">
        <v>141.19999999999999</v>
      </c>
      <c r="K1246" s="1">
        <v>0</v>
      </c>
      <c r="L1246" s="1">
        <v>0</v>
      </c>
      <c r="M1246" s="1">
        <v>0</v>
      </c>
      <c r="N1246" s="1">
        <v>8619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1">
        <v>0</v>
      </c>
      <c r="Z1246" s="1">
        <v>0</v>
      </c>
      <c r="AA1246" s="1">
        <v>0</v>
      </c>
      <c r="AB1246" s="1">
        <v>8938</v>
      </c>
      <c r="AC1246" s="1">
        <v>0</v>
      </c>
      <c r="AD1246" s="1">
        <v>0</v>
      </c>
      <c r="AE1246" s="1">
        <v>0</v>
      </c>
      <c r="AF1246" s="1">
        <v>0</v>
      </c>
      <c r="AG1246" s="1">
        <v>0</v>
      </c>
      <c r="AH1246" s="1">
        <v>0</v>
      </c>
      <c r="AI1246" s="1">
        <v>0</v>
      </c>
      <c r="AJ1246" s="1">
        <v>0</v>
      </c>
      <c r="AK1246" s="6">
        <v>367</v>
      </c>
    </row>
    <row r="1247" spans="2:37" x14ac:dyDescent="0.25">
      <c r="B1247" s="1" t="s">
        <v>1573</v>
      </c>
      <c r="C1247" s="1" t="s">
        <v>1574</v>
      </c>
      <c r="D1247" s="1" t="s">
        <v>1572</v>
      </c>
      <c r="E1247" s="2">
        <v>45306.551134259258</v>
      </c>
      <c r="F1247" s="1" t="s">
        <v>36</v>
      </c>
      <c r="G1247" s="1" t="s">
        <v>37</v>
      </c>
      <c r="I1247" s="1" t="s">
        <v>50</v>
      </c>
      <c r="J1247" s="3">
        <v>22.6</v>
      </c>
      <c r="K1247" s="1">
        <v>0</v>
      </c>
      <c r="L1247" s="1">
        <v>0</v>
      </c>
      <c r="M1247" s="1">
        <v>200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0</v>
      </c>
      <c r="Y1247" s="1">
        <v>0</v>
      </c>
      <c r="Z1247" s="1">
        <v>0</v>
      </c>
      <c r="AA1247" s="1">
        <v>0</v>
      </c>
      <c r="AB1247" s="1">
        <v>100</v>
      </c>
      <c r="AC1247" s="1">
        <v>0</v>
      </c>
      <c r="AD1247" s="1">
        <v>0</v>
      </c>
      <c r="AE1247" s="1">
        <v>0</v>
      </c>
      <c r="AF1247" s="1">
        <v>0</v>
      </c>
      <c r="AG1247" s="1">
        <v>0</v>
      </c>
      <c r="AH1247" s="1">
        <v>0</v>
      </c>
      <c r="AI1247" s="1">
        <v>0</v>
      </c>
      <c r="AJ1247" s="1">
        <v>0</v>
      </c>
      <c r="AK1247" s="6">
        <v>367</v>
      </c>
    </row>
    <row r="1248" spans="2:37" x14ac:dyDescent="0.25">
      <c r="B1248" s="1" t="s">
        <v>2310</v>
      </c>
      <c r="C1248" s="1" t="s">
        <v>2311</v>
      </c>
      <c r="D1248" s="1" t="s">
        <v>2309</v>
      </c>
      <c r="E1248" s="2">
        <v>45230.595949074072</v>
      </c>
      <c r="F1248" s="1" t="s">
        <v>41</v>
      </c>
      <c r="G1248" s="1" t="s">
        <v>37</v>
      </c>
      <c r="I1248" s="1" t="s">
        <v>50</v>
      </c>
      <c r="J1248" s="3">
        <v>45.6</v>
      </c>
      <c r="K1248" s="1">
        <v>27</v>
      </c>
      <c r="L1248" s="1">
        <v>0</v>
      </c>
      <c r="M1248" s="1">
        <v>0</v>
      </c>
      <c r="N1248" s="1">
        <v>0</v>
      </c>
      <c r="O1248" s="1">
        <v>32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v>0</v>
      </c>
      <c r="W1248" s="1">
        <v>0</v>
      </c>
      <c r="X1248" s="1">
        <v>0</v>
      </c>
      <c r="Y1248" s="1">
        <v>0</v>
      </c>
      <c r="Z1248" s="1">
        <v>0</v>
      </c>
      <c r="AA1248" s="1">
        <v>0</v>
      </c>
      <c r="AB1248" s="1">
        <v>0</v>
      </c>
      <c r="AC1248" s="1">
        <v>0</v>
      </c>
      <c r="AD1248" s="1">
        <v>62</v>
      </c>
      <c r="AE1248" s="1">
        <v>0</v>
      </c>
      <c r="AF1248" s="1">
        <v>0</v>
      </c>
      <c r="AG1248" s="1">
        <v>0</v>
      </c>
      <c r="AH1248" s="1">
        <v>1</v>
      </c>
      <c r="AI1248" s="1">
        <v>0</v>
      </c>
      <c r="AJ1248" s="1">
        <v>-1</v>
      </c>
      <c r="AK1248" s="6">
        <v>45583</v>
      </c>
    </row>
    <row r="1249" spans="2:37" x14ac:dyDescent="0.25">
      <c r="B1249" s="1" t="s">
        <v>3870</v>
      </c>
      <c r="C1249" s="1" t="s">
        <v>77</v>
      </c>
      <c r="D1249" s="1" t="s">
        <v>76</v>
      </c>
      <c r="E1249" s="2">
        <v>45306.342002314814</v>
      </c>
      <c r="F1249" s="1" t="s">
        <v>66</v>
      </c>
      <c r="G1249" s="1" t="s">
        <v>42</v>
      </c>
      <c r="I1249" s="1" t="s">
        <v>50</v>
      </c>
      <c r="J1249" s="3">
        <v>203.1</v>
      </c>
      <c r="K1249" s="1">
        <v>2</v>
      </c>
      <c r="L1249" s="1">
        <v>1</v>
      </c>
      <c r="M1249" s="1">
        <v>0</v>
      </c>
      <c r="N1249" s="1">
        <v>0</v>
      </c>
      <c r="O1249" s="1">
        <v>707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233</v>
      </c>
      <c r="V1249" s="1">
        <v>0</v>
      </c>
      <c r="W1249" s="1">
        <v>0</v>
      </c>
      <c r="X1249" s="1">
        <v>0</v>
      </c>
      <c r="Y1249" s="1">
        <v>0</v>
      </c>
      <c r="Z1249" s="1">
        <v>0</v>
      </c>
      <c r="AA1249" s="1">
        <v>644</v>
      </c>
      <c r="AB1249" s="1">
        <v>1626</v>
      </c>
      <c r="AC1249" s="1">
        <v>0</v>
      </c>
      <c r="AD1249" s="1">
        <v>56</v>
      </c>
      <c r="AE1249" s="1">
        <v>0</v>
      </c>
      <c r="AF1249" s="1">
        <v>0</v>
      </c>
      <c r="AG1249" s="1">
        <v>0</v>
      </c>
      <c r="AH1249" s="1">
        <v>0</v>
      </c>
      <c r="AI1249" s="1">
        <v>0</v>
      </c>
      <c r="AJ1249" s="1">
        <v>0</v>
      </c>
      <c r="AK1249" s="6">
        <v>45349</v>
      </c>
    </row>
    <row r="1250" spans="2:37" x14ac:dyDescent="0.25">
      <c r="B1250" s="1" t="s">
        <v>3871</v>
      </c>
      <c r="C1250" s="1" t="s">
        <v>3872</v>
      </c>
      <c r="D1250" s="1" t="s">
        <v>3873</v>
      </c>
      <c r="E1250" s="2">
        <v>45230.595949074072</v>
      </c>
      <c r="F1250" s="1" t="s">
        <v>207</v>
      </c>
      <c r="G1250" s="1" t="s">
        <v>37</v>
      </c>
      <c r="I1250" s="1" t="s">
        <v>38</v>
      </c>
      <c r="J1250" s="3">
        <v>3.4</v>
      </c>
      <c r="K1250" s="1">
        <v>25</v>
      </c>
      <c r="L1250" s="1">
        <v>0</v>
      </c>
      <c r="M1250" s="1">
        <v>12</v>
      </c>
      <c r="N1250" s="1">
        <v>0</v>
      </c>
      <c r="O1250" s="1">
        <v>4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>
        <v>0</v>
      </c>
      <c r="Z1250" s="1">
        <v>0</v>
      </c>
      <c r="AA1250" s="1">
        <v>46</v>
      </c>
      <c r="AB1250" s="1">
        <v>14</v>
      </c>
      <c r="AC1250" s="1">
        <v>0</v>
      </c>
      <c r="AD1250" s="1">
        <v>0</v>
      </c>
      <c r="AE1250" s="1">
        <v>0</v>
      </c>
      <c r="AF1250" s="1">
        <v>0</v>
      </c>
      <c r="AG1250" s="1">
        <v>0</v>
      </c>
      <c r="AH1250" s="1">
        <v>0</v>
      </c>
      <c r="AI1250" s="1">
        <v>1</v>
      </c>
      <c r="AJ1250" s="1">
        <v>-1</v>
      </c>
      <c r="AK1250" s="6">
        <v>45520</v>
      </c>
    </row>
    <row r="1251" spans="2:37" x14ac:dyDescent="0.25">
      <c r="B1251" s="1" t="s">
        <v>3874</v>
      </c>
      <c r="C1251" s="1" t="s">
        <v>3875</v>
      </c>
      <c r="D1251" s="1" t="s">
        <v>3876</v>
      </c>
      <c r="E1251" s="2">
        <v>45306.426759259259</v>
      </c>
      <c r="F1251" s="1" t="s">
        <v>627</v>
      </c>
      <c r="G1251" s="1" t="s">
        <v>37</v>
      </c>
      <c r="H1251" s="1" t="s">
        <v>53</v>
      </c>
      <c r="I1251" s="1" t="s">
        <v>50</v>
      </c>
      <c r="J1251" s="3">
        <v>18.899999999999999</v>
      </c>
      <c r="K1251" s="1">
        <v>1</v>
      </c>
      <c r="L1251" s="1">
        <v>0</v>
      </c>
      <c r="M1251" s="1">
        <v>0</v>
      </c>
      <c r="N1251" s="1">
        <v>0</v>
      </c>
      <c r="O1251" s="1">
        <v>104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28</v>
      </c>
      <c r="V1251" s="1">
        <v>0</v>
      </c>
      <c r="W1251" s="1">
        <v>0</v>
      </c>
      <c r="X1251" s="1">
        <v>0</v>
      </c>
      <c r="Y1251" s="1">
        <v>0</v>
      </c>
      <c r="Z1251" s="1">
        <v>0</v>
      </c>
      <c r="AA1251" s="1">
        <v>0</v>
      </c>
      <c r="AB1251" s="1">
        <v>0</v>
      </c>
      <c r="AC1251" s="1">
        <v>10</v>
      </c>
      <c r="AD1251" s="1">
        <v>0</v>
      </c>
      <c r="AE1251" s="1">
        <v>0</v>
      </c>
      <c r="AF1251" s="1">
        <v>0</v>
      </c>
      <c r="AG1251" s="1">
        <v>0</v>
      </c>
      <c r="AH1251" s="1">
        <v>0</v>
      </c>
      <c r="AI1251" s="1">
        <v>0</v>
      </c>
      <c r="AJ1251" s="1">
        <v>0</v>
      </c>
      <c r="AK1251" s="6">
        <v>45338</v>
      </c>
    </row>
    <row r="1252" spans="2:37" x14ac:dyDescent="0.25">
      <c r="B1252" s="1" t="s">
        <v>3877</v>
      </c>
      <c r="C1252" s="1" t="s">
        <v>3878</v>
      </c>
      <c r="D1252" s="1" t="s">
        <v>3879</v>
      </c>
      <c r="E1252" s="2">
        <v>45230.595949074072</v>
      </c>
      <c r="F1252" s="1" t="s">
        <v>104</v>
      </c>
      <c r="G1252" s="1" t="s">
        <v>37</v>
      </c>
      <c r="I1252" s="1" t="s">
        <v>38</v>
      </c>
      <c r="J1252" s="3">
        <v>154.30000000000001</v>
      </c>
      <c r="K1252" s="1">
        <v>0</v>
      </c>
      <c r="L1252" s="1">
        <v>0</v>
      </c>
      <c r="M1252" s="1">
        <v>7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0</v>
      </c>
      <c r="W1252" s="1">
        <v>0</v>
      </c>
      <c r="X1252" s="1">
        <v>0</v>
      </c>
      <c r="Y1252" s="1">
        <v>0</v>
      </c>
      <c r="Z1252" s="1">
        <v>0</v>
      </c>
      <c r="AA1252" s="1">
        <v>0</v>
      </c>
      <c r="AB1252" s="1">
        <v>7</v>
      </c>
      <c r="AC1252" s="1">
        <v>0</v>
      </c>
      <c r="AD1252" s="1">
        <v>0</v>
      </c>
      <c r="AE1252" s="1">
        <v>0</v>
      </c>
      <c r="AF1252" s="1">
        <v>0</v>
      </c>
      <c r="AG1252" s="1">
        <v>0</v>
      </c>
      <c r="AH1252" s="1">
        <v>0</v>
      </c>
      <c r="AI1252" s="1">
        <v>0</v>
      </c>
      <c r="AJ1252" s="1">
        <v>-1</v>
      </c>
      <c r="AK1252" s="6">
        <v>367</v>
      </c>
    </row>
    <row r="1253" spans="2:37" x14ac:dyDescent="0.25">
      <c r="B1253" s="1" t="s">
        <v>1576</v>
      </c>
      <c r="C1253" s="1" t="s">
        <v>1577</v>
      </c>
      <c r="D1253" s="1" t="s">
        <v>1575</v>
      </c>
      <c r="E1253" s="2">
        <v>45298.353402777779</v>
      </c>
      <c r="F1253" s="1" t="s">
        <v>469</v>
      </c>
      <c r="G1253" s="1" t="s">
        <v>37</v>
      </c>
      <c r="I1253" s="1" t="s">
        <v>38</v>
      </c>
      <c r="J1253" s="3">
        <v>52.2</v>
      </c>
      <c r="K1253" s="1">
        <v>0</v>
      </c>
      <c r="L1253" s="1">
        <v>0</v>
      </c>
      <c r="M1253" s="1">
        <v>104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">
        <v>0</v>
      </c>
      <c r="Y1253" s="1">
        <v>0</v>
      </c>
      <c r="Z1253" s="1">
        <v>0</v>
      </c>
      <c r="AA1253" s="1">
        <v>0</v>
      </c>
      <c r="AB1253" s="1">
        <v>3</v>
      </c>
      <c r="AC1253" s="1">
        <v>0</v>
      </c>
      <c r="AD1253" s="1">
        <v>0</v>
      </c>
      <c r="AE1253" s="1">
        <v>0</v>
      </c>
      <c r="AF1253" s="1">
        <v>0</v>
      </c>
      <c r="AG1253" s="1">
        <v>0</v>
      </c>
      <c r="AH1253" s="1">
        <v>0</v>
      </c>
      <c r="AI1253" s="1">
        <v>0</v>
      </c>
      <c r="AJ1253" s="1">
        <v>0</v>
      </c>
      <c r="AK1253" s="6">
        <v>367</v>
      </c>
    </row>
    <row r="1254" spans="2:37" x14ac:dyDescent="0.25">
      <c r="B1254" s="1" t="s">
        <v>1853</v>
      </c>
      <c r="C1254" s="1" t="s">
        <v>1854</v>
      </c>
      <c r="D1254" s="1" t="s">
        <v>1852</v>
      </c>
      <c r="E1254" s="2">
        <v>45306.464444444442</v>
      </c>
      <c r="F1254" s="1" t="s">
        <v>49</v>
      </c>
      <c r="G1254" s="1" t="s">
        <v>42</v>
      </c>
      <c r="I1254" s="1" t="s">
        <v>50</v>
      </c>
      <c r="J1254" s="3">
        <v>126.5</v>
      </c>
      <c r="K1254" s="1">
        <v>2</v>
      </c>
      <c r="L1254" s="1">
        <v>0</v>
      </c>
      <c r="M1254" s="1">
        <v>493</v>
      </c>
      <c r="N1254" s="1">
        <v>0</v>
      </c>
      <c r="O1254" s="1">
        <v>148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13</v>
      </c>
      <c r="V1254" s="1">
        <v>0</v>
      </c>
      <c r="W1254" s="1">
        <v>0</v>
      </c>
      <c r="X1254" s="1">
        <v>0</v>
      </c>
      <c r="Y1254" s="1">
        <v>0</v>
      </c>
      <c r="Z1254" s="1">
        <v>0</v>
      </c>
      <c r="AA1254" s="1">
        <v>0</v>
      </c>
      <c r="AB1254" s="1">
        <v>181</v>
      </c>
      <c r="AC1254" s="1">
        <v>0</v>
      </c>
      <c r="AD1254" s="1">
        <v>304</v>
      </c>
      <c r="AE1254" s="1">
        <v>0</v>
      </c>
      <c r="AF1254" s="1">
        <v>0</v>
      </c>
      <c r="AG1254" s="1">
        <v>0</v>
      </c>
      <c r="AH1254" s="1">
        <v>1</v>
      </c>
      <c r="AI1254" s="1">
        <v>0</v>
      </c>
      <c r="AJ1254" s="1">
        <v>0</v>
      </c>
      <c r="AK1254" s="6">
        <v>45484</v>
      </c>
    </row>
    <row r="1255" spans="2:37" x14ac:dyDescent="0.25">
      <c r="B1255" s="1" t="s">
        <v>3880</v>
      </c>
      <c r="C1255" s="1" t="s">
        <v>239</v>
      </c>
      <c r="D1255" s="1" t="s">
        <v>3881</v>
      </c>
      <c r="E1255" s="2">
        <v>45305.728449074071</v>
      </c>
      <c r="F1255" s="1" t="s">
        <v>230</v>
      </c>
      <c r="G1255" s="1" t="s">
        <v>37</v>
      </c>
      <c r="I1255" s="1" t="s">
        <v>50</v>
      </c>
      <c r="J1255" s="3">
        <v>35.4</v>
      </c>
      <c r="K1255" s="1">
        <v>523</v>
      </c>
      <c r="L1255" s="1">
        <v>0</v>
      </c>
      <c r="M1255" s="1">
        <v>0</v>
      </c>
      <c r="N1255" s="1">
        <v>110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v>0</v>
      </c>
      <c r="Z1255" s="1">
        <v>0</v>
      </c>
      <c r="AA1255" s="1">
        <v>0</v>
      </c>
      <c r="AB1255" s="1">
        <v>136</v>
      </c>
      <c r="AC1255" s="1">
        <v>0</v>
      </c>
      <c r="AD1255" s="1">
        <v>0</v>
      </c>
      <c r="AE1255" s="1">
        <v>0</v>
      </c>
      <c r="AF1255" s="1">
        <v>0</v>
      </c>
      <c r="AG1255" s="1">
        <v>0</v>
      </c>
      <c r="AH1255" s="1">
        <v>1</v>
      </c>
      <c r="AI1255" s="1">
        <v>0</v>
      </c>
      <c r="AJ1255" s="1">
        <v>-1</v>
      </c>
      <c r="AK1255" s="6">
        <v>367</v>
      </c>
    </row>
    <row r="1256" spans="2:37" x14ac:dyDescent="0.25">
      <c r="B1256" s="1" t="s">
        <v>2313</v>
      </c>
      <c r="C1256" s="1" t="s">
        <v>2314</v>
      </c>
      <c r="D1256" s="1" t="s">
        <v>2312</v>
      </c>
      <c r="E1256" s="2">
        <v>45300.748136574075</v>
      </c>
      <c r="F1256" s="1" t="s">
        <v>73</v>
      </c>
      <c r="G1256" s="1" t="s">
        <v>37</v>
      </c>
      <c r="I1256" s="1" t="s">
        <v>38</v>
      </c>
      <c r="J1256" s="3">
        <v>364.6</v>
      </c>
      <c r="K1256" s="1">
        <v>0</v>
      </c>
      <c r="L1256" s="1">
        <v>0</v>
      </c>
      <c r="M1256" s="1">
        <v>0</v>
      </c>
      <c r="N1256" s="1">
        <v>5080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183</v>
      </c>
      <c r="V1256" s="1">
        <v>0</v>
      </c>
      <c r="W1256" s="1">
        <v>0</v>
      </c>
      <c r="X1256" s="1">
        <v>0</v>
      </c>
      <c r="Y1256" s="1">
        <v>0</v>
      </c>
      <c r="Z1256" s="1">
        <v>0</v>
      </c>
      <c r="AA1256" s="1">
        <v>0</v>
      </c>
      <c r="AB1256" s="1">
        <v>5544</v>
      </c>
      <c r="AC1256" s="1">
        <v>0</v>
      </c>
      <c r="AD1256" s="1">
        <v>0</v>
      </c>
      <c r="AE1256" s="1">
        <v>0</v>
      </c>
      <c r="AF1256" s="1">
        <v>0</v>
      </c>
      <c r="AG1256" s="1">
        <v>0</v>
      </c>
      <c r="AH1256" s="1">
        <v>0</v>
      </c>
      <c r="AI1256" s="1">
        <v>0</v>
      </c>
      <c r="AJ1256" s="1">
        <v>0</v>
      </c>
      <c r="AK1256" s="6">
        <v>367</v>
      </c>
    </row>
    <row r="1257" spans="2:37" x14ac:dyDescent="0.25">
      <c r="B1257" s="1" t="s">
        <v>1579</v>
      </c>
      <c r="C1257" s="1" t="s">
        <v>1580</v>
      </c>
      <c r="D1257" s="1" t="s">
        <v>1578</v>
      </c>
      <c r="E1257" s="2">
        <v>45275.764999999999</v>
      </c>
      <c r="F1257" s="1" t="s">
        <v>147</v>
      </c>
      <c r="G1257" s="1" t="s">
        <v>37</v>
      </c>
      <c r="I1257" s="1" t="s">
        <v>38</v>
      </c>
      <c r="J1257" s="3">
        <v>4.9000000000000004</v>
      </c>
      <c r="K1257" s="1">
        <v>1</v>
      </c>
      <c r="L1257" s="1">
        <v>0</v>
      </c>
      <c r="M1257" s="1">
        <v>0</v>
      </c>
      <c r="N1257" s="1">
        <v>0</v>
      </c>
      <c r="O1257" s="1">
        <v>1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17</v>
      </c>
      <c r="V1257" s="1">
        <v>0</v>
      </c>
      <c r="W1257" s="1">
        <v>0</v>
      </c>
      <c r="X1257" s="1">
        <v>0</v>
      </c>
      <c r="Y1257" s="1">
        <v>0</v>
      </c>
      <c r="Z1257" s="1">
        <v>0</v>
      </c>
      <c r="AA1257" s="1">
        <v>0</v>
      </c>
      <c r="AB1257" s="1">
        <v>0</v>
      </c>
      <c r="AC1257" s="1">
        <v>0</v>
      </c>
      <c r="AD1257" s="1">
        <v>0</v>
      </c>
      <c r="AE1257" s="1">
        <v>0</v>
      </c>
      <c r="AF1257" s="1">
        <v>0</v>
      </c>
      <c r="AG1257" s="1">
        <v>0</v>
      </c>
      <c r="AH1257" s="1">
        <v>0</v>
      </c>
      <c r="AI1257" s="1">
        <v>0</v>
      </c>
      <c r="AJ1257" s="1">
        <v>0</v>
      </c>
      <c r="AK1257" s="6">
        <v>45410</v>
      </c>
    </row>
    <row r="1258" spans="2:37" x14ac:dyDescent="0.25">
      <c r="B1258" s="1" t="s">
        <v>3882</v>
      </c>
      <c r="C1258" s="1" t="s">
        <v>3883</v>
      </c>
      <c r="D1258" s="1" t="s">
        <v>3884</v>
      </c>
      <c r="E1258" s="2">
        <v>45300.7733912037</v>
      </c>
      <c r="F1258" s="1" t="s">
        <v>49</v>
      </c>
      <c r="G1258" s="1" t="s">
        <v>37</v>
      </c>
      <c r="I1258" s="1" t="s">
        <v>50</v>
      </c>
      <c r="J1258" s="3">
        <v>18</v>
      </c>
      <c r="K1258" s="1">
        <v>635</v>
      </c>
      <c r="L1258" s="1">
        <v>0</v>
      </c>
      <c r="M1258" s="1">
        <v>0</v>
      </c>
      <c r="N1258" s="1">
        <v>626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  <c r="U1258" s="1">
        <v>5</v>
      </c>
      <c r="V1258" s="1">
        <v>0</v>
      </c>
      <c r="W1258" s="1">
        <v>0</v>
      </c>
      <c r="X1258" s="1">
        <v>0</v>
      </c>
      <c r="Y1258" s="1">
        <v>0</v>
      </c>
      <c r="Z1258" s="1">
        <v>0</v>
      </c>
      <c r="AA1258" s="1">
        <v>0</v>
      </c>
      <c r="AB1258" s="1">
        <v>5</v>
      </c>
      <c r="AC1258" s="1">
        <v>0</v>
      </c>
      <c r="AD1258" s="1">
        <v>0</v>
      </c>
      <c r="AE1258" s="1">
        <v>0</v>
      </c>
      <c r="AF1258" s="1">
        <v>0</v>
      </c>
      <c r="AG1258" s="1">
        <v>0</v>
      </c>
      <c r="AH1258" s="1">
        <v>0</v>
      </c>
      <c r="AI1258" s="1">
        <v>0</v>
      </c>
      <c r="AJ1258" s="1">
        <v>0</v>
      </c>
      <c r="AK1258" s="6">
        <v>367</v>
      </c>
    </row>
    <row r="1259" spans="2:37" x14ac:dyDescent="0.25">
      <c r="B1259" s="1" t="s">
        <v>3885</v>
      </c>
      <c r="C1259" s="1" t="s">
        <v>3886</v>
      </c>
      <c r="D1259" s="1" t="s">
        <v>3887</v>
      </c>
      <c r="E1259" s="2">
        <v>45306.437905092593</v>
      </c>
      <c r="F1259" s="1" t="s">
        <v>211</v>
      </c>
      <c r="G1259" s="1" t="s">
        <v>37</v>
      </c>
      <c r="I1259" s="1" t="s">
        <v>50</v>
      </c>
      <c r="J1259" s="3">
        <v>42.4</v>
      </c>
      <c r="K1259" s="1">
        <v>42</v>
      </c>
      <c r="L1259" s="1">
        <v>0</v>
      </c>
      <c r="M1259" s="1">
        <v>40</v>
      </c>
      <c r="N1259" s="1">
        <v>0</v>
      </c>
      <c r="O1259" s="1">
        <v>3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">
        <v>0</v>
      </c>
      <c r="Y1259" s="1">
        <v>0</v>
      </c>
      <c r="Z1259" s="1">
        <v>0</v>
      </c>
      <c r="AA1259" s="1">
        <v>0</v>
      </c>
      <c r="AB1259" s="1">
        <v>50</v>
      </c>
      <c r="AC1259" s="1">
        <v>0</v>
      </c>
      <c r="AD1259" s="1">
        <v>316</v>
      </c>
      <c r="AE1259" s="1">
        <v>0</v>
      </c>
      <c r="AF1259" s="1">
        <v>0</v>
      </c>
      <c r="AG1259" s="1">
        <v>0</v>
      </c>
      <c r="AH1259" s="1">
        <v>0</v>
      </c>
      <c r="AI1259" s="1">
        <v>0</v>
      </c>
      <c r="AJ1259" s="1">
        <v>0</v>
      </c>
      <c r="AK1259" s="6">
        <v>45497</v>
      </c>
    </row>
    <row r="1260" spans="2:37" x14ac:dyDescent="0.25">
      <c r="B1260" s="1" t="s">
        <v>1582</v>
      </c>
      <c r="C1260" s="1" t="s">
        <v>1583</v>
      </c>
      <c r="D1260" s="1" t="s">
        <v>1581</v>
      </c>
      <c r="E1260" s="2">
        <v>45306.440937500003</v>
      </c>
      <c r="F1260" s="1" t="s">
        <v>183</v>
      </c>
      <c r="G1260" s="1" t="s">
        <v>37</v>
      </c>
      <c r="H1260" s="1" t="s">
        <v>53</v>
      </c>
      <c r="I1260" s="1" t="s">
        <v>38</v>
      </c>
      <c r="J1260" s="3">
        <v>416.6</v>
      </c>
      <c r="K1260" s="1">
        <v>4909</v>
      </c>
      <c r="L1260" s="1">
        <v>0</v>
      </c>
      <c r="M1260" s="1">
        <v>4785</v>
      </c>
      <c r="N1260" s="1">
        <v>0</v>
      </c>
      <c r="O1260" s="1">
        <v>392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  <c r="U1260" s="1">
        <v>265</v>
      </c>
      <c r="V1260" s="1">
        <v>0</v>
      </c>
      <c r="W1260" s="1">
        <v>0</v>
      </c>
      <c r="X1260" s="1">
        <v>0</v>
      </c>
      <c r="Y1260" s="1">
        <v>0</v>
      </c>
      <c r="Z1260" s="1">
        <v>0</v>
      </c>
      <c r="AA1260" s="1">
        <v>12</v>
      </c>
      <c r="AB1260" s="1">
        <v>4952</v>
      </c>
      <c r="AC1260" s="1">
        <v>82</v>
      </c>
      <c r="AD1260" s="1">
        <v>6</v>
      </c>
      <c r="AE1260" s="1">
        <v>0</v>
      </c>
      <c r="AF1260" s="1">
        <v>0</v>
      </c>
      <c r="AG1260" s="1">
        <v>0</v>
      </c>
      <c r="AH1260" s="1">
        <v>0</v>
      </c>
      <c r="AI1260" s="1">
        <v>0</v>
      </c>
      <c r="AJ1260" s="1">
        <v>0</v>
      </c>
      <c r="AK1260" s="6">
        <v>45659</v>
      </c>
    </row>
    <row r="1261" spans="2:37" x14ac:dyDescent="0.25">
      <c r="B1261" s="1" t="s">
        <v>1582</v>
      </c>
      <c r="C1261" s="1" t="s">
        <v>1583</v>
      </c>
      <c r="D1261" s="1" t="s">
        <v>1584</v>
      </c>
      <c r="E1261" s="2">
        <v>45306.451516203706</v>
      </c>
      <c r="F1261" s="1" t="s">
        <v>104</v>
      </c>
      <c r="G1261" s="1" t="s">
        <v>37</v>
      </c>
      <c r="H1261" s="1" t="s">
        <v>203</v>
      </c>
      <c r="I1261" s="1" t="s">
        <v>38</v>
      </c>
      <c r="J1261" s="3">
        <v>98.2</v>
      </c>
      <c r="K1261" s="1">
        <v>3921</v>
      </c>
      <c r="L1261" s="1">
        <v>0</v>
      </c>
      <c r="M1261" s="1">
        <v>3887</v>
      </c>
      <c r="N1261" s="1">
        <v>0</v>
      </c>
      <c r="O1261" s="1">
        <v>145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186</v>
      </c>
      <c r="V1261" s="1">
        <v>0</v>
      </c>
      <c r="W1261" s="1">
        <v>0</v>
      </c>
      <c r="X1261" s="1">
        <v>0</v>
      </c>
      <c r="Y1261" s="1">
        <v>0</v>
      </c>
      <c r="Z1261" s="1">
        <v>0</v>
      </c>
      <c r="AA1261" s="1">
        <v>11</v>
      </c>
      <c r="AB1261" s="1">
        <v>3997</v>
      </c>
      <c r="AC1261" s="1">
        <v>26</v>
      </c>
      <c r="AD1261" s="1">
        <v>0</v>
      </c>
      <c r="AE1261" s="1">
        <v>0</v>
      </c>
      <c r="AF1261" s="1">
        <v>0</v>
      </c>
      <c r="AG1261" s="1">
        <v>0</v>
      </c>
      <c r="AH1261" s="1">
        <v>0</v>
      </c>
      <c r="AI1261" s="1">
        <v>0</v>
      </c>
      <c r="AJ1261" s="1">
        <v>0</v>
      </c>
      <c r="AK1261" s="6">
        <v>45429</v>
      </c>
    </row>
    <row r="1262" spans="2:37" x14ac:dyDescent="0.25">
      <c r="B1262" s="1" t="s">
        <v>3888</v>
      </c>
      <c r="C1262" s="1" t="s">
        <v>3889</v>
      </c>
      <c r="D1262" s="1" t="s">
        <v>3890</v>
      </c>
      <c r="E1262" s="2">
        <v>45295.015601851854</v>
      </c>
      <c r="F1262" s="1" t="s">
        <v>49</v>
      </c>
      <c r="G1262" s="1" t="s">
        <v>37</v>
      </c>
      <c r="I1262" s="1" t="s">
        <v>50</v>
      </c>
      <c r="J1262" s="3">
        <v>58</v>
      </c>
      <c r="K1262" s="1">
        <v>0</v>
      </c>
      <c r="L1262" s="1">
        <v>0</v>
      </c>
      <c r="M1262" s="1">
        <v>0</v>
      </c>
      <c r="N1262" s="1">
        <v>168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  <c r="Y1262" s="1">
        <v>0</v>
      </c>
      <c r="Z1262" s="1">
        <v>0</v>
      </c>
      <c r="AA1262" s="1">
        <v>0</v>
      </c>
      <c r="AB1262" s="1">
        <v>82</v>
      </c>
      <c r="AC1262" s="1">
        <v>0</v>
      </c>
      <c r="AD1262" s="1">
        <v>0</v>
      </c>
      <c r="AE1262" s="1">
        <v>0</v>
      </c>
      <c r="AF1262" s="1">
        <v>0</v>
      </c>
      <c r="AG1262" s="1">
        <v>0</v>
      </c>
      <c r="AH1262" s="1">
        <v>0</v>
      </c>
      <c r="AI1262" s="1">
        <v>0</v>
      </c>
      <c r="AJ1262" s="1">
        <v>0</v>
      </c>
      <c r="AK1262" s="6">
        <v>367</v>
      </c>
    </row>
    <row r="1263" spans="2:37" x14ac:dyDescent="0.25">
      <c r="B1263" s="1" t="s">
        <v>1586</v>
      </c>
      <c r="C1263" s="1" t="s">
        <v>131</v>
      </c>
      <c r="D1263" s="1" t="s">
        <v>1585</v>
      </c>
      <c r="E1263" s="2">
        <v>45305.310254629629</v>
      </c>
      <c r="F1263" s="1" t="s">
        <v>132</v>
      </c>
      <c r="G1263" s="1" t="s">
        <v>42</v>
      </c>
      <c r="I1263" s="1" t="s">
        <v>38</v>
      </c>
      <c r="J1263" s="3">
        <v>575</v>
      </c>
      <c r="K1263" s="1">
        <v>0</v>
      </c>
      <c r="L1263" s="1">
        <v>0</v>
      </c>
      <c r="M1263" s="1">
        <v>24345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411</v>
      </c>
      <c r="V1263" s="1">
        <v>0</v>
      </c>
      <c r="W1263" s="1">
        <v>0</v>
      </c>
      <c r="X1263" s="1">
        <v>0</v>
      </c>
      <c r="Y1263" s="1">
        <v>0</v>
      </c>
      <c r="Z1263" s="1">
        <v>0</v>
      </c>
      <c r="AA1263" s="1">
        <v>321</v>
      </c>
      <c r="AB1263" s="1">
        <v>24805</v>
      </c>
      <c r="AC1263" s="1">
        <v>0</v>
      </c>
      <c r="AD1263" s="1">
        <v>0</v>
      </c>
      <c r="AE1263" s="1">
        <v>0</v>
      </c>
      <c r="AF1263" s="1">
        <v>0</v>
      </c>
      <c r="AG1263" s="1">
        <v>0</v>
      </c>
      <c r="AH1263" s="1">
        <v>0</v>
      </c>
      <c r="AI1263" s="1">
        <v>0</v>
      </c>
      <c r="AJ1263" s="1">
        <v>0</v>
      </c>
      <c r="AK1263" s="6">
        <v>367</v>
      </c>
    </row>
    <row r="1264" spans="2:37" x14ac:dyDescent="0.25">
      <c r="B1264" s="1" t="s">
        <v>1588</v>
      </c>
      <c r="C1264" s="1" t="s">
        <v>131</v>
      </c>
      <c r="D1264" s="1" t="s">
        <v>1587</v>
      </c>
      <c r="E1264" s="2">
        <v>45306.473437499997</v>
      </c>
      <c r="F1264" s="1" t="s">
        <v>132</v>
      </c>
      <c r="G1264" s="1" t="s">
        <v>42</v>
      </c>
      <c r="I1264" s="1" t="s">
        <v>38</v>
      </c>
      <c r="J1264" s="3">
        <v>541.5</v>
      </c>
      <c r="K1264" s="1">
        <v>0</v>
      </c>
      <c r="L1264" s="1">
        <v>0</v>
      </c>
      <c r="M1264" s="1">
        <v>19511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384</v>
      </c>
      <c r="V1264" s="1">
        <v>0</v>
      </c>
      <c r="W1264" s="1">
        <v>0</v>
      </c>
      <c r="X1264" s="1">
        <v>0</v>
      </c>
      <c r="Y1264" s="1">
        <v>0</v>
      </c>
      <c r="Z1264" s="1">
        <v>0</v>
      </c>
      <c r="AA1264" s="1">
        <v>387</v>
      </c>
      <c r="AB1264" s="1">
        <v>19823</v>
      </c>
      <c r="AC1264" s="1">
        <v>0</v>
      </c>
      <c r="AD1264" s="1">
        <v>0</v>
      </c>
      <c r="AE1264" s="1">
        <v>0</v>
      </c>
      <c r="AF1264" s="1">
        <v>0</v>
      </c>
      <c r="AG1264" s="1">
        <v>0</v>
      </c>
      <c r="AH1264" s="1">
        <v>0</v>
      </c>
      <c r="AI1264" s="1">
        <v>1</v>
      </c>
      <c r="AJ1264" s="1">
        <v>0</v>
      </c>
      <c r="AK1264" s="6">
        <v>367</v>
      </c>
    </row>
    <row r="1265" spans="2:37" x14ac:dyDescent="0.25">
      <c r="B1265" s="1" t="s">
        <v>3891</v>
      </c>
      <c r="C1265" s="1" t="s">
        <v>3892</v>
      </c>
      <c r="D1265" s="1" t="s">
        <v>3893</v>
      </c>
      <c r="E1265" s="2">
        <v>45305.654895833337</v>
      </c>
      <c r="F1265" s="1" t="s">
        <v>132</v>
      </c>
      <c r="G1265" s="1" t="s">
        <v>42</v>
      </c>
      <c r="I1265" s="1" t="s">
        <v>38</v>
      </c>
      <c r="J1265" s="3">
        <v>88</v>
      </c>
      <c r="K1265" s="1">
        <v>0</v>
      </c>
      <c r="L1265" s="1">
        <v>0</v>
      </c>
      <c r="M1265" s="1">
        <v>5454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79</v>
      </c>
      <c r="V1265" s="1">
        <v>0</v>
      </c>
      <c r="W1265" s="1">
        <v>0</v>
      </c>
      <c r="X1265" s="1">
        <v>0</v>
      </c>
      <c r="Y1265" s="1">
        <v>0</v>
      </c>
      <c r="Z1265" s="1">
        <v>0</v>
      </c>
      <c r="AA1265" s="1">
        <v>20</v>
      </c>
      <c r="AB1265" s="1">
        <v>3461</v>
      </c>
      <c r="AC1265" s="1">
        <v>0</v>
      </c>
      <c r="AD1265" s="1">
        <v>0</v>
      </c>
      <c r="AE1265" s="1">
        <v>0</v>
      </c>
      <c r="AF1265" s="1">
        <v>0</v>
      </c>
      <c r="AG1265" s="1">
        <v>0</v>
      </c>
      <c r="AH1265" s="1">
        <v>0</v>
      </c>
      <c r="AI1265" s="1">
        <v>0</v>
      </c>
      <c r="AJ1265" s="1">
        <v>0</v>
      </c>
      <c r="AK1265" s="6">
        <v>367</v>
      </c>
    </row>
    <row r="1266" spans="2:37" x14ac:dyDescent="0.25">
      <c r="B1266" s="1" t="s">
        <v>1590</v>
      </c>
      <c r="C1266" s="1" t="s">
        <v>1591</v>
      </c>
      <c r="D1266" s="1" t="s">
        <v>1589</v>
      </c>
      <c r="E1266" s="2">
        <v>45306.613703703704</v>
      </c>
      <c r="F1266" s="1" t="s">
        <v>516</v>
      </c>
      <c r="G1266" s="1" t="s">
        <v>42</v>
      </c>
      <c r="I1266" s="1" t="s">
        <v>50</v>
      </c>
      <c r="J1266" s="3">
        <v>2417.8000000000002</v>
      </c>
      <c r="K1266" s="1">
        <v>5</v>
      </c>
      <c r="L1266" s="1">
        <v>0</v>
      </c>
      <c r="M1266" s="1">
        <v>14283</v>
      </c>
      <c r="N1266" s="1">
        <v>17089</v>
      </c>
      <c r="O1266" s="1">
        <v>15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926</v>
      </c>
      <c r="V1266" s="1">
        <v>0</v>
      </c>
      <c r="W1266" s="1">
        <v>0</v>
      </c>
      <c r="X1266" s="1">
        <v>0</v>
      </c>
      <c r="Y1266" s="1">
        <v>0</v>
      </c>
      <c r="Z1266" s="1">
        <v>0</v>
      </c>
      <c r="AA1266" s="1">
        <v>17</v>
      </c>
      <c r="AB1266" s="1">
        <v>33444</v>
      </c>
      <c r="AC1266" s="1">
        <v>0</v>
      </c>
      <c r="AD1266" s="1">
        <v>0</v>
      </c>
      <c r="AE1266" s="1">
        <v>0</v>
      </c>
      <c r="AF1266" s="1">
        <v>0</v>
      </c>
      <c r="AG1266" s="1">
        <v>0</v>
      </c>
      <c r="AH1266" s="1">
        <v>0</v>
      </c>
      <c r="AI1266" s="1">
        <v>0</v>
      </c>
      <c r="AJ1266" s="1">
        <v>0</v>
      </c>
      <c r="AK1266" s="6">
        <v>45465</v>
      </c>
    </row>
    <row r="1267" spans="2:37" x14ac:dyDescent="0.25">
      <c r="B1267" s="1" t="s">
        <v>1856</v>
      </c>
      <c r="C1267" s="1" t="s">
        <v>1857</v>
      </c>
      <c r="D1267" s="1" t="s">
        <v>1855</v>
      </c>
      <c r="E1267" s="2">
        <v>45306.351064814815</v>
      </c>
      <c r="F1267" s="1" t="s">
        <v>66</v>
      </c>
      <c r="G1267" s="1" t="s">
        <v>37</v>
      </c>
      <c r="I1267" s="1" t="s">
        <v>38</v>
      </c>
      <c r="J1267" s="3">
        <v>1081.5</v>
      </c>
      <c r="K1267" s="1">
        <v>0</v>
      </c>
      <c r="L1267" s="1">
        <v>0</v>
      </c>
      <c r="M1267" s="1">
        <v>60690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0</v>
      </c>
      <c r="Z1267" s="1">
        <v>0</v>
      </c>
      <c r="AA1267" s="1">
        <v>0</v>
      </c>
      <c r="AB1267" s="1">
        <v>30454</v>
      </c>
      <c r="AC1267" s="1">
        <v>0</v>
      </c>
      <c r="AD1267" s="1">
        <v>0</v>
      </c>
      <c r="AE1267" s="1">
        <v>0</v>
      </c>
      <c r="AF1267" s="1">
        <v>0</v>
      </c>
      <c r="AG1267" s="1">
        <v>0</v>
      </c>
      <c r="AH1267" s="1">
        <v>0</v>
      </c>
      <c r="AI1267" s="1">
        <v>0</v>
      </c>
      <c r="AJ1267" s="1">
        <v>0</v>
      </c>
      <c r="AK1267" s="6">
        <v>367</v>
      </c>
    </row>
    <row r="1268" spans="2:37" x14ac:dyDescent="0.25">
      <c r="B1268" s="1" t="s">
        <v>3894</v>
      </c>
      <c r="C1268" s="1" t="s">
        <v>3895</v>
      </c>
      <c r="D1268" s="1" t="s">
        <v>3896</v>
      </c>
      <c r="E1268" s="2">
        <v>45272.483298611114</v>
      </c>
      <c r="F1268" s="1" t="s">
        <v>66</v>
      </c>
      <c r="G1268" s="1" t="s">
        <v>37</v>
      </c>
      <c r="I1268" s="1" t="s">
        <v>50</v>
      </c>
      <c r="J1268" s="3">
        <v>1455.6</v>
      </c>
      <c r="K1268" s="1">
        <v>1</v>
      </c>
      <c r="L1268" s="1">
        <v>0</v>
      </c>
      <c r="M1268" s="1">
        <v>11304</v>
      </c>
      <c r="N1268" s="1">
        <v>0</v>
      </c>
      <c r="O1268" s="1">
        <v>5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v>0</v>
      </c>
      <c r="Z1268" s="1">
        <v>0</v>
      </c>
      <c r="AA1268" s="1">
        <v>0</v>
      </c>
      <c r="AB1268" s="1">
        <v>2962</v>
      </c>
      <c r="AC1268" s="1">
        <v>0</v>
      </c>
      <c r="AD1268" s="1">
        <v>0</v>
      </c>
      <c r="AE1268" s="1">
        <v>0</v>
      </c>
      <c r="AF1268" s="1">
        <v>0</v>
      </c>
      <c r="AG1268" s="1">
        <v>0</v>
      </c>
      <c r="AH1268" s="1">
        <v>0</v>
      </c>
      <c r="AI1268" s="1">
        <v>0</v>
      </c>
      <c r="AJ1268" s="1">
        <v>0</v>
      </c>
      <c r="AK1268" s="6">
        <v>45459</v>
      </c>
    </row>
    <row r="1269" spans="2:37" x14ac:dyDescent="0.25">
      <c r="B1269" s="1" t="s">
        <v>1593</v>
      </c>
      <c r="C1269" s="1" t="s">
        <v>1594</v>
      </c>
      <c r="D1269" s="1" t="s">
        <v>1592</v>
      </c>
      <c r="E1269" s="2">
        <v>45303.340648148151</v>
      </c>
      <c r="F1269" s="1" t="s">
        <v>36</v>
      </c>
      <c r="G1269" s="1" t="s">
        <v>42</v>
      </c>
      <c r="I1269" s="1" t="s">
        <v>38</v>
      </c>
      <c r="J1269" s="3">
        <v>7304.1</v>
      </c>
      <c r="K1269" s="1">
        <v>1</v>
      </c>
      <c r="L1269" s="1">
        <v>0</v>
      </c>
      <c r="M1269" s="1">
        <v>70685</v>
      </c>
      <c r="N1269" s="1">
        <v>0</v>
      </c>
      <c r="O1269" s="1">
        <v>431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1567</v>
      </c>
      <c r="V1269" s="1">
        <v>276</v>
      </c>
      <c r="W1269" s="1">
        <v>1266</v>
      </c>
      <c r="X1269" s="1">
        <v>0</v>
      </c>
      <c r="Y1269" s="1">
        <v>0</v>
      </c>
      <c r="Z1269" s="1">
        <v>0</v>
      </c>
      <c r="AA1269" s="1">
        <v>19</v>
      </c>
      <c r="AB1269" s="1">
        <v>74789</v>
      </c>
      <c r="AC1269" s="1">
        <v>0</v>
      </c>
      <c r="AD1269" s="1">
        <v>0</v>
      </c>
      <c r="AE1269" s="1">
        <v>0</v>
      </c>
      <c r="AF1269" s="1">
        <v>0</v>
      </c>
      <c r="AG1269" s="1">
        <v>0</v>
      </c>
      <c r="AH1269" s="1">
        <v>0</v>
      </c>
      <c r="AI1269" s="1">
        <v>0</v>
      </c>
      <c r="AJ1269" s="1">
        <v>0</v>
      </c>
      <c r="AK1269" s="6">
        <v>45311</v>
      </c>
    </row>
    <row r="1270" spans="2:37" x14ac:dyDescent="0.25">
      <c r="B1270" s="1" t="s">
        <v>2316</v>
      </c>
      <c r="C1270" s="1" t="s">
        <v>2317</v>
      </c>
      <c r="D1270" s="1" t="s">
        <v>2315</v>
      </c>
      <c r="E1270" s="2">
        <v>45306.338043981479</v>
      </c>
      <c r="F1270" s="1" t="s">
        <v>516</v>
      </c>
      <c r="G1270" s="1" t="s">
        <v>42</v>
      </c>
      <c r="I1270" s="1" t="s">
        <v>38</v>
      </c>
      <c r="J1270" s="3">
        <v>828.1</v>
      </c>
      <c r="K1270" s="1">
        <v>1</v>
      </c>
      <c r="L1270" s="1">
        <v>0</v>
      </c>
      <c r="M1270" s="1">
        <v>0</v>
      </c>
      <c r="N1270" s="1">
        <v>4988</v>
      </c>
      <c r="O1270" s="1">
        <v>6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715</v>
      </c>
      <c r="V1270" s="1">
        <v>0</v>
      </c>
      <c r="W1270" s="1">
        <v>0</v>
      </c>
      <c r="X1270" s="1">
        <v>0</v>
      </c>
      <c r="Y1270" s="1">
        <v>0</v>
      </c>
      <c r="Z1270" s="1">
        <v>0</v>
      </c>
      <c r="AA1270" s="1">
        <v>2</v>
      </c>
      <c r="AB1270" s="1">
        <v>3182</v>
      </c>
      <c r="AC1270" s="1">
        <v>0</v>
      </c>
      <c r="AD1270" s="1">
        <v>0</v>
      </c>
      <c r="AE1270" s="1">
        <v>0</v>
      </c>
      <c r="AF1270" s="1">
        <v>0</v>
      </c>
      <c r="AG1270" s="1">
        <v>0</v>
      </c>
      <c r="AH1270" s="1">
        <v>0</v>
      </c>
      <c r="AI1270" s="1">
        <v>0</v>
      </c>
      <c r="AJ1270" s="1">
        <v>0</v>
      </c>
      <c r="AK1270" s="6">
        <v>45556</v>
      </c>
    </row>
    <row r="1271" spans="2:37" x14ac:dyDescent="0.25">
      <c r="B1271" s="1" t="s">
        <v>1596</v>
      </c>
      <c r="C1271" s="1" t="s">
        <v>1597</v>
      </c>
      <c r="D1271" s="1" t="s">
        <v>1595</v>
      </c>
      <c r="E1271" s="2">
        <v>45306.371122685188</v>
      </c>
      <c r="F1271" s="1" t="s">
        <v>41</v>
      </c>
      <c r="G1271" s="1" t="s">
        <v>37</v>
      </c>
      <c r="I1271" s="1" t="s">
        <v>38</v>
      </c>
      <c r="J1271" s="3">
        <v>45.7</v>
      </c>
      <c r="K1271" s="1">
        <v>147</v>
      </c>
      <c r="L1271" s="1">
        <v>0</v>
      </c>
      <c r="M1271" s="1">
        <v>0</v>
      </c>
      <c r="N1271" s="1">
        <v>166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56</v>
      </c>
      <c r="V1271" s="1">
        <v>0</v>
      </c>
      <c r="W1271" s="1">
        <v>0</v>
      </c>
      <c r="X1271" s="1">
        <v>0</v>
      </c>
      <c r="Y1271" s="1">
        <v>0</v>
      </c>
      <c r="Z1271" s="1">
        <v>0</v>
      </c>
      <c r="AA1271" s="1">
        <v>7</v>
      </c>
      <c r="AB1271" s="1">
        <v>170</v>
      </c>
      <c r="AC1271" s="1">
        <v>0</v>
      </c>
      <c r="AD1271" s="1">
        <v>0</v>
      </c>
      <c r="AE1271" s="1">
        <v>0</v>
      </c>
      <c r="AF1271" s="1">
        <v>0</v>
      </c>
      <c r="AG1271" s="1">
        <v>0</v>
      </c>
      <c r="AH1271" s="1">
        <v>0</v>
      </c>
      <c r="AI1271" s="1">
        <v>0</v>
      </c>
      <c r="AJ1271" s="1">
        <v>0</v>
      </c>
      <c r="AK1271" s="6">
        <v>45206</v>
      </c>
    </row>
    <row r="1272" spans="2:37" x14ac:dyDescent="0.25">
      <c r="B1272" s="1" t="s">
        <v>1599</v>
      </c>
      <c r="C1272" s="1" t="s">
        <v>1600</v>
      </c>
      <c r="D1272" s="1" t="s">
        <v>1598</v>
      </c>
      <c r="E1272" s="2">
        <v>45306.385868055557</v>
      </c>
      <c r="F1272" s="1" t="s">
        <v>627</v>
      </c>
      <c r="G1272" s="1" t="s">
        <v>37</v>
      </c>
      <c r="I1272" s="1" t="s">
        <v>50</v>
      </c>
      <c r="J1272" s="3">
        <v>1211.9000000000001</v>
      </c>
      <c r="K1272" s="1">
        <v>0</v>
      </c>
      <c r="L1272" s="1">
        <v>0</v>
      </c>
      <c r="M1272" s="1">
        <v>0</v>
      </c>
      <c r="N1272" s="1">
        <v>2803</v>
      </c>
      <c r="O1272" s="1">
        <v>2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544</v>
      </c>
      <c r="V1272" s="1">
        <v>0</v>
      </c>
      <c r="W1272" s="1">
        <v>0</v>
      </c>
      <c r="X1272" s="1">
        <v>0</v>
      </c>
      <c r="Y1272" s="1">
        <v>0</v>
      </c>
      <c r="Z1272" s="1">
        <v>0</v>
      </c>
      <c r="AA1272" s="1">
        <v>0</v>
      </c>
      <c r="AB1272" s="1">
        <v>2805</v>
      </c>
      <c r="AC1272" s="1">
        <v>0</v>
      </c>
      <c r="AD1272" s="1">
        <v>0</v>
      </c>
      <c r="AE1272" s="1">
        <v>0</v>
      </c>
      <c r="AF1272" s="1">
        <v>0</v>
      </c>
      <c r="AG1272" s="1">
        <v>0</v>
      </c>
      <c r="AH1272" s="1">
        <v>0</v>
      </c>
      <c r="AI1272" s="1">
        <v>0</v>
      </c>
      <c r="AJ1272" s="1">
        <v>0</v>
      </c>
      <c r="AK1272" s="6">
        <v>45409</v>
      </c>
    </row>
    <row r="1273" spans="2:37" x14ac:dyDescent="0.25">
      <c r="B1273" s="1" t="s">
        <v>3897</v>
      </c>
      <c r="C1273" s="1" t="s">
        <v>3898</v>
      </c>
      <c r="D1273" s="1" t="s">
        <v>3899</v>
      </c>
      <c r="E1273" s="2">
        <v>45231.368020833332</v>
      </c>
      <c r="F1273" s="1" t="s">
        <v>134</v>
      </c>
      <c r="G1273" s="1" t="s">
        <v>37</v>
      </c>
      <c r="I1273" s="1" t="s">
        <v>50</v>
      </c>
      <c r="J1273" s="3">
        <v>0</v>
      </c>
      <c r="K1273" s="1">
        <v>1</v>
      </c>
      <c r="L1273" s="1">
        <v>48</v>
      </c>
      <c r="M1273" s="1">
        <v>0</v>
      </c>
      <c r="N1273" s="1">
        <v>2216</v>
      </c>
      <c r="O1273" s="1">
        <v>16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  <c r="U1273" s="1">
        <v>504</v>
      </c>
      <c r="V1273" s="1">
        <v>0</v>
      </c>
      <c r="W1273" s="1">
        <v>0</v>
      </c>
      <c r="X1273" s="1">
        <v>0</v>
      </c>
      <c r="Y1273" s="1">
        <v>0</v>
      </c>
      <c r="Z1273" s="1">
        <v>0</v>
      </c>
      <c r="AA1273" s="1">
        <v>3</v>
      </c>
      <c r="AB1273" s="1">
        <v>2222</v>
      </c>
      <c r="AC1273" s="1">
        <v>0</v>
      </c>
      <c r="AD1273" s="1">
        <v>0</v>
      </c>
      <c r="AE1273" s="1">
        <v>0</v>
      </c>
      <c r="AF1273" s="1">
        <v>0</v>
      </c>
      <c r="AG1273" s="1">
        <v>0</v>
      </c>
      <c r="AH1273" s="1">
        <v>0</v>
      </c>
      <c r="AI1273" s="1">
        <v>0</v>
      </c>
      <c r="AJ1273" s="1">
        <v>-1</v>
      </c>
      <c r="AK1273" s="6">
        <v>45426</v>
      </c>
    </row>
    <row r="1274" spans="2:37" x14ac:dyDescent="0.25">
      <c r="B1274" s="1" t="s">
        <v>1602</v>
      </c>
      <c r="C1274" s="1" t="s">
        <v>1603</v>
      </c>
      <c r="D1274" s="1" t="s">
        <v>1601</v>
      </c>
      <c r="E1274" s="2">
        <v>45306.610451388886</v>
      </c>
      <c r="F1274" s="1" t="s">
        <v>36</v>
      </c>
      <c r="G1274" s="1" t="s">
        <v>42</v>
      </c>
      <c r="I1274" s="1" t="s">
        <v>38</v>
      </c>
      <c r="J1274" s="3">
        <v>11176</v>
      </c>
      <c r="K1274" s="1">
        <v>180</v>
      </c>
      <c r="L1274" s="1">
        <v>0</v>
      </c>
      <c r="M1274" s="1">
        <v>126569</v>
      </c>
      <c r="N1274" s="1">
        <v>155247</v>
      </c>
      <c r="O1274" s="1">
        <v>622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4567</v>
      </c>
      <c r="V1274" s="1">
        <v>423</v>
      </c>
      <c r="W1274" s="1">
        <v>1500</v>
      </c>
      <c r="X1274" s="1">
        <v>0</v>
      </c>
      <c r="Y1274" s="1">
        <v>0</v>
      </c>
      <c r="Z1274" s="1">
        <v>0</v>
      </c>
      <c r="AA1274" s="1">
        <v>184</v>
      </c>
      <c r="AB1274" s="1">
        <v>314115</v>
      </c>
      <c r="AC1274" s="1">
        <v>0</v>
      </c>
      <c r="AD1274" s="1">
        <v>0</v>
      </c>
      <c r="AE1274" s="1">
        <v>0</v>
      </c>
      <c r="AF1274" s="1">
        <v>0</v>
      </c>
      <c r="AG1274" s="1">
        <v>0</v>
      </c>
      <c r="AH1274" s="1">
        <v>0</v>
      </c>
      <c r="AI1274" s="1">
        <v>1</v>
      </c>
      <c r="AJ1274" s="1">
        <v>0</v>
      </c>
      <c r="AK1274" s="6">
        <v>45434</v>
      </c>
    </row>
    <row r="1275" spans="2:37" x14ac:dyDescent="0.25">
      <c r="B1275" s="1" t="s">
        <v>1605</v>
      </c>
      <c r="C1275" s="1" t="s">
        <v>1606</v>
      </c>
      <c r="D1275" s="1" t="s">
        <v>1604</v>
      </c>
      <c r="E1275" s="2">
        <v>45306.587824074071</v>
      </c>
      <c r="F1275" s="1" t="s">
        <v>41</v>
      </c>
      <c r="G1275" s="1" t="s">
        <v>42</v>
      </c>
      <c r="I1275" s="1" t="s">
        <v>50</v>
      </c>
      <c r="J1275" s="3">
        <v>473.7</v>
      </c>
      <c r="K1275" s="1">
        <v>0</v>
      </c>
      <c r="L1275" s="1">
        <v>0</v>
      </c>
      <c r="M1275" s="1">
        <v>0</v>
      </c>
      <c r="N1275" s="1">
        <v>34851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1224</v>
      </c>
      <c r="V1275" s="1">
        <v>0</v>
      </c>
      <c r="W1275" s="1">
        <v>0</v>
      </c>
      <c r="X1275" s="1">
        <v>0</v>
      </c>
      <c r="Y1275" s="1">
        <v>0</v>
      </c>
      <c r="Z1275" s="1">
        <v>0</v>
      </c>
      <c r="AA1275" s="1">
        <v>15</v>
      </c>
      <c r="AB1275" s="1">
        <v>13833</v>
      </c>
      <c r="AC1275" s="1">
        <v>0</v>
      </c>
      <c r="AD1275" s="1">
        <v>0</v>
      </c>
      <c r="AE1275" s="1">
        <v>0</v>
      </c>
      <c r="AF1275" s="1">
        <v>0</v>
      </c>
      <c r="AG1275" s="1">
        <v>0</v>
      </c>
      <c r="AH1275" s="1">
        <v>0</v>
      </c>
      <c r="AI1275" s="1">
        <v>0</v>
      </c>
      <c r="AJ1275" s="1">
        <v>0</v>
      </c>
      <c r="AK1275" s="6">
        <v>45394</v>
      </c>
    </row>
    <row r="1276" spans="2:37" x14ac:dyDescent="0.25">
      <c r="B1276" s="1" t="s">
        <v>2319</v>
      </c>
      <c r="C1276" s="1" t="s">
        <v>2320</v>
      </c>
      <c r="D1276" s="1" t="s">
        <v>2318</v>
      </c>
      <c r="E1276" s="2">
        <v>45306.419803240744</v>
      </c>
      <c r="F1276" s="1" t="s">
        <v>41</v>
      </c>
      <c r="G1276" s="1" t="s">
        <v>37</v>
      </c>
      <c r="I1276" s="1" t="s">
        <v>50</v>
      </c>
      <c r="J1276" s="3">
        <v>345.8</v>
      </c>
      <c r="K1276" s="1">
        <v>483</v>
      </c>
      <c r="L1276" s="1">
        <v>0</v>
      </c>
      <c r="M1276" s="1">
        <v>742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349</v>
      </c>
      <c r="V1276" s="1">
        <v>0</v>
      </c>
      <c r="W1276" s="1">
        <v>0</v>
      </c>
      <c r="X1276" s="1">
        <v>0</v>
      </c>
      <c r="Y1276" s="1">
        <v>0</v>
      </c>
      <c r="Z1276" s="1">
        <v>0</v>
      </c>
      <c r="AA1276" s="1">
        <v>0</v>
      </c>
      <c r="AB1276" s="1">
        <v>522</v>
      </c>
      <c r="AC1276" s="1">
        <v>0</v>
      </c>
      <c r="AD1276" s="1">
        <v>0</v>
      </c>
      <c r="AE1276" s="1">
        <v>0</v>
      </c>
      <c r="AF1276" s="1">
        <v>0</v>
      </c>
      <c r="AG1276" s="1">
        <v>0</v>
      </c>
      <c r="AH1276" s="1">
        <v>0</v>
      </c>
      <c r="AI1276" s="1">
        <v>0</v>
      </c>
      <c r="AJ1276" s="1">
        <v>0</v>
      </c>
      <c r="AK1276" s="6">
        <v>45087</v>
      </c>
    </row>
    <row r="1277" spans="2:37" x14ac:dyDescent="0.25">
      <c r="B1277" s="1" t="s">
        <v>1608</v>
      </c>
      <c r="C1277" s="1" t="s">
        <v>1609</v>
      </c>
      <c r="D1277" s="1" t="s">
        <v>1607</v>
      </c>
      <c r="E1277" s="2">
        <v>45306.413368055553</v>
      </c>
      <c r="F1277" s="1" t="s">
        <v>104</v>
      </c>
      <c r="G1277" s="1" t="s">
        <v>42</v>
      </c>
      <c r="I1277" s="1" t="s">
        <v>38</v>
      </c>
      <c r="J1277" s="3">
        <v>2136.8000000000002</v>
      </c>
      <c r="K1277" s="1">
        <v>4</v>
      </c>
      <c r="L1277" s="1">
        <v>0</v>
      </c>
      <c r="M1277" s="1">
        <v>11747</v>
      </c>
      <c r="N1277" s="1">
        <v>92594</v>
      </c>
      <c r="O1277" s="1">
        <v>486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1842</v>
      </c>
      <c r="V1277" s="1">
        <v>458</v>
      </c>
      <c r="W1277" s="1">
        <v>938</v>
      </c>
      <c r="X1277" s="1">
        <v>0</v>
      </c>
      <c r="Y1277" s="1">
        <v>0</v>
      </c>
      <c r="Z1277" s="1">
        <v>0</v>
      </c>
      <c r="AA1277" s="1">
        <v>2414</v>
      </c>
      <c r="AB1277" s="1">
        <v>113049</v>
      </c>
      <c r="AC1277" s="1">
        <v>0</v>
      </c>
      <c r="AD1277" s="1">
        <v>1</v>
      </c>
      <c r="AE1277" s="1">
        <v>0</v>
      </c>
      <c r="AF1277" s="1">
        <v>0</v>
      </c>
      <c r="AG1277" s="1">
        <v>0</v>
      </c>
      <c r="AH1277" s="1">
        <v>0</v>
      </c>
      <c r="AI1277" s="1">
        <v>1</v>
      </c>
      <c r="AJ1277" s="1">
        <v>0</v>
      </c>
      <c r="AK1277" s="6">
        <v>45435</v>
      </c>
    </row>
    <row r="1278" spans="2:37" x14ac:dyDescent="0.25">
      <c r="B1278" s="1" t="s">
        <v>1611</v>
      </c>
      <c r="C1278" s="1" t="s">
        <v>1612</v>
      </c>
      <c r="D1278" s="1" t="s">
        <v>1610</v>
      </c>
      <c r="E1278" s="2">
        <v>45306.486608796295</v>
      </c>
      <c r="F1278" s="1" t="s">
        <v>215</v>
      </c>
      <c r="G1278" s="1" t="s">
        <v>37</v>
      </c>
      <c r="I1278" s="1" t="s">
        <v>38</v>
      </c>
      <c r="J1278" s="3">
        <v>640.5</v>
      </c>
      <c r="K1278" s="1">
        <v>1</v>
      </c>
      <c r="L1278" s="1">
        <v>4</v>
      </c>
      <c r="M1278" s="1">
        <v>34051</v>
      </c>
      <c r="N1278" s="1">
        <v>0</v>
      </c>
      <c r="O1278" s="1">
        <v>5</v>
      </c>
      <c r="P1278" s="1">
        <v>0</v>
      </c>
      <c r="Q1278" s="1">
        <v>0</v>
      </c>
      <c r="R1278" s="1">
        <v>0</v>
      </c>
      <c r="S1278" s="1">
        <v>0</v>
      </c>
      <c r="T1278" s="1">
        <v>0</v>
      </c>
      <c r="U1278" s="1">
        <v>521</v>
      </c>
      <c r="V1278" s="1">
        <v>0</v>
      </c>
      <c r="W1278" s="1">
        <v>0</v>
      </c>
      <c r="X1278" s="1">
        <v>0</v>
      </c>
      <c r="Y1278" s="1">
        <v>0</v>
      </c>
      <c r="Z1278" s="1">
        <v>0</v>
      </c>
      <c r="AA1278" s="1">
        <v>1</v>
      </c>
      <c r="AB1278" s="1">
        <v>18528</v>
      </c>
      <c r="AC1278" s="1">
        <v>0</v>
      </c>
      <c r="AD1278" s="1">
        <v>0</v>
      </c>
      <c r="AE1278" s="1">
        <v>0</v>
      </c>
      <c r="AF1278" s="1">
        <v>0</v>
      </c>
      <c r="AG1278" s="1">
        <v>0</v>
      </c>
      <c r="AH1278" s="1">
        <v>0</v>
      </c>
      <c r="AI1278" s="1">
        <v>0</v>
      </c>
      <c r="AJ1278" s="1">
        <v>0</v>
      </c>
      <c r="AK1278" s="6">
        <v>45408</v>
      </c>
    </row>
    <row r="1279" spans="2:37" x14ac:dyDescent="0.25">
      <c r="B1279" s="1" t="s">
        <v>1611</v>
      </c>
      <c r="C1279" s="1" t="s">
        <v>1612</v>
      </c>
      <c r="D1279" s="1" t="s">
        <v>1613</v>
      </c>
      <c r="E1279" s="2">
        <v>45305.454756944448</v>
      </c>
      <c r="F1279" s="1" t="s">
        <v>104</v>
      </c>
      <c r="G1279" s="1" t="s">
        <v>37</v>
      </c>
      <c r="I1279" s="1" t="s">
        <v>38</v>
      </c>
      <c r="J1279" s="3">
        <v>145.1</v>
      </c>
      <c r="K1279" s="1">
        <v>0</v>
      </c>
      <c r="L1279" s="1">
        <v>0</v>
      </c>
      <c r="M1279" s="1">
        <v>6354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119</v>
      </c>
      <c r="V1279" s="1">
        <v>0</v>
      </c>
      <c r="W1279" s="1">
        <v>0</v>
      </c>
      <c r="X1279" s="1">
        <v>0</v>
      </c>
      <c r="Y1279" s="1">
        <v>0</v>
      </c>
      <c r="Z1279" s="1">
        <v>0</v>
      </c>
      <c r="AA1279" s="1">
        <v>0</v>
      </c>
      <c r="AB1279" s="1">
        <v>2636</v>
      </c>
      <c r="AC1279" s="1">
        <v>0</v>
      </c>
      <c r="AD1279" s="1">
        <v>0</v>
      </c>
      <c r="AE1279" s="1">
        <v>0</v>
      </c>
      <c r="AF1279" s="1">
        <v>0</v>
      </c>
      <c r="AG1279" s="1">
        <v>0</v>
      </c>
      <c r="AH1279" s="1">
        <v>0</v>
      </c>
      <c r="AI1279" s="1">
        <v>0</v>
      </c>
      <c r="AJ1279" s="1">
        <v>0</v>
      </c>
      <c r="AK1279" s="6">
        <v>367</v>
      </c>
    </row>
    <row r="1280" spans="2:37" x14ac:dyDescent="0.25">
      <c r="B1280" s="1" t="s">
        <v>1615</v>
      </c>
      <c r="C1280" s="1" t="s">
        <v>1616</v>
      </c>
      <c r="D1280" s="1" t="s">
        <v>1614</v>
      </c>
      <c r="E1280" s="2">
        <v>45306.626597222225</v>
      </c>
      <c r="F1280" s="1" t="s">
        <v>104</v>
      </c>
      <c r="G1280" s="1" t="s">
        <v>37</v>
      </c>
      <c r="I1280" s="1" t="s">
        <v>38</v>
      </c>
      <c r="J1280" s="3">
        <v>47.4</v>
      </c>
      <c r="K1280" s="1">
        <v>1978</v>
      </c>
      <c r="L1280" s="1">
        <v>235</v>
      </c>
      <c r="M1280" s="1">
        <v>1424</v>
      </c>
      <c r="N1280" s="1">
        <v>0</v>
      </c>
      <c r="O1280" s="1">
        <v>1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2</v>
      </c>
      <c r="V1280" s="1">
        <v>0</v>
      </c>
      <c r="W1280" s="1">
        <v>0</v>
      </c>
      <c r="X1280" s="1">
        <v>0</v>
      </c>
      <c r="Y1280" s="1">
        <v>0</v>
      </c>
      <c r="Z1280" s="1">
        <v>0</v>
      </c>
      <c r="AA1280" s="1">
        <v>0</v>
      </c>
      <c r="AB1280" s="1">
        <v>1877</v>
      </c>
      <c r="AC1280" s="1">
        <v>0</v>
      </c>
      <c r="AD1280" s="1">
        <v>0</v>
      </c>
      <c r="AE1280" s="1">
        <v>0</v>
      </c>
      <c r="AF1280" s="1">
        <v>0</v>
      </c>
      <c r="AG1280" s="1">
        <v>0</v>
      </c>
      <c r="AH1280" s="1">
        <v>0</v>
      </c>
      <c r="AI1280" s="1">
        <v>0</v>
      </c>
      <c r="AJ1280" s="1">
        <v>0</v>
      </c>
      <c r="AK1280" s="6">
        <v>45256</v>
      </c>
    </row>
    <row r="1281" spans="2:37" x14ac:dyDescent="0.25">
      <c r="B1281" s="1" t="s">
        <v>3900</v>
      </c>
      <c r="C1281" s="1" t="s">
        <v>3901</v>
      </c>
      <c r="D1281" s="1" t="s">
        <v>3902</v>
      </c>
      <c r="E1281" s="2">
        <v>45275.724768518521</v>
      </c>
      <c r="F1281" s="1" t="s">
        <v>49</v>
      </c>
      <c r="G1281" s="1" t="s">
        <v>37</v>
      </c>
      <c r="I1281" s="1" t="s">
        <v>38</v>
      </c>
      <c r="J1281" s="3">
        <v>75.3</v>
      </c>
      <c r="K1281" s="1">
        <v>643</v>
      </c>
      <c r="L1281" s="1">
        <v>0</v>
      </c>
      <c r="M1281" s="1">
        <v>552</v>
      </c>
      <c r="N1281" s="1">
        <v>0</v>
      </c>
      <c r="O1281" s="1">
        <v>98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49</v>
      </c>
      <c r="V1281" s="1">
        <v>0</v>
      </c>
      <c r="W1281" s="1">
        <v>0</v>
      </c>
      <c r="X1281" s="1">
        <v>0</v>
      </c>
      <c r="Y1281" s="1">
        <v>0</v>
      </c>
      <c r="Z1281" s="1">
        <v>0</v>
      </c>
      <c r="AA1281" s="1">
        <v>0</v>
      </c>
      <c r="AB1281" s="1">
        <v>711</v>
      </c>
      <c r="AC1281" s="1">
        <v>0</v>
      </c>
      <c r="AD1281" s="1">
        <v>0</v>
      </c>
      <c r="AE1281" s="1">
        <v>0</v>
      </c>
      <c r="AF1281" s="1">
        <v>0</v>
      </c>
      <c r="AG1281" s="1">
        <v>0</v>
      </c>
      <c r="AH1281" s="1">
        <v>0</v>
      </c>
      <c r="AI1281" s="1">
        <v>0</v>
      </c>
      <c r="AJ1281" s="1">
        <v>0</v>
      </c>
      <c r="AK1281" s="6">
        <v>45511</v>
      </c>
    </row>
    <row r="1282" spans="2:37" x14ac:dyDescent="0.25">
      <c r="B1282" s="1" t="s">
        <v>3900</v>
      </c>
      <c r="C1282" s="1" t="s">
        <v>3903</v>
      </c>
      <c r="D1282" s="1" t="s">
        <v>3904</v>
      </c>
      <c r="E1282" s="2">
        <v>45275.633055555554</v>
      </c>
      <c r="F1282" s="1" t="s">
        <v>49</v>
      </c>
      <c r="G1282" s="1" t="s">
        <v>37</v>
      </c>
      <c r="I1282" s="1" t="s">
        <v>38</v>
      </c>
      <c r="J1282" s="3">
        <v>68</v>
      </c>
      <c r="K1282" s="1">
        <v>3</v>
      </c>
      <c r="L1282" s="1">
        <v>0</v>
      </c>
      <c r="M1282" s="1">
        <v>4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0</v>
      </c>
      <c r="W1282" s="1">
        <v>0</v>
      </c>
      <c r="X1282" s="1">
        <v>0</v>
      </c>
      <c r="Y1282" s="1">
        <v>0</v>
      </c>
      <c r="Z1282" s="1">
        <v>0</v>
      </c>
      <c r="AA1282" s="1">
        <v>0</v>
      </c>
      <c r="AB1282" s="1">
        <v>5</v>
      </c>
      <c r="AC1282" s="1">
        <v>0</v>
      </c>
      <c r="AD1282" s="1">
        <v>0</v>
      </c>
      <c r="AE1282" s="1">
        <v>0</v>
      </c>
      <c r="AF1282" s="1">
        <v>0</v>
      </c>
      <c r="AG1282" s="1">
        <v>0</v>
      </c>
      <c r="AH1282" s="1">
        <v>0</v>
      </c>
      <c r="AI1282" s="1">
        <v>0</v>
      </c>
      <c r="AJ1282" s="1">
        <v>0</v>
      </c>
      <c r="AK1282" s="6">
        <v>45246</v>
      </c>
    </row>
    <row r="1283" spans="2:37" x14ac:dyDescent="0.25">
      <c r="B1283" s="1" t="s">
        <v>1618</v>
      </c>
      <c r="C1283" s="1" t="s">
        <v>1619</v>
      </c>
      <c r="D1283" s="1" t="s">
        <v>1617</v>
      </c>
      <c r="E1283" s="2">
        <v>45302.730474537035</v>
      </c>
      <c r="F1283" s="1" t="s">
        <v>36</v>
      </c>
      <c r="G1283" s="1" t="s">
        <v>37</v>
      </c>
      <c r="I1283" s="1" t="s">
        <v>50</v>
      </c>
      <c r="J1283" s="3">
        <v>92.6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  <c r="U1283" s="1">
        <v>0</v>
      </c>
      <c r="V1283" s="1">
        <v>0</v>
      </c>
      <c r="W1283" s="1">
        <v>0</v>
      </c>
      <c r="X1283" s="1">
        <v>0</v>
      </c>
      <c r="Y1283" s="1">
        <v>0</v>
      </c>
      <c r="Z1283" s="1">
        <v>0</v>
      </c>
      <c r="AA1283" s="1">
        <v>0</v>
      </c>
      <c r="AB1283" s="1">
        <v>52</v>
      </c>
      <c r="AC1283" s="1">
        <v>0</v>
      </c>
      <c r="AD1283" s="1">
        <v>1</v>
      </c>
      <c r="AE1283" s="1">
        <v>0</v>
      </c>
      <c r="AF1283" s="1">
        <v>0</v>
      </c>
      <c r="AG1283" s="1">
        <v>0</v>
      </c>
      <c r="AH1283" s="1">
        <v>0</v>
      </c>
      <c r="AI1283" s="1">
        <v>0</v>
      </c>
      <c r="AJ1283" s="1">
        <v>0</v>
      </c>
      <c r="AK1283" s="6">
        <v>45330</v>
      </c>
    </row>
    <row r="1284" spans="2:37" x14ac:dyDescent="0.25">
      <c r="B1284" s="1" t="s">
        <v>3905</v>
      </c>
      <c r="C1284" s="1" t="s">
        <v>3906</v>
      </c>
      <c r="D1284" s="1" t="s">
        <v>3907</v>
      </c>
      <c r="E1284" s="2">
        <v>45301.486886574072</v>
      </c>
      <c r="F1284" s="1" t="s">
        <v>147</v>
      </c>
      <c r="G1284" s="1" t="s">
        <v>37</v>
      </c>
      <c r="I1284" s="1" t="s">
        <v>38</v>
      </c>
      <c r="J1284" s="3">
        <v>13.8</v>
      </c>
      <c r="K1284" s="1">
        <v>0</v>
      </c>
      <c r="L1284" s="1">
        <v>0</v>
      </c>
      <c r="M1284" s="1">
        <v>572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0</v>
      </c>
      <c r="V1284" s="1">
        <v>0</v>
      </c>
      <c r="W1284" s="1">
        <v>0</v>
      </c>
      <c r="X1284" s="1">
        <v>0</v>
      </c>
      <c r="Y1284" s="1">
        <v>0</v>
      </c>
      <c r="Z1284" s="1">
        <v>0</v>
      </c>
      <c r="AA1284" s="1">
        <v>0</v>
      </c>
      <c r="AB1284" s="1">
        <v>212</v>
      </c>
      <c r="AC1284" s="1">
        <v>0</v>
      </c>
      <c r="AD1284" s="1">
        <v>24</v>
      </c>
      <c r="AE1284" s="1">
        <v>0</v>
      </c>
      <c r="AF1284" s="1">
        <v>0</v>
      </c>
      <c r="AG1284" s="1">
        <v>0</v>
      </c>
      <c r="AH1284" s="1">
        <v>0</v>
      </c>
      <c r="AI1284" s="1">
        <v>0</v>
      </c>
      <c r="AJ1284" s="1">
        <v>1</v>
      </c>
      <c r="AK1284" s="6">
        <v>367</v>
      </c>
    </row>
    <row r="1285" spans="2:37" x14ac:dyDescent="0.25">
      <c r="B1285" s="1" t="s">
        <v>1859</v>
      </c>
      <c r="C1285" s="1" t="s">
        <v>1860</v>
      </c>
      <c r="D1285" s="1" t="s">
        <v>1858</v>
      </c>
      <c r="E1285" s="2">
        <v>45303.900451388887</v>
      </c>
      <c r="F1285" s="1" t="s">
        <v>36</v>
      </c>
      <c r="G1285" s="1" t="s">
        <v>37</v>
      </c>
      <c r="I1285" s="1" t="s">
        <v>38</v>
      </c>
      <c r="J1285" s="3">
        <v>151.5</v>
      </c>
      <c r="K1285" s="1">
        <v>0</v>
      </c>
      <c r="L1285" s="1">
        <v>0</v>
      </c>
      <c r="M1285" s="1">
        <v>0</v>
      </c>
      <c r="N1285" s="1">
        <v>1453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0</v>
      </c>
      <c r="W1285" s="1">
        <v>0</v>
      </c>
      <c r="X1285" s="1">
        <v>0</v>
      </c>
      <c r="Y1285" s="1">
        <v>0</v>
      </c>
      <c r="Z1285" s="1">
        <v>0</v>
      </c>
      <c r="AA1285" s="1">
        <v>0</v>
      </c>
      <c r="AB1285" s="1">
        <v>187</v>
      </c>
      <c r="AC1285" s="1">
        <v>0</v>
      </c>
      <c r="AD1285" s="1">
        <v>533</v>
      </c>
      <c r="AE1285" s="1">
        <v>0</v>
      </c>
      <c r="AF1285" s="1">
        <v>0</v>
      </c>
      <c r="AG1285" s="1">
        <v>0</v>
      </c>
      <c r="AH1285" s="1">
        <v>0</v>
      </c>
      <c r="AI1285" s="1">
        <v>0</v>
      </c>
      <c r="AJ1285" s="1">
        <v>1</v>
      </c>
      <c r="AK1285" s="6">
        <v>367</v>
      </c>
    </row>
    <row r="1286" spans="2:37" x14ac:dyDescent="0.25">
      <c r="B1286" s="1" t="s">
        <v>3908</v>
      </c>
      <c r="C1286" s="1" t="s">
        <v>3909</v>
      </c>
      <c r="D1286" s="1" t="s">
        <v>3910</v>
      </c>
      <c r="E1286" s="2">
        <v>45306.434675925928</v>
      </c>
      <c r="F1286" s="1" t="s">
        <v>104</v>
      </c>
      <c r="G1286" s="1" t="s">
        <v>37</v>
      </c>
      <c r="I1286" s="1" t="s">
        <v>38</v>
      </c>
      <c r="J1286" s="3">
        <v>3</v>
      </c>
      <c r="K1286" s="1">
        <v>1</v>
      </c>
      <c r="L1286" s="1">
        <v>1</v>
      </c>
      <c r="M1286" s="1">
        <v>29</v>
      </c>
      <c r="N1286" s="1">
        <v>0</v>
      </c>
      <c r="O1286" s="1">
        <v>9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24</v>
      </c>
      <c r="V1286" s="1">
        <v>0</v>
      </c>
      <c r="W1286" s="1">
        <v>0</v>
      </c>
      <c r="X1286" s="1">
        <v>0</v>
      </c>
      <c r="Y1286" s="1">
        <v>0</v>
      </c>
      <c r="Z1286" s="1">
        <v>0</v>
      </c>
      <c r="AA1286" s="1">
        <v>0</v>
      </c>
      <c r="AB1286" s="1">
        <v>14</v>
      </c>
      <c r="AC1286" s="1">
        <v>0</v>
      </c>
      <c r="AD1286" s="1">
        <v>0</v>
      </c>
      <c r="AE1286" s="1">
        <v>0</v>
      </c>
      <c r="AF1286" s="1">
        <v>0</v>
      </c>
      <c r="AG1286" s="1">
        <v>0</v>
      </c>
      <c r="AH1286" s="1">
        <v>0</v>
      </c>
      <c r="AI1286" s="1">
        <v>0</v>
      </c>
      <c r="AJ1286" s="1">
        <v>0</v>
      </c>
      <c r="AK1286" s="6">
        <v>45618</v>
      </c>
    </row>
    <row r="1287" spans="2:37" x14ac:dyDescent="0.25">
      <c r="B1287" s="1" t="s">
        <v>1621</v>
      </c>
      <c r="C1287" s="1" t="s">
        <v>1622</v>
      </c>
      <c r="D1287" s="1" t="s">
        <v>1620</v>
      </c>
      <c r="E1287" s="2">
        <v>45302.620347222219</v>
      </c>
      <c r="F1287" s="1" t="s">
        <v>147</v>
      </c>
      <c r="G1287" s="1" t="s">
        <v>37</v>
      </c>
      <c r="I1287" s="1" t="s">
        <v>50</v>
      </c>
      <c r="J1287" s="3">
        <v>118.6</v>
      </c>
      <c r="K1287" s="1">
        <v>0</v>
      </c>
      <c r="L1287" s="1">
        <v>0</v>
      </c>
      <c r="M1287" s="1">
        <v>3261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1">
        <v>0</v>
      </c>
      <c r="Z1287" s="1">
        <v>0</v>
      </c>
      <c r="AA1287" s="1">
        <v>0</v>
      </c>
      <c r="AB1287" s="1">
        <v>223</v>
      </c>
      <c r="AC1287" s="1">
        <v>0</v>
      </c>
      <c r="AD1287" s="1">
        <v>0</v>
      </c>
      <c r="AE1287" s="1">
        <v>0</v>
      </c>
      <c r="AF1287" s="1">
        <v>0</v>
      </c>
      <c r="AG1287" s="1">
        <v>0</v>
      </c>
      <c r="AH1287" s="1">
        <v>0</v>
      </c>
      <c r="AI1287" s="1">
        <v>0</v>
      </c>
      <c r="AJ1287" s="1">
        <v>1</v>
      </c>
      <c r="AK1287" s="6">
        <v>367</v>
      </c>
    </row>
    <row r="1288" spans="2:37" x14ac:dyDescent="0.25">
      <c r="B1288" s="1" t="s">
        <v>3911</v>
      </c>
      <c r="C1288" s="1" t="s">
        <v>3912</v>
      </c>
      <c r="D1288" s="1" t="s">
        <v>3913</v>
      </c>
      <c r="E1288" s="2">
        <v>45306.34946759259</v>
      </c>
      <c r="F1288" s="1" t="s">
        <v>3914</v>
      </c>
      <c r="G1288" s="1" t="s">
        <v>37</v>
      </c>
      <c r="I1288" s="1" t="s">
        <v>50</v>
      </c>
      <c r="J1288" s="3">
        <v>29.3</v>
      </c>
      <c r="K1288" s="1">
        <v>0</v>
      </c>
      <c r="L1288" s="1">
        <v>868</v>
      </c>
      <c r="M1288" s="1">
        <v>819</v>
      </c>
      <c r="N1288" s="1">
        <v>0</v>
      </c>
      <c r="O1288" s="1">
        <v>11</v>
      </c>
      <c r="P1288" s="1">
        <v>0</v>
      </c>
      <c r="Q1288" s="1">
        <v>0</v>
      </c>
      <c r="R1288" s="1">
        <v>0</v>
      </c>
      <c r="S1288" s="1">
        <v>0</v>
      </c>
      <c r="T1288" s="1">
        <v>0</v>
      </c>
      <c r="U1288" s="1">
        <v>55</v>
      </c>
      <c r="V1288" s="1">
        <v>0</v>
      </c>
      <c r="W1288" s="1">
        <v>0</v>
      </c>
      <c r="X1288" s="1">
        <v>0</v>
      </c>
      <c r="Y1288" s="1">
        <v>0</v>
      </c>
      <c r="Z1288" s="1">
        <v>0</v>
      </c>
      <c r="AA1288" s="1">
        <v>0</v>
      </c>
      <c r="AB1288" s="1">
        <v>870</v>
      </c>
      <c r="AC1288" s="1">
        <v>0</v>
      </c>
      <c r="AD1288" s="1">
        <v>0</v>
      </c>
      <c r="AE1288" s="1">
        <v>0</v>
      </c>
      <c r="AF1288" s="1">
        <v>0</v>
      </c>
      <c r="AG1288" s="1">
        <v>0</v>
      </c>
      <c r="AH1288" s="1">
        <v>0</v>
      </c>
      <c r="AI1288" s="1">
        <v>0</v>
      </c>
      <c r="AJ1288" s="1">
        <v>0</v>
      </c>
      <c r="AK1288" s="6">
        <v>45332</v>
      </c>
    </row>
    <row r="1289" spans="2:37" x14ac:dyDescent="0.25">
      <c r="B1289" s="1" t="s">
        <v>3915</v>
      </c>
      <c r="C1289" s="1" t="s">
        <v>3916</v>
      </c>
      <c r="D1289" s="1" t="s">
        <v>3917</v>
      </c>
      <c r="E1289" s="2">
        <v>45304.663854166669</v>
      </c>
      <c r="F1289" s="1" t="s">
        <v>49</v>
      </c>
      <c r="G1289" s="1" t="s">
        <v>37</v>
      </c>
      <c r="I1289" s="1" t="s">
        <v>50</v>
      </c>
      <c r="J1289" s="3">
        <v>71.3</v>
      </c>
      <c r="K1289" s="1">
        <v>0</v>
      </c>
      <c r="L1289" s="1">
        <v>0</v>
      </c>
      <c r="M1289" s="1">
        <v>0</v>
      </c>
      <c r="N1289" s="1">
        <v>3151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42</v>
      </c>
      <c r="V1289" s="1">
        <v>0</v>
      </c>
      <c r="W1289" s="1">
        <v>0</v>
      </c>
      <c r="X1289" s="1">
        <v>0</v>
      </c>
      <c r="Y1289" s="1">
        <v>0</v>
      </c>
      <c r="Z1289" s="1">
        <v>0</v>
      </c>
      <c r="AA1289" s="1">
        <v>1</v>
      </c>
      <c r="AB1289" s="1">
        <v>3974</v>
      </c>
      <c r="AC1289" s="1">
        <v>0</v>
      </c>
      <c r="AD1289" s="1">
        <v>0</v>
      </c>
      <c r="AE1289" s="1">
        <v>0</v>
      </c>
      <c r="AF1289" s="1">
        <v>0</v>
      </c>
      <c r="AG1289" s="1">
        <v>0</v>
      </c>
      <c r="AH1289" s="1">
        <v>0</v>
      </c>
      <c r="AI1289" s="1">
        <v>0</v>
      </c>
      <c r="AJ1289" s="1">
        <v>0</v>
      </c>
      <c r="AK1289" s="6">
        <v>367</v>
      </c>
    </row>
    <row r="1290" spans="2:37" x14ac:dyDescent="0.25">
      <c r="B1290" s="1" t="s">
        <v>2322</v>
      </c>
      <c r="C1290" s="1" t="s">
        <v>2323</v>
      </c>
      <c r="D1290" s="1" t="s">
        <v>2321</v>
      </c>
      <c r="E1290" s="2">
        <v>45306.308032407411</v>
      </c>
      <c r="F1290" s="1" t="s">
        <v>207</v>
      </c>
      <c r="G1290" s="1" t="s">
        <v>37</v>
      </c>
      <c r="I1290" s="1" t="s">
        <v>50</v>
      </c>
      <c r="J1290" s="3">
        <v>12.9</v>
      </c>
      <c r="K1290" s="1">
        <v>4</v>
      </c>
      <c r="L1290" s="1">
        <v>0</v>
      </c>
      <c r="M1290" s="1">
        <v>0</v>
      </c>
      <c r="N1290" s="1">
        <v>0</v>
      </c>
      <c r="O1290" s="1">
        <v>39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1</v>
      </c>
      <c r="V1290" s="1">
        <v>0</v>
      </c>
      <c r="W1290" s="1">
        <v>0</v>
      </c>
      <c r="X1290" s="1">
        <v>0</v>
      </c>
      <c r="Y1290" s="1">
        <v>0</v>
      </c>
      <c r="Z1290" s="1">
        <v>0</v>
      </c>
      <c r="AA1290" s="1">
        <v>0</v>
      </c>
      <c r="AB1290" s="1">
        <v>0</v>
      </c>
      <c r="AC1290" s="1">
        <v>0</v>
      </c>
      <c r="AD1290" s="1">
        <v>0</v>
      </c>
      <c r="AE1290" s="1">
        <v>0</v>
      </c>
      <c r="AF1290" s="1">
        <v>0</v>
      </c>
      <c r="AG1290" s="1">
        <v>0</v>
      </c>
      <c r="AH1290" s="1">
        <v>0</v>
      </c>
      <c r="AI1290" s="1">
        <v>0</v>
      </c>
      <c r="AJ1290" s="1">
        <v>0</v>
      </c>
      <c r="AK1290" s="6">
        <v>45426</v>
      </c>
    </row>
    <row r="1291" spans="2:37" x14ac:dyDescent="0.25">
      <c r="B1291" s="1" t="s">
        <v>1624</v>
      </c>
      <c r="C1291" s="1" t="s">
        <v>1625</v>
      </c>
      <c r="D1291" s="1" t="s">
        <v>1623</v>
      </c>
      <c r="E1291" s="2">
        <v>45306.316550925927</v>
      </c>
      <c r="F1291" s="1" t="s">
        <v>41</v>
      </c>
      <c r="G1291" s="1" t="s">
        <v>37</v>
      </c>
      <c r="H1291" s="1" t="s">
        <v>814</v>
      </c>
      <c r="I1291" s="1" t="s">
        <v>50</v>
      </c>
      <c r="J1291" s="3">
        <v>269.60000000000002</v>
      </c>
      <c r="K1291" s="1">
        <v>0</v>
      </c>
      <c r="L1291" s="1">
        <v>762</v>
      </c>
      <c r="M1291" s="1">
        <v>0</v>
      </c>
      <c r="N1291" s="1">
        <v>0</v>
      </c>
      <c r="O1291" s="1">
        <v>510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22</v>
      </c>
      <c r="V1291" s="1">
        <v>0</v>
      </c>
      <c r="W1291" s="1">
        <v>0</v>
      </c>
      <c r="X1291" s="1">
        <v>0</v>
      </c>
      <c r="Y1291" s="1">
        <v>0</v>
      </c>
      <c r="Z1291" s="1">
        <v>0</v>
      </c>
      <c r="AA1291" s="1">
        <v>2</v>
      </c>
      <c r="AB1291" s="1">
        <v>1179</v>
      </c>
      <c r="AC1291" s="1">
        <v>749</v>
      </c>
      <c r="AD1291" s="1">
        <v>1</v>
      </c>
      <c r="AE1291" s="1">
        <v>0</v>
      </c>
      <c r="AF1291" s="1">
        <v>0</v>
      </c>
      <c r="AG1291" s="1">
        <v>0</v>
      </c>
      <c r="AH1291" s="1">
        <v>1</v>
      </c>
      <c r="AI1291" s="1">
        <v>0</v>
      </c>
      <c r="AJ1291" s="1">
        <v>1</v>
      </c>
      <c r="AK1291" s="6">
        <v>45364</v>
      </c>
    </row>
    <row r="1292" spans="2:37" x14ac:dyDescent="0.25">
      <c r="B1292" s="1" t="s">
        <v>3918</v>
      </c>
      <c r="C1292" s="1" t="s">
        <v>3919</v>
      </c>
      <c r="D1292" s="1" t="s">
        <v>3920</v>
      </c>
      <c r="E1292" s="2">
        <v>45301.813333333332</v>
      </c>
      <c r="F1292" s="1" t="s">
        <v>1213</v>
      </c>
      <c r="G1292" s="1" t="s">
        <v>37</v>
      </c>
      <c r="I1292" s="1" t="s">
        <v>38</v>
      </c>
      <c r="J1292" s="3">
        <v>13</v>
      </c>
      <c r="K1292" s="1">
        <v>0</v>
      </c>
      <c r="L1292" s="1">
        <v>0</v>
      </c>
      <c r="M1292" s="1">
        <v>688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  <c r="U1292" s="1">
        <v>0</v>
      </c>
      <c r="V1292" s="1">
        <v>0</v>
      </c>
      <c r="W1292" s="1">
        <v>0</v>
      </c>
      <c r="X1292" s="1">
        <v>0</v>
      </c>
      <c r="Y1292" s="1">
        <v>0</v>
      </c>
      <c r="Z1292" s="1">
        <v>0</v>
      </c>
      <c r="AA1292" s="1">
        <v>0</v>
      </c>
      <c r="AB1292" s="1">
        <v>153</v>
      </c>
      <c r="AC1292" s="1">
        <v>0</v>
      </c>
      <c r="AD1292" s="1">
        <v>39</v>
      </c>
      <c r="AE1292" s="1">
        <v>0</v>
      </c>
      <c r="AF1292" s="1">
        <v>0</v>
      </c>
      <c r="AG1292" s="1">
        <v>0</v>
      </c>
      <c r="AH1292" s="1">
        <v>0</v>
      </c>
      <c r="AI1292" s="1">
        <v>0</v>
      </c>
      <c r="AJ1292" s="1">
        <v>1</v>
      </c>
      <c r="AK1292" s="6">
        <v>367</v>
      </c>
    </row>
    <row r="1293" spans="2:37" x14ac:dyDescent="0.25">
      <c r="B1293" s="1" t="s">
        <v>3921</v>
      </c>
      <c r="C1293" s="1" t="s">
        <v>3922</v>
      </c>
      <c r="D1293" s="1" t="s">
        <v>3923</v>
      </c>
      <c r="E1293" s="2">
        <v>45306.342418981483</v>
      </c>
      <c r="F1293" s="1" t="s">
        <v>311</v>
      </c>
      <c r="G1293" s="1" t="s">
        <v>37</v>
      </c>
      <c r="H1293" s="1" t="s">
        <v>53</v>
      </c>
      <c r="I1293" s="1" t="s">
        <v>38</v>
      </c>
      <c r="J1293" s="3">
        <v>20.399999999999999</v>
      </c>
      <c r="K1293" s="1">
        <v>97</v>
      </c>
      <c r="L1293" s="1">
        <v>216</v>
      </c>
      <c r="M1293" s="1">
        <v>84</v>
      </c>
      <c r="N1293" s="1">
        <v>0</v>
      </c>
      <c r="O1293" s="1">
        <v>15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5</v>
      </c>
      <c r="V1293" s="1">
        <v>0</v>
      </c>
      <c r="W1293" s="1">
        <v>0</v>
      </c>
      <c r="X1293" s="1">
        <v>0</v>
      </c>
      <c r="Y1293" s="1">
        <v>0</v>
      </c>
      <c r="Z1293" s="1">
        <v>0</v>
      </c>
      <c r="AA1293" s="1">
        <v>0</v>
      </c>
      <c r="AB1293" s="1">
        <v>373</v>
      </c>
      <c r="AC1293" s="1">
        <v>23</v>
      </c>
      <c r="AD1293" s="1">
        <v>1</v>
      </c>
      <c r="AE1293" s="1">
        <v>0</v>
      </c>
      <c r="AF1293" s="1">
        <v>0</v>
      </c>
      <c r="AG1293" s="1">
        <v>0</v>
      </c>
      <c r="AH1293" s="1">
        <v>1</v>
      </c>
      <c r="AI1293" s="1">
        <v>0</v>
      </c>
      <c r="AJ1293" s="1">
        <v>0</v>
      </c>
      <c r="AK1293" s="6">
        <v>45483</v>
      </c>
    </row>
    <row r="1294" spans="2:37" x14ac:dyDescent="0.25">
      <c r="B1294" s="1" t="s">
        <v>3924</v>
      </c>
      <c r="C1294" s="1" t="s">
        <v>3925</v>
      </c>
      <c r="D1294" s="1" t="s">
        <v>3926</v>
      </c>
      <c r="E1294" s="2">
        <v>45306.447245370371</v>
      </c>
      <c r="F1294" s="1" t="s">
        <v>147</v>
      </c>
      <c r="G1294" s="1" t="s">
        <v>37</v>
      </c>
      <c r="I1294" s="1" t="s">
        <v>38</v>
      </c>
      <c r="J1294" s="3">
        <v>14.9</v>
      </c>
      <c r="K1294" s="1">
        <v>2</v>
      </c>
      <c r="L1294" s="1">
        <v>299</v>
      </c>
      <c r="M1294" s="1">
        <v>263</v>
      </c>
      <c r="N1294" s="1">
        <v>0</v>
      </c>
      <c r="O1294" s="1">
        <v>41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21</v>
      </c>
      <c r="V1294" s="1">
        <v>0</v>
      </c>
      <c r="W1294" s="1">
        <v>0</v>
      </c>
      <c r="X1294" s="1">
        <v>0</v>
      </c>
      <c r="Y1294" s="1">
        <v>0</v>
      </c>
      <c r="Z1294" s="1">
        <v>0</v>
      </c>
      <c r="AA1294" s="1">
        <v>0</v>
      </c>
      <c r="AB1294" s="1">
        <v>302</v>
      </c>
      <c r="AC1294" s="1">
        <v>0</v>
      </c>
      <c r="AD1294" s="1">
        <v>1</v>
      </c>
      <c r="AE1294" s="1">
        <v>0</v>
      </c>
      <c r="AF1294" s="1">
        <v>0</v>
      </c>
      <c r="AG1294" s="1">
        <v>1</v>
      </c>
      <c r="AH1294" s="1">
        <v>0</v>
      </c>
      <c r="AI1294" s="1">
        <v>0</v>
      </c>
      <c r="AJ1294" s="1">
        <v>0</v>
      </c>
      <c r="AK1294" s="6">
        <v>45361</v>
      </c>
    </row>
    <row r="1295" spans="2:37" x14ac:dyDescent="0.25">
      <c r="B1295" s="1" t="s">
        <v>1627</v>
      </c>
      <c r="C1295" s="1" t="s">
        <v>1628</v>
      </c>
      <c r="D1295" s="1" t="s">
        <v>1626</v>
      </c>
      <c r="E1295" s="2">
        <v>45306.333067129628</v>
      </c>
      <c r="F1295" s="1" t="s">
        <v>211</v>
      </c>
      <c r="G1295" s="1" t="s">
        <v>42</v>
      </c>
      <c r="I1295" s="1" t="s">
        <v>50</v>
      </c>
      <c r="J1295" s="3">
        <v>351.3</v>
      </c>
      <c r="K1295" s="1">
        <v>1638</v>
      </c>
      <c r="L1295" s="1">
        <v>0</v>
      </c>
      <c r="M1295" s="1">
        <v>0</v>
      </c>
      <c r="N1295" s="1">
        <v>1483</v>
      </c>
      <c r="O1295" s="1">
        <v>26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4</v>
      </c>
      <c r="V1295" s="1">
        <v>0</v>
      </c>
      <c r="W1295" s="1">
        <v>0</v>
      </c>
      <c r="X1295" s="1">
        <v>0</v>
      </c>
      <c r="Y1295" s="1">
        <v>0</v>
      </c>
      <c r="Z1295" s="1">
        <v>0</v>
      </c>
      <c r="AA1295" s="1">
        <v>0</v>
      </c>
      <c r="AB1295" s="1">
        <v>1453</v>
      </c>
      <c r="AC1295" s="1">
        <v>0</v>
      </c>
      <c r="AD1295" s="1">
        <v>0</v>
      </c>
      <c r="AE1295" s="1">
        <v>0</v>
      </c>
      <c r="AF1295" s="1">
        <v>0</v>
      </c>
      <c r="AG1295" s="1">
        <v>0</v>
      </c>
      <c r="AH1295" s="1">
        <v>0</v>
      </c>
      <c r="AI1295" s="1">
        <v>0</v>
      </c>
      <c r="AJ1295" s="1">
        <v>0</v>
      </c>
      <c r="AK1295" s="6">
        <v>45414</v>
      </c>
    </row>
    <row r="1296" spans="2:37" x14ac:dyDescent="0.25">
      <c r="B1296" s="1" t="s">
        <v>1630</v>
      </c>
      <c r="C1296" s="1" t="s">
        <v>1631</v>
      </c>
      <c r="D1296" s="1" t="s">
        <v>1629</v>
      </c>
      <c r="E1296" s="2">
        <v>45306.335081018522</v>
      </c>
      <c r="F1296" s="1" t="s">
        <v>41</v>
      </c>
      <c r="G1296" s="1" t="s">
        <v>37</v>
      </c>
      <c r="I1296" s="1" t="s">
        <v>50</v>
      </c>
      <c r="J1296" s="3">
        <v>118.2</v>
      </c>
      <c r="K1296" s="1">
        <v>769</v>
      </c>
      <c r="L1296" s="1">
        <v>0</v>
      </c>
      <c r="M1296" s="1">
        <v>0</v>
      </c>
      <c r="N1296" s="1">
        <v>617</v>
      </c>
      <c r="O1296" s="1">
        <v>88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37</v>
      </c>
      <c r="V1296" s="1">
        <v>0</v>
      </c>
      <c r="W1296" s="1">
        <v>0</v>
      </c>
      <c r="X1296" s="1">
        <v>0</v>
      </c>
      <c r="Y1296" s="1">
        <v>0</v>
      </c>
      <c r="Z1296" s="1">
        <v>0</v>
      </c>
      <c r="AA1296" s="1">
        <v>1</v>
      </c>
      <c r="AB1296" s="1">
        <v>848</v>
      </c>
      <c r="AC1296" s="1">
        <v>0</v>
      </c>
      <c r="AD1296" s="1">
        <v>0</v>
      </c>
      <c r="AE1296" s="1">
        <v>0</v>
      </c>
      <c r="AF1296" s="1">
        <v>0</v>
      </c>
      <c r="AG1296" s="1">
        <v>0</v>
      </c>
      <c r="AH1296" s="1">
        <v>0</v>
      </c>
      <c r="AI1296" s="1">
        <v>0</v>
      </c>
      <c r="AJ1296" s="1">
        <v>0</v>
      </c>
      <c r="AK1296" s="6">
        <v>45351</v>
      </c>
    </row>
    <row r="1297" spans="2:37" x14ac:dyDescent="0.25">
      <c r="B1297" s="1" t="s">
        <v>3927</v>
      </c>
      <c r="C1297" s="1" t="s">
        <v>3928</v>
      </c>
      <c r="D1297" s="1" t="s">
        <v>3929</v>
      </c>
      <c r="E1297" s="2">
        <v>45306.338877314818</v>
      </c>
      <c r="F1297" s="1" t="s">
        <v>1821</v>
      </c>
      <c r="G1297" s="1" t="s">
        <v>37</v>
      </c>
      <c r="I1297" s="1" t="s">
        <v>50</v>
      </c>
      <c r="J1297" s="3">
        <v>82.6</v>
      </c>
      <c r="K1297" s="1">
        <v>111</v>
      </c>
      <c r="L1297" s="1">
        <v>0</v>
      </c>
      <c r="M1297" s="1">
        <v>0</v>
      </c>
      <c r="N1297" s="1">
        <v>168</v>
      </c>
      <c r="O1297" s="1">
        <v>12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  <c r="U1297" s="1">
        <v>38</v>
      </c>
      <c r="V1297" s="1">
        <v>0</v>
      </c>
      <c r="W1297" s="1">
        <v>0</v>
      </c>
      <c r="X1297" s="1">
        <v>0</v>
      </c>
      <c r="Y1297" s="1">
        <v>0</v>
      </c>
      <c r="Z1297" s="1">
        <v>0</v>
      </c>
      <c r="AA1297" s="1">
        <v>0</v>
      </c>
      <c r="AB1297" s="1">
        <v>361</v>
      </c>
      <c r="AC1297" s="1">
        <v>0</v>
      </c>
      <c r="AD1297" s="1">
        <v>0</v>
      </c>
      <c r="AE1297" s="1">
        <v>0</v>
      </c>
      <c r="AF1297" s="1">
        <v>0</v>
      </c>
      <c r="AG1297" s="1">
        <v>0</v>
      </c>
      <c r="AH1297" s="1">
        <v>0</v>
      </c>
      <c r="AI1297" s="1">
        <v>0</v>
      </c>
      <c r="AJ1297" s="1">
        <v>0</v>
      </c>
      <c r="AK1297" s="6">
        <v>45591</v>
      </c>
    </row>
    <row r="1298" spans="2:37" x14ac:dyDescent="0.25">
      <c r="B1298" s="1" t="s">
        <v>3930</v>
      </c>
      <c r="C1298" s="1" t="s">
        <v>3931</v>
      </c>
      <c r="D1298" s="1" t="s">
        <v>3932</v>
      </c>
      <c r="E1298" s="2">
        <v>45230.595949074072</v>
      </c>
      <c r="F1298" s="1" t="s">
        <v>104</v>
      </c>
      <c r="G1298" s="1" t="s">
        <v>37</v>
      </c>
      <c r="H1298" s="1" t="s">
        <v>53</v>
      </c>
      <c r="I1298" s="1" t="s">
        <v>38</v>
      </c>
      <c r="J1298" s="3">
        <v>5.3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0</v>
      </c>
      <c r="W1298" s="1">
        <v>0</v>
      </c>
      <c r="X1298" s="1">
        <v>0</v>
      </c>
      <c r="Y1298" s="1">
        <v>0</v>
      </c>
      <c r="Z1298" s="1">
        <v>0</v>
      </c>
      <c r="AA1298" s="1">
        <v>0</v>
      </c>
      <c r="AB1298" s="1">
        <v>0</v>
      </c>
      <c r="AC1298" s="1">
        <v>0</v>
      </c>
      <c r="AD1298" s="1">
        <v>1</v>
      </c>
      <c r="AE1298" s="1">
        <v>0</v>
      </c>
      <c r="AF1298" s="1">
        <v>0</v>
      </c>
      <c r="AG1298" s="1">
        <v>0</v>
      </c>
      <c r="AH1298" s="1">
        <v>0</v>
      </c>
      <c r="AI1298" s="1">
        <v>0</v>
      </c>
      <c r="AJ1298" s="1">
        <v>-1</v>
      </c>
      <c r="AK1298" s="6">
        <v>45359</v>
      </c>
    </row>
    <row r="1299" spans="2:37" x14ac:dyDescent="0.25">
      <c r="B1299" s="1" t="s">
        <v>2325</v>
      </c>
      <c r="C1299" s="1" t="s">
        <v>3933</v>
      </c>
      <c r="D1299" s="1" t="s">
        <v>3934</v>
      </c>
      <c r="E1299" s="2">
        <v>45306.346388888887</v>
      </c>
      <c r="F1299" s="1" t="s">
        <v>2327</v>
      </c>
      <c r="G1299" s="1" t="s">
        <v>37</v>
      </c>
      <c r="I1299" s="1" t="s">
        <v>38</v>
      </c>
      <c r="J1299" s="3">
        <v>27.4</v>
      </c>
      <c r="K1299" s="1">
        <v>0</v>
      </c>
      <c r="L1299" s="1">
        <v>1570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6</v>
      </c>
      <c r="V1299" s="1">
        <v>0</v>
      </c>
      <c r="W1299" s="1">
        <v>0</v>
      </c>
      <c r="X1299" s="1">
        <v>0</v>
      </c>
      <c r="Y1299" s="1">
        <v>0</v>
      </c>
      <c r="Z1299" s="1">
        <v>0</v>
      </c>
      <c r="AA1299" s="1">
        <v>0</v>
      </c>
      <c r="AB1299" s="1">
        <v>1570</v>
      </c>
      <c r="AC1299" s="1">
        <v>0</v>
      </c>
      <c r="AD1299" s="1">
        <v>0</v>
      </c>
      <c r="AE1299" s="1">
        <v>0</v>
      </c>
      <c r="AF1299" s="1">
        <v>0</v>
      </c>
      <c r="AG1299" s="1">
        <v>0</v>
      </c>
      <c r="AH1299" s="1">
        <v>0</v>
      </c>
      <c r="AI1299" s="1">
        <v>0</v>
      </c>
      <c r="AJ1299" s="1">
        <v>0</v>
      </c>
      <c r="AK1299" s="6">
        <v>367</v>
      </c>
    </row>
    <row r="1300" spans="2:37" x14ac:dyDescent="0.25">
      <c r="B1300" s="1" t="s">
        <v>2325</v>
      </c>
      <c r="C1300" s="1" t="s">
        <v>2326</v>
      </c>
      <c r="D1300" s="1" t="s">
        <v>2324</v>
      </c>
      <c r="E1300" s="2">
        <v>45265.645069444443</v>
      </c>
      <c r="F1300" s="1" t="s">
        <v>2327</v>
      </c>
      <c r="G1300" s="1" t="s">
        <v>37</v>
      </c>
      <c r="I1300" s="1" t="s">
        <v>38</v>
      </c>
      <c r="J1300" s="3">
        <v>25.6</v>
      </c>
      <c r="K1300" s="1">
        <v>0</v>
      </c>
      <c r="L1300" s="1">
        <v>1771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8</v>
      </c>
      <c r="V1300" s="1">
        <v>0</v>
      </c>
      <c r="W1300" s="1">
        <v>0</v>
      </c>
      <c r="X1300" s="1">
        <v>0</v>
      </c>
      <c r="Y1300" s="1">
        <v>0</v>
      </c>
      <c r="Z1300" s="1">
        <v>0</v>
      </c>
      <c r="AA1300" s="1">
        <v>0</v>
      </c>
      <c r="AB1300" s="1">
        <v>1771</v>
      </c>
      <c r="AC1300" s="1">
        <v>0</v>
      </c>
      <c r="AD1300" s="1">
        <v>0</v>
      </c>
      <c r="AE1300" s="1">
        <v>0</v>
      </c>
      <c r="AF1300" s="1">
        <v>0</v>
      </c>
      <c r="AG1300" s="1">
        <v>0</v>
      </c>
      <c r="AH1300" s="1">
        <v>0</v>
      </c>
      <c r="AI1300" s="1">
        <v>0</v>
      </c>
      <c r="AJ1300" s="1">
        <v>0</v>
      </c>
      <c r="AK1300" s="6">
        <v>367</v>
      </c>
    </row>
    <row r="1301" spans="2:37" x14ac:dyDescent="0.25">
      <c r="B1301" s="1" t="s">
        <v>1633</v>
      </c>
      <c r="C1301" s="1" t="s">
        <v>1634</v>
      </c>
      <c r="D1301" s="1" t="s">
        <v>1632</v>
      </c>
      <c r="E1301" s="2">
        <v>45304.05878472222</v>
      </c>
      <c r="F1301" s="1" t="s">
        <v>86</v>
      </c>
      <c r="G1301" s="1" t="s">
        <v>37</v>
      </c>
      <c r="I1301" s="1" t="s">
        <v>38</v>
      </c>
      <c r="J1301" s="3">
        <v>6.1</v>
      </c>
      <c r="K1301" s="1">
        <v>0</v>
      </c>
      <c r="L1301" s="1">
        <v>0</v>
      </c>
      <c r="M1301" s="1">
        <v>85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0</v>
      </c>
      <c r="Z1301" s="1">
        <v>0</v>
      </c>
      <c r="AA1301" s="1">
        <v>0</v>
      </c>
      <c r="AB1301" s="1">
        <v>6</v>
      </c>
      <c r="AC1301" s="1">
        <v>0</v>
      </c>
      <c r="AD1301" s="1">
        <v>0</v>
      </c>
      <c r="AE1301" s="1">
        <v>0</v>
      </c>
      <c r="AF1301" s="1">
        <v>0</v>
      </c>
      <c r="AG1301" s="1">
        <v>0</v>
      </c>
      <c r="AH1301" s="1">
        <v>0</v>
      </c>
      <c r="AI1301" s="1">
        <v>0</v>
      </c>
      <c r="AJ1301" s="1">
        <v>0</v>
      </c>
      <c r="AK1301" s="6">
        <v>367</v>
      </c>
    </row>
    <row r="1302" spans="2:37" x14ac:dyDescent="0.25">
      <c r="B1302" s="1" t="s">
        <v>3935</v>
      </c>
      <c r="C1302" s="1" t="s">
        <v>3936</v>
      </c>
      <c r="D1302" s="1" t="s">
        <v>3937</v>
      </c>
      <c r="E1302" s="2">
        <v>45306.326412037037</v>
      </c>
      <c r="F1302" s="1" t="s">
        <v>41</v>
      </c>
      <c r="G1302" s="1" t="s">
        <v>37</v>
      </c>
      <c r="I1302" s="1" t="s">
        <v>38</v>
      </c>
      <c r="J1302" s="3">
        <v>46.6</v>
      </c>
      <c r="K1302" s="1">
        <v>767</v>
      </c>
      <c r="L1302" s="1">
        <v>0</v>
      </c>
      <c r="M1302" s="1">
        <v>0</v>
      </c>
      <c r="N1302" s="1">
        <v>62</v>
      </c>
      <c r="O1302" s="1">
        <v>244</v>
      </c>
      <c r="P1302" s="1">
        <v>171</v>
      </c>
      <c r="Q1302" s="1">
        <v>0</v>
      </c>
      <c r="R1302" s="1">
        <v>0</v>
      </c>
      <c r="S1302" s="1">
        <v>12</v>
      </c>
      <c r="T1302" s="1">
        <v>0</v>
      </c>
      <c r="U1302" s="1">
        <v>18</v>
      </c>
      <c r="V1302" s="1">
        <v>0</v>
      </c>
      <c r="W1302" s="1">
        <v>0</v>
      </c>
      <c r="X1302" s="1">
        <v>0</v>
      </c>
      <c r="Y1302" s="1">
        <v>0</v>
      </c>
      <c r="Z1302" s="1">
        <v>0</v>
      </c>
      <c r="AA1302" s="1">
        <v>0</v>
      </c>
      <c r="AB1302" s="1">
        <v>61</v>
      </c>
      <c r="AC1302" s="1">
        <v>0</v>
      </c>
      <c r="AD1302" s="1">
        <v>0</v>
      </c>
      <c r="AE1302" s="1">
        <v>0</v>
      </c>
      <c r="AF1302" s="1">
        <v>0</v>
      </c>
      <c r="AG1302" s="1">
        <v>0</v>
      </c>
      <c r="AH1302" s="1">
        <v>0</v>
      </c>
      <c r="AI1302" s="1">
        <v>0</v>
      </c>
      <c r="AJ1302" s="1">
        <v>0</v>
      </c>
      <c r="AK1302" s="6">
        <v>45472</v>
      </c>
    </row>
    <row r="1303" spans="2:37" x14ac:dyDescent="0.25">
      <c r="B1303" s="1" t="s">
        <v>3938</v>
      </c>
      <c r="C1303" s="1" t="s">
        <v>3939</v>
      </c>
      <c r="D1303" s="1" t="s">
        <v>3940</v>
      </c>
      <c r="E1303" s="2">
        <v>45303.413425925923</v>
      </c>
      <c r="F1303" s="1" t="s">
        <v>147</v>
      </c>
      <c r="G1303" s="1" t="s">
        <v>37</v>
      </c>
      <c r="I1303" s="1" t="s">
        <v>38</v>
      </c>
      <c r="J1303" s="3">
        <v>18</v>
      </c>
      <c r="K1303" s="1">
        <v>0</v>
      </c>
      <c r="L1303" s="1">
        <v>0</v>
      </c>
      <c r="M1303" s="1">
        <v>150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0</v>
      </c>
      <c r="V1303" s="1">
        <v>0</v>
      </c>
      <c r="W1303" s="1">
        <v>0</v>
      </c>
      <c r="X1303" s="1">
        <v>0</v>
      </c>
      <c r="Y1303" s="1">
        <v>0</v>
      </c>
      <c r="Z1303" s="1">
        <v>0</v>
      </c>
      <c r="AA1303" s="1">
        <v>0</v>
      </c>
      <c r="AB1303" s="1">
        <v>47</v>
      </c>
      <c r="AC1303" s="1">
        <v>0</v>
      </c>
      <c r="AD1303" s="1">
        <v>0</v>
      </c>
      <c r="AE1303" s="1">
        <v>0</v>
      </c>
      <c r="AF1303" s="1">
        <v>0</v>
      </c>
      <c r="AG1303" s="1">
        <v>0</v>
      </c>
      <c r="AH1303" s="1">
        <v>0</v>
      </c>
      <c r="AI1303" s="1">
        <v>0</v>
      </c>
      <c r="AJ1303" s="1">
        <v>0</v>
      </c>
      <c r="AK1303" s="6">
        <v>367</v>
      </c>
    </row>
    <row r="1304" spans="2:37" x14ac:dyDescent="0.25">
      <c r="B1304" s="1" t="s">
        <v>1636</v>
      </c>
      <c r="C1304" s="1" t="s">
        <v>1637</v>
      </c>
      <c r="D1304" s="1" t="s">
        <v>1635</v>
      </c>
      <c r="E1304" s="2">
        <v>45306.370891203704</v>
      </c>
      <c r="F1304" s="1" t="s">
        <v>104</v>
      </c>
      <c r="G1304" s="1" t="s">
        <v>37</v>
      </c>
      <c r="I1304" s="1" t="s">
        <v>38</v>
      </c>
      <c r="J1304" s="3">
        <v>11.6</v>
      </c>
      <c r="K1304" s="1">
        <v>0</v>
      </c>
      <c r="L1304" s="1">
        <v>118</v>
      </c>
      <c r="M1304" s="1">
        <v>134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9</v>
      </c>
      <c r="T1304" s="1">
        <v>0</v>
      </c>
      <c r="U1304" s="1">
        <v>181</v>
      </c>
      <c r="V1304" s="1">
        <v>0</v>
      </c>
      <c r="W1304" s="1">
        <v>0</v>
      </c>
      <c r="X1304" s="1">
        <v>0</v>
      </c>
      <c r="Y1304" s="1">
        <v>0</v>
      </c>
      <c r="Z1304" s="1">
        <v>0</v>
      </c>
      <c r="AA1304" s="1">
        <v>5</v>
      </c>
      <c r="AB1304" s="1">
        <v>172</v>
      </c>
      <c r="AC1304" s="1">
        <v>0</v>
      </c>
      <c r="AD1304" s="1">
        <v>0</v>
      </c>
      <c r="AE1304" s="1">
        <v>0</v>
      </c>
      <c r="AF1304" s="1">
        <v>0</v>
      </c>
      <c r="AG1304" s="1">
        <v>0</v>
      </c>
      <c r="AH1304" s="1">
        <v>0</v>
      </c>
      <c r="AI1304" s="1">
        <v>0</v>
      </c>
      <c r="AJ1304" s="1">
        <v>0</v>
      </c>
      <c r="AK1304" s="6">
        <v>45346</v>
      </c>
    </row>
    <row r="1305" spans="2:37" x14ac:dyDescent="0.25">
      <c r="B1305" s="1" t="s">
        <v>3941</v>
      </c>
      <c r="C1305" s="1" t="s">
        <v>3942</v>
      </c>
      <c r="D1305" s="1" t="s">
        <v>3943</v>
      </c>
      <c r="E1305" s="2">
        <v>45230.595949074072</v>
      </c>
      <c r="F1305" s="1" t="s">
        <v>66</v>
      </c>
      <c r="G1305" s="1" t="s">
        <v>37</v>
      </c>
      <c r="I1305" s="1" t="s">
        <v>50</v>
      </c>
      <c r="J1305" s="3">
        <v>3.9</v>
      </c>
      <c r="K1305" s="1">
        <v>0</v>
      </c>
      <c r="L1305" s="1">
        <v>82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0</v>
      </c>
      <c r="W1305" s="1">
        <v>0</v>
      </c>
      <c r="X1305" s="1">
        <v>0</v>
      </c>
      <c r="Y1305" s="1">
        <v>0</v>
      </c>
      <c r="Z1305" s="1">
        <v>0</v>
      </c>
      <c r="AA1305" s="1">
        <v>0</v>
      </c>
      <c r="AB1305" s="1">
        <v>301</v>
      </c>
      <c r="AC1305" s="1">
        <v>0</v>
      </c>
      <c r="AD1305" s="1">
        <v>0</v>
      </c>
      <c r="AE1305" s="1">
        <v>0</v>
      </c>
      <c r="AF1305" s="1">
        <v>0</v>
      </c>
      <c r="AG1305" s="1">
        <v>0</v>
      </c>
      <c r="AH1305" s="1">
        <v>0</v>
      </c>
      <c r="AI1305" s="1">
        <v>0</v>
      </c>
      <c r="AJ1305" s="1">
        <v>-1</v>
      </c>
      <c r="AK1305" s="6">
        <v>367</v>
      </c>
    </row>
    <row r="1306" spans="2:37" x14ac:dyDescent="0.25">
      <c r="B1306" s="1" t="s">
        <v>1639</v>
      </c>
      <c r="C1306" s="1" t="s">
        <v>1640</v>
      </c>
      <c r="D1306" s="1" t="s">
        <v>1638</v>
      </c>
      <c r="E1306" s="2">
        <v>45304.475115740737</v>
      </c>
      <c r="F1306" s="1" t="s">
        <v>183</v>
      </c>
      <c r="G1306" s="1" t="s">
        <v>37</v>
      </c>
      <c r="I1306" s="1" t="s">
        <v>38</v>
      </c>
      <c r="J1306" s="3">
        <v>125.6</v>
      </c>
      <c r="K1306" s="1">
        <v>1</v>
      </c>
      <c r="L1306" s="1">
        <v>0</v>
      </c>
      <c r="M1306" s="1">
        <v>0</v>
      </c>
      <c r="N1306" s="1">
        <v>1378</v>
      </c>
      <c r="O1306" s="1">
        <v>3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21</v>
      </c>
      <c r="V1306" s="1">
        <v>0</v>
      </c>
      <c r="W1306" s="1">
        <v>0</v>
      </c>
      <c r="X1306" s="1">
        <v>0</v>
      </c>
      <c r="Y1306" s="1">
        <v>0</v>
      </c>
      <c r="Z1306" s="1">
        <v>0</v>
      </c>
      <c r="AA1306" s="1">
        <v>0</v>
      </c>
      <c r="AB1306" s="1">
        <v>2697</v>
      </c>
      <c r="AC1306" s="1">
        <v>0</v>
      </c>
      <c r="AD1306" s="1">
        <v>0</v>
      </c>
      <c r="AE1306" s="1">
        <v>0</v>
      </c>
      <c r="AF1306" s="1">
        <v>0</v>
      </c>
      <c r="AG1306" s="1">
        <v>0</v>
      </c>
      <c r="AH1306" s="1">
        <v>0</v>
      </c>
      <c r="AI1306" s="1">
        <v>0</v>
      </c>
      <c r="AJ1306" s="1">
        <v>0</v>
      </c>
      <c r="AK1306" s="6">
        <v>45363</v>
      </c>
    </row>
    <row r="1307" spans="2:37" x14ac:dyDescent="0.25">
      <c r="B1307" s="1" t="s">
        <v>1642</v>
      </c>
      <c r="C1307" s="1" t="s">
        <v>1643</v>
      </c>
      <c r="D1307" s="1" t="s">
        <v>1641</v>
      </c>
      <c r="E1307" s="2">
        <v>45304.338576388887</v>
      </c>
      <c r="F1307" s="1" t="s">
        <v>36</v>
      </c>
      <c r="G1307" s="1" t="s">
        <v>37</v>
      </c>
      <c r="I1307" s="1" t="s">
        <v>50</v>
      </c>
      <c r="J1307" s="3">
        <v>91.7</v>
      </c>
      <c r="K1307" s="1">
        <v>58</v>
      </c>
      <c r="L1307" s="1">
        <v>0</v>
      </c>
      <c r="M1307" s="1">
        <v>59</v>
      </c>
      <c r="N1307" s="1">
        <v>0</v>
      </c>
      <c r="O1307" s="1">
        <v>53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  <c r="U1307" s="1">
        <v>4</v>
      </c>
      <c r="V1307" s="1">
        <v>0</v>
      </c>
      <c r="W1307" s="1">
        <v>0</v>
      </c>
      <c r="X1307" s="1">
        <v>0</v>
      </c>
      <c r="Y1307" s="1">
        <v>0</v>
      </c>
      <c r="Z1307" s="1">
        <v>0</v>
      </c>
      <c r="AA1307" s="1">
        <v>0</v>
      </c>
      <c r="AB1307" s="1">
        <v>77</v>
      </c>
      <c r="AC1307" s="1">
        <v>0</v>
      </c>
      <c r="AD1307" s="1">
        <v>0</v>
      </c>
      <c r="AE1307" s="1">
        <v>0</v>
      </c>
      <c r="AF1307" s="1">
        <v>0</v>
      </c>
      <c r="AG1307" s="1">
        <v>0</v>
      </c>
      <c r="AH1307" s="1">
        <v>0</v>
      </c>
      <c r="AI1307" s="1">
        <v>0</v>
      </c>
      <c r="AJ1307" s="1">
        <v>0</v>
      </c>
      <c r="AK1307" s="6">
        <v>45401</v>
      </c>
    </row>
    <row r="1308" spans="2:37" x14ac:dyDescent="0.25">
      <c r="B1308" s="1" t="s">
        <v>3944</v>
      </c>
      <c r="C1308" s="1" t="s">
        <v>3945</v>
      </c>
      <c r="D1308" s="1" t="s">
        <v>3946</v>
      </c>
      <c r="E1308" s="2">
        <v>45306.315138888887</v>
      </c>
      <c r="F1308" s="1" t="s">
        <v>207</v>
      </c>
      <c r="G1308" s="1" t="s">
        <v>42</v>
      </c>
      <c r="I1308" s="1" t="s">
        <v>38</v>
      </c>
      <c r="J1308" s="3">
        <v>9.9</v>
      </c>
      <c r="K1308" s="1">
        <v>1</v>
      </c>
      <c r="L1308" s="1">
        <v>0</v>
      </c>
      <c r="M1308" s="1">
        <v>0</v>
      </c>
      <c r="N1308" s="1">
        <v>0</v>
      </c>
      <c r="O1308" s="1">
        <v>52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176</v>
      </c>
      <c r="V1308" s="1">
        <v>0</v>
      </c>
      <c r="W1308" s="1">
        <v>0</v>
      </c>
      <c r="X1308" s="1">
        <v>0</v>
      </c>
      <c r="Y1308" s="1">
        <v>0</v>
      </c>
      <c r="Z1308" s="1">
        <v>0</v>
      </c>
      <c r="AA1308" s="1">
        <v>169</v>
      </c>
      <c r="AB1308" s="1">
        <v>0</v>
      </c>
      <c r="AC1308" s="1">
        <v>0</v>
      </c>
      <c r="AD1308" s="1">
        <v>0</v>
      </c>
      <c r="AE1308" s="1">
        <v>0</v>
      </c>
      <c r="AF1308" s="1">
        <v>0</v>
      </c>
      <c r="AG1308" s="1">
        <v>0</v>
      </c>
      <c r="AH1308" s="1">
        <v>0</v>
      </c>
      <c r="AI1308" s="1">
        <v>0</v>
      </c>
      <c r="AJ1308" s="1">
        <v>0</v>
      </c>
      <c r="AK1308" s="6">
        <v>45658</v>
      </c>
    </row>
    <row r="1309" spans="2:37" x14ac:dyDescent="0.25">
      <c r="B1309" s="1" t="s">
        <v>1645</v>
      </c>
      <c r="C1309" s="1" t="s">
        <v>1646</v>
      </c>
      <c r="D1309" s="1" t="s">
        <v>1644</v>
      </c>
      <c r="E1309" s="2">
        <v>45305.420694444445</v>
      </c>
      <c r="F1309" s="1" t="s">
        <v>215</v>
      </c>
      <c r="G1309" s="1" t="s">
        <v>37</v>
      </c>
      <c r="I1309" s="1" t="s">
        <v>50</v>
      </c>
      <c r="J1309" s="3">
        <v>17.5</v>
      </c>
      <c r="K1309" s="1">
        <v>3</v>
      </c>
      <c r="L1309" s="1">
        <v>0</v>
      </c>
      <c r="M1309" s="1">
        <v>240</v>
      </c>
      <c r="N1309" s="1">
        <v>0</v>
      </c>
      <c r="O1309" s="1">
        <v>40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1">
        <v>12</v>
      </c>
      <c r="V1309" s="1">
        <v>0</v>
      </c>
      <c r="W1309" s="1">
        <v>0</v>
      </c>
      <c r="X1309" s="1">
        <v>0</v>
      </c>
      <c r="Y1309" s="1">
        <v>0</v>
      </c>
      <c r="Z1309" s="1">
        <v>0</v>
      </c>
      <c r="AA1309" s="1">
        <v>0</v>
      </c>
      <c r="AB1309" s="1">
        <v>293</v>
      </c>
      <c r="AC1309" s="1">
        <v>0</v>
      </c>
      <c r="AD1309" s="1">
        <v>0</v>
      </c>
      <c r="AE1309" s="1">
        <v>0</v>
      </c>
      <c r="AF1309" s="1">
        <v>0</v>
      </c>
      <c r="AG1309" s="1">
        <v>0</v>
      </c>
      <c r="AH1309" s="1">
        <v>0</v>
      </c>
      <c r="AI1309" s="1">
        <v>0</v>
      </c>
      <c r="AJ1309" s="1">
        <v>0</v>
      </c>
      <c r="AK1309" s="6">
        <v>45590</v>
      </c>
    </row>
    <row r="1310" spans="2:37" x14ac:dyDescent="0.25">
      <c r="B1310" s="1" t="s">
        <v>3947</v>
      </c>
      <c r="C1310" s="1" t="s">
        <v>3948</v>
      </c>
      <c r="D1310" s="1" t="s">
        <v>3949</v>
      </c>
      <c r="E1310" s="2">
        <v>45303.487453703703</v>
      </c>
      <c r="F1310" s="1" t="s">
        <v>215</v>
      </c>
      <c r="G1310" s="1" t="s">
        <v>37</v>
      </c>
      <c r="I1310" s="1" t="s">
        <v>50</v>
      </c>
      <c r="J1310" s="3">
        <v>107.8</v>
      </c>
      <c r="K1310" s="1">
        <v>3</v>
      </c>
      <c r="L1310" s="1">
        <v>0</v>
      </c>
      <c r="M1310" s="1">
        <v>768</v>
      </c>
      <c r="N1310" s="1">
        <v>0</v>
      </c>
      <c r="O1310" s="1">
        <v>79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249</v>
      </c>
      <c r="V1310" s="1">
        <v>0</v>
      </c>
      <c r="W1310" s="1">
        <v>0</v>
      </c>
      <c r="X1310" s="1">
        <v>0</v>
      </c>
      <c r="Y1310" s="1">
        <v>0</v>
      </c>
      <c r="Z1310" s="1">
        <v>0</v>
      </c>
      <c r="AA1310" s="1">
        <v>0</v>
      </c>
      <c r="AB1310" s="1">
        <v>179</v>
      </c>
      <c r="AC1310" s="1">
        <v>0</v>
      </c>
      <c r="AD1310" s="1">
        <v>0</v>
      </c>
      <c r="AE1310" s="1">
        <v>0</v>
      </c>
      <c r="AF1310" s="1">
        <v>0</v>
      </c>
      <c r="AG1310" s="1">
        <v>0</v>
      </c>
      <c r="AH1310" s="1">
        <v>0</v>
      </c>
      <c r="AI1310" s="1">
        <v>0</v>
      </c>
      <c r="AJ1310" s="1">
        <v>0</v>
      </c>
      <c r="AK1310" s="6">
        <v>45344</v>
      </c>
    </row>
    <row r="1311" spans="2:37" x14ac:dyDescent="0.25">
      <c r="B1311" s="1" t="s">
        <v>2329</v>
      </c>
      <c r="C1311" s="1" t="s">
        <v>2330</v>
      </c>
      <c r="D1311" s="1" t="s">
        <v>2328</v>
      </c>
      <c r="E1311" s="2">
        <v>45230.595949074072</v>
      </c>
      <c r="F1311" s="1" t="s">
        <v>66</v>
      </c>
      <c r="G1311" s="1" t="s">
        <v>37</v>
      </c>
      <c r="I1311" s="1" t="s">
        <v>38</v>
      </c>
      <c r="J1311" s="3">
        <v>41.4</v>
      </c>
      <c r="K1311" s="1">
        <v>0</v>
      </c>
      <c r="L1311" s="1">
        <v>0</v>
      </c>
      <c r="M1311" s="1">
        <v>2230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0</v>
      </c>
      <c r="W1311" s="1">
        <v>0</v>
      </c>
      <c r="X1311" s="1">
        <v>0</v>
      </c>
      <c r="Y1311" s="1">
        <v>0</v>
      </c>
      <c r="Z1311" s="1">
        <v>0</v>
      </c>
      <c r="AA1311" s="1">
        <v>0</v>
      </c>
      <c r="AB1311" s="1">
        <v>892</v>
      </c>
      <c r="AC1311" s="1">
        <v>0</v>
      </c>
      <c r="AD1311" s="1">
        <v>1</v>
      </c>
      <c r="AE1311" s="1">
        <v>0</v>
      </c>
      <c r="AF1311" s="1">
        <v>0</v>
      </c>
      <c r="AG1311" s="1">
        <v>0</v>
      </c>
      <c r="AH1311" s="1">
        <v>0</v>
      </c>
      <c r="AI1311" s="1">
        <v>0</v>
      </c>
      <c r="AJ1311" s="1">
        <v>-1</v>
      </c>
      <c r="AK1311" s="6">
        <v>367</v>
      </c>
    </row>
    <row r="1312" spans="2:37" x14ac:dyDescent="0.25">
      <c r="B1312" s="1" t="s">
        <v>1648</v>
      </c>
      <c r="C1312" s="1" t="s">
        <v>1649</v>
      </c>
      <c r="D1312" s="1" t="s">
        <v>1647</v>
      </c>
      <c r="E1312" s="2">
        <v>45306.414085648146</v>
      </c>
      <c r="F1312" s="1" t="s">
        <v>41</v>
      </c>
      <c r="G1312" s="1" t="s">
        <v>37</v>
      </c>
      <c r="I1312" s="1" t="s">
        <v>50</v>
      </c>
      <c r="J1312" s="3">
        <v>339.9</v>
      </c>
      <c r="K1312" s="1">
        <v>11</v>
      </c>
      <c r="L1312" s="1">
        <v>688</v>
      </c>
      <c r="M1312" s="1">
        <v>562</v>
      </c>
      <c r="N1312" s="1">
        <v>0</v>
      </c>
      <c r="O1312" s="1">
        <v>117</v>
      </c>
      <c r="P1312" s="1">
        <v>255</v>
      </c>
      <c r="Q1312" s="1">
        <v>0</v>
      </c>
      <c r="R1312" s="1">
        <v>436</v>
      </c>
      <c r="S1312" s="1">
        <v>0</v>
      </c>
      <c r="T1312" s="1">
        <v>0</v>
      </c>
      <c r="U1312" s="1">
        <v>32</v>
      </c>
      <c r="V1312" s="1">
        <v>0</v>
      </c>
      <c r="W1312" s="1">
        <v>0</v>
      </c>
      <c r="X1312" s="1">
        <v>0</v>
      </c>
      <c r="Y1312" s="1">
        <v>0</v>
      </c>
      <c r="Z1312" s="1">
        <v>0</v>
      </c>
      <c r="AA1312" s="1">
        <v>154</v>
      </c>
      <c r="AB1312" s="1">
        <v>2229</v>
      </c>
      <c r="AC1312" s="1">
        <v>0</v>
      </c>
      <c r="AD1312" s="1">
        <v>164</v>
      </c>
      <c r="AE1312" s="1">
        <v>0</v>
      </c>
      <c r="AF1312" s="1">
        <v>0</v>
      </c>
      <c r="AG1312" s="1">
        <v>0</v>
      </c>
      <c r="AH1312" s="1">
        <v>0</v>
      </c>
      <c r="AI1312" s="1">
        <v>1</v>
      </c>
      <c r="AJ1312" s="1">
        <v>0</v>
      </c>
      <c r="AK1312" s="6">
        <v>45573</v>
      </c>
    </row>
    <row r="1313" spans="2:37" x14ac:dyDescent="0.25">
      <c r="B1313" s="1" t="s">
        <v>1651</v>
      </c>
      <c r="C1313" s="1" t="s">
        <v>1652</v>
      </c>
      <c r="D1313" s="1" t="s">
        <v>1650</v>
      </c>
      <c r="E1313" s="2">
        <v>45306.468993055554</v>
      </c>
      <c r="F1313" s="1" t="s">
        <v>211</v>
      </c>
      <c r="G1313" s="1" t="s">
        <v>42</v>
      </c>
      <c r="I1313" s="1" t="s">
        <v>50</v>
      </c>
      <c r="J1313" s="3">
        <v>460.1</v>
      </c>
      <c r="K1313" s="1">
        <v>2529</v>
      </c>
      <c r="L1313" s="1">
        <v>0</v>
      </c>
      <c r="M1313" s="1">
        <v>0</v>
      </c>
      <c r="N1313" s="1">
        <v>0</v>
      </c>
      <c r="O1313" s="1">
        <v>1414</v>
      </c>
      <c r="P1313" s="1">
        <v>1885</v>
      </c>
      <c r="Q1313" s="1">
        <v>0</v>
      </c>
      <c r="R1313" s="1">
        <v>0</v>
      </c>
      <c r="S1313" s="1">
        <v>0</v>
      </c>
      <c r="T1313" s="1">
        <v>0</v>
      </c>
      <c r="U1313" s="1">
        <v>172</v>
      </c>
      <c r="V1313" s="1">
        <v>0</v>
      </c>
      <c r="W1313" s="1">
        <v>0</v>
      </c>
      <c r="X1313" s="1">
        <v>0</v>
      </c>
      <c r="Y1313" s="1">
        <v>0</v>
      </c>
      <c r="Z1313" s="1">
        <v>0</v>
      </c>
      <c r="AA1313" s="1">
        <v>0</v>
      </c>
      <c r="AB1313" s="1">
        <v>0</v>
      </c>
      <c r="AC1313" s="1">
        <v>0</v>
      </c>
      <c r="AD1313" s="1">
        <v>0</v>
      </c>
      <c r="AE1313" s="1">
        <v>0</v>
      </c>
      <c r="AF1313" s="1">
        <v>0</v>
      </c>
      <c r="AG1313" s="1">
        <v>0</v>
      </c>
      <c r="AH1313" s="1">
        <v>0</v>
      </c>
      <c r="AI1313" s="1">
        <v>0</v>
      </c>
      <c r="AJ1313" s="1">
        <v>0</v>
      </c>
      <c r="AK1313" s="6">
        <v>45470</v>
      </c>
    </row>
    <row r="1314" spans="2:37" x14ac:dyDescent="0.25">
      <c r="B1314" s="1" t="s">
        <v>3950</v>
      </c>
      <c r="C1314" s="1" t="s">
        <v>3951</v>
      </c>
      <c r="D1314" s="1" t="s">
        <v>3952</v>
      </c>
      <c r="E1314" s="2">
        <v>45230.595949074072</v>
      </c>
      <c r="F1314" s="1" t="s">
        <v>211</v>
      </c>
      <c r="G1314" s="1" t="s">
        <v>37</v>
      </c>
      <c r="I1314" s="1" t="s">
        <v>38</v>
      </c>
      <c r="J1314" s="3">
        <v>61.4</v>
      </c>
      <c r="K1314" s="1">
        <v>1</v>
      </c>
      <c r="L1314" s="1">
        <v>131</v>
      </c>
      <c r="M1314" s="1">
        <v>0</v>
      </c>
      <c r="N1314" s="1">
        <v>129</v>
      </c>
      <c r="O1314" s="1">
        <v>22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112</v>
      </c>
      <c r="V1314" s="1">
        <v>0</v>
      </c>
      <c r="W1314" s="1">
        <v>0</v>
      </c>
      <c r="X1314" s="1">
        <v>0</v>
      </c>
      <c r="Y1314" s="1">
        <v>0</v>
      </c>
      <c r="Z1314" s="1">
        <v>0</v>
      </c>
      <c r="AA1314" s="1">
        <v>0</v>
      </c>
      <c r="AB1314" s="1">
        <v>227</v>
      </c>
      <c r="AC1314" s="1">
        <v>0</v>
      </c>
      <c r="AD1314" s="1">
        <v>0</v>
      </c>
      <c r="AE1314" s="1">
        <v>0</v>
      </c>
      <c r="AF1314" s="1">
        <v>0</v>
      </c>
      <c r="AG1314" s="1">
        <v>0</v>
      </c>
      <c r="AH1314" s="1">
        <v>0</v>
      </c>
      <c r="AI1314" s="1">
        <v>0</v>
      </c>
      <c r="AJ1314" s="1">
        <v>-1</v>
      </c>
      <c r="AK1314" s="6">
        <v>45486</v>
      </c>
    </row>
    <row r="1315" spans="2:37" x14ac:dyDescent="0.25">
      <c r="B1315" s="1" t="s">
        <v>1654</v>
      </c>
      <c r="C1315" s="1" t="s">
        <v>1655</v>
      </c>
      <c r="D1315" s="1" t="s">
        <v>1653</v>
      </c>
      <c r="E1315" s="2">
        <v>45306.440405092595</v>
      </c>
      <c r="F1315" s="1" t="s">
        <v>1656</v>
      </c>
      <c r="G1315" s="1" t="s">
        <v>37</v>
      </c>
      <c r="H1315" s="1" t="s">
        <v>53</v>
      </c>
      <c r="I1315" s="1" t="s">
        <v>121</v>
      </c>
      <c r="J1315" s="3">
        <v>716.1</v>
      </c>
      <c r="K1315" s="1">
        <v>2</v>
      </c>
      <c r="L1315" s="1">
        <v>1186</v>
      </c>
      <c r="M1315" s="1">
        <v>468</v>
      </c>
      <c r="N1315" s="1">
        <v>0</v>
      </c>
      <c r="O1315" s="1">
        <v>774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68</v>
      </c>
      <c r="V1315" s="1">
        <v>0</v>
      </c>
      <c r="W1315" s="1">
        <v>0</v>
      </c>
      <c r="X1315" s="1">
        <v>0</v>
      </c>
      <c r="Y1315" s="1">
        <v>0</v>
      </c>
      <c r="Z1315" s="1">
        <v>0</v>
      </c>
      <c r="AA1315" s="1">
        <v>0</v>
      </c>
      <c r="AB1315" s="1">
        <v>1265</v>
      </c>
      <c r="AC1315" s="1">
        <v>513</v>
      </c>
      <c r="AD1315" s="1">
        <v>0</v>
      </c>
      <c r="AE1315" s="1">
        <v>0</v>
      </c>
      <c r="AF1315" s="1">
        <v>0</v>
      </c>
      <c r="AG1315" s="1">
        <v>0</v>
      </c>
      <c r="AH1315" s="1">
        <v>0</v>
      </c>
      <c r="AI1315" s="1">
        <v>1</v>
      </c>
      <c r="AJ1315" s="1">
        <v>0</v>
      </c>
      <c r="AK1315" s="6">
        <v>45594</v>
      </c>
    </row>
    <row r="1316" spans="2:37" x14ac:dyDescent="0.25">
      <c r="B1316" s="1" t="s">
        <v>1654</v>
      </c>
      <c r="C1316" s="1" t="s">
        <v>2332</v>
      </c>
      <c r="D1316" s="1" t="s">
        <v>2331</v>
      </c>
      <c r="E1316" s="2">
        <v>45306.379942129628</v>
      </c>
      <c r="F1316" s="1" t="s">
        <v>230</v>
      </c>
      <c r="G1316" s="1" t="s">
        <v>37</v>
      </c>
      <c r="H1316" s="1" t="s">
        <v>53</v>
      </c>
      <c r="I1316" s="1" t="s">
        <v>50</v>
      </c>
      <c r="J1316" s="3">
        <v>235.3</v>
      </c>
      <c r="K1316" s="1">
        <v>180</v>
      </c>
      <c r="L1316" s="1">
        <v>0</v>
      </c>
      <c r="M1316" s="1">
        <v>0</v>
      </c>
      <c r="N1316" s="1">
        <v>1133</v>
      </c>
      <c r="O1316" s="1">
        <v>264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74</v>
      </c>
      <c r="V1316" s="1">
        <v>1</v>
      </c>
      <c r="W1316" s="1">
        <v>0</v>
      </c>
      <c r="X1316" s="1">
        <v>0</v>
      </c>
      <c r="Y1316" s="1">
        <v>0</v>
      </c>
      <c r="Z1316" s="1">
        <v>0</v>
      </c>
      <c r="AA1316" s="1">
        <v>139</v>
      </c>
      <c r="AB1316" s="1">
        <v>1172</v>
      </c>
      <c r="AC1316" s="1">
        <v>212</v>
      </c>
      <c r="AD1316" s="1">
        <v>61</v>
      </c>
      <c r="AE1316" s="1">
        <v>0</v>
      </c>
      <c r="AF1316" s="1">
        <v>0</v>
      </c>
      <c r="AG1316" s="1">
        <v>0</v>
      </c>
      <c r="AH1316" s="1">
        <v>1</v>
      </c>
      <c r="AI1316" s="1">
        <v>1</v>
      </c>
      <c r="AJ1316" s="1">
        <v>0</v>
      </c>
      <c r="AK1316" s="6">
        <v>45554</v>
      </c>
    </row>
    <row r="1317" spans="2:37" x14ac:dyDescent="0.25">
      <c r="B1317" s="1" t="s">
        <v>1658</v>
      </c>
      <c r="C1317" s="1" t="s">
        <v>1659</v>
      </c>
      <c r="D1317" s="1" t="s">
        <v>1657</v>
      </c>
      <c r="E1317" s="2">
        <v>45305.00608796296</v>
      </c>
      <c r="F1317" s="1" t="s">
        <v>49</v>
      </c>
      <c r="G1317" s="1" t="s">
        <v>37</v>
      </c>
      <c r="I1317" s="1" t="s">
        <v>50</v>
      </c>
      <c r="J1317" s="3">
        <v>204.3</v>
      </c>
      <c r="K1317" s="1">
        <v>0</v>
      </c>
      <c r="L1317" s="1">
        <v>0</v>
      </c>
      <c r="M1317" s="1">
        <v>607</v>
      </c>
      <c r="N1317" s="1">
        <v>5913</v>
      </c>
      <c r="O1317" s="1">
        <v>0</v>
      </c>
      <c r="P1317" s="1">
        <v>0</v>
      </c>
      <c r="Q1317" s="1">
        <v>0</v>
      </c>
      <c r="R1317" s="1">
        <v>0</v>
      </c>
      <c r="S1317" s="1">
        <v>0</v>
      </c>
      <c r="T1317" s="1">
        <v>0</v>
      </c>
      <c r="U1317" s="1">
        <v>337</v>
      </c>
      <c r="V1317" s="1">
        <v>0</v>
      </c>
      <c r="W1317" s="1">
        <v>0</v>
      </c>
      <c r="X1317" s="1">
        <v>0</v>
      </c>
      <c r="Y1317" s="1">
        <v>0</v>
      </c>
      <c r="Z1317" s="1">
        <v>0</v>
      </c>
      <c r="AA1317" s="1">
        <v>0</v>
      </c>
      <c r="AB1317" s="1">
        <v>2639</v>
      </c>
      <c r="AC1317" s="1">
        <v>0</v>
      </c>
      <c r="AD1317" s="1">
        <v>0</v>
      </c>
      <c r="AE1317" s="1">
        <v>0</v>
      </c>
      <c r="AF1317" s="1">
        <v>0</v>
      </c>
      <c r="AG1317" s="1">
        <v>0</v>
      </c>
      <c r="AH1317" s="1">
        <v>0</v>
      </c>
      <c r="AI1317" s="1">
        <v>0</v>
      </c>
      <c r="AJ1317" s="1">
        <v>0</v>
      </c>
      <c r="AK1317" s="6">
        <v>367</v>
      </c>
    </row>
    <row r="1318" spans="2:37" x14ac:dyDescent="0.25">
      <c r="B1318" s="1" t="s">
        <v>2334</v>
      </c>
      <c r="C1318" s="1" t="s">
        <v>2335</v>
      </c>
      <c r="D1318" s="1" t="s">
        <v>2333</v>
      </c>
      <c r="E1318" s="2">
        <v>45240.675659722219</v>
      </c>
      <c r="F1318" s="1" t="s">
        <v>66</v>
      </c>
      <c r="G1318" s="1" t="s">
        <v>37</v>
      </c>
      <c r="I1318" s="1" t="s">
        <v>38</v>
      </c>
      <c r="J1318" s="3">
        <v>49.6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0</v>
      </c>
      <c r="W1318" s="1">
        <v>0</v>
      </c>
      <c r="X1318" s="1">
        <v>0</v>
      </c>
      <c r="Y1318" s="1">
        <v>0</v>
      </c>
      <c r="Z1318" s="1">
        <v>0</v>
      </c>
      <c r="AA1318" s="1">
        <v>0</v>
      </c>
      <c r="AB1318" s="1">
        <v>0</v>
      </c>
      <c r="AC1318" s="1">
        <v>0</v>
      </c>
      <c r="AD1318" s="1">
        <v>205</v>
      </c>
      <c r="AE1318" s="1">
        <v>55</v>
      </c>
      <c r="AF1318" s="1">
        <v>1</v>
      </c>
      <c r="AG1318" s="1">
        <v>1</v>
      </c>
      <c r="AH1318" s="1">
        <v>0</v>
      </c>
      <c r="AI1318" s="1">
        <v>0</v>
      </c>
      <c r="AJ1318" s="1">
        <v>-1</v>
      </c>
      <c r="AK1318" s="6">
        <v>367</v>
      </c>
    </row>
    <row r="1319" spans="2:37" x14ac:dyDescent="0.25">
      <c r="B1319" s="1" t="s">
        <v>3953</v>
      </c>
      <c r="C1319" s="1" t="s">
        <v>3954</v>
      </c>
      <c r="D1319" s="1" t="s">
        <v>3955</v>
      </c>
      <c r="E1319" s="2">
        <v>45299.460057870368</v>
      </c>
      <c r="F1319" s="1" t="s">
        <v>3956</v>
      </c>
      <c r="G1319" s="1" t="s">
        <v>37</v>
      </c>
      <c r="I1319" s="1" t="s">
        <v>38</v>
      </c>
      <c r="J1319" s="3">
        <v>146.5</v>
      </c>
      <c r="K1319" s="1">
        <v>0</v>
      </c>
      <c r="L1319" s="1">
        <v>0</v>
      </c>
      <c r="M1319" s="1">
        <v>7485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0</v>
      </c>
      <c r="W1319" s="1">
        <v>0</v>
      </c>
      <c r="X1319" s="1">
        <v>0</v>
      </c>
      <c r="Y1319" s="1">
        <v>0</v>
      </c>
      <c r="Z1319" s="1">
        <v>0</v>
      </c>
      <c r="AA1319" s="1">
        <v>0</v>
      </c>
      <c r="AB1319" s="1">
        <v>641</v>
      </c>
      <c r="AC1319" s="1">
        <v>0</v>
      </c>
      <c r="AD1319" s="1">
        <v>0</v>
      </c>
      <c r="AE1319" s="1">
        <v>0</v>
      </c>
      <c r="AF1319" s="1">
        <v>0</v>
      </c>
      <c r="AG1319" s="1">
        <v>0</v>
      </c>
      <c r="AH1319" s="1">
        <v>0</v>
      </c>
      <c r="AI1319" s="1">
        <v>0</v>
      </c>
      <c r="AJ1319" s="1">
        <v>0</v>
      </c>
      <c r="AK1319" s="6">
        <v>367</v>
      </c>
    </row>
    <row r="1320" spans="2:37" x14ac:dyDescent="0.25">
      <c r="B1320" s="1" t="s">
        <v>1661</v>
      </c>
      <c r="C1320" s="1" t="s">
        <v>1662</v>
      </c>
      <c r="D1320" s="1" t="s">
        <v>1660</v>
      </c>
      <c r="E1320" s="2">
        <v>45306.425393518519</v>
      </c>
      <c r="F1320" s="1" t="s">
        <v>311</v>
      </c>
      <c r="G1320" s="1" t="s">
        <v>37</v>
      </c>
      <c r="I1320" s="1" t="s">
        <v>38</v>
      </c>
      <c r="J1320" s="3">
        <v>172.8</v>
      </c>
      <c r="K1320" s="1">
        <v>2</v>
      </c>
      <c r="L1320" s="1">
        <v>0</v>
      </c>
      <c r="M1320" s="1">
        <v>4167</v>
      </c>
      <c r="N1320" s="1">
        <v>0</v>
      </c>
      <c r="O1320" s="1">
        <v>32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70</v>
      </c>
      <c r="V1320" s="1">
        <v>0</v>
      </c>
      <c r="W1320" s="1">
        <v>0</v>
      </c>
      <c r="X1320" s="1">
        <v>0</v>
      </c>
      <c r="Y1320" s="1">
        <v>0</v>
      </c>
      <c r="Z1320" s="1">
        <v>0</v>
      </c>
      <c r="AA1320" s="1">
        <v>0</v>
      </c>
      <c r="AB1320" s="1">
        <v>2021</v>
      </c>
      <c r="AC1320" s="1">
        <v>0</v>
      </c>
      <c r="AD1320" s="1">
        <v>0</v>
      </c>
      <c r="AE1320" s="1">
        <v>0</v>
      </c>
      <c r="AF1320" s="1">
        <v>0</v>
      </c>
      <c r="AG1320" s="1">
        <v>0</v>
      </c>
      <c r="AH1320" s="1">
        <v>0</v>
      </c>
      <c r="AI1320" s="1">
        <v>0</v>
      </c>
      <c r="AJ1320" s="1">
        <v>0</v>
      </c>
      <c r="AK1320" s="6">
        <v>45434</v>
      </c>
    </row>
    <row r="1321" spans="2:37" x14ac:dyDescent="0.25">
      <c r="B1321" s="1" t="s">
        <v>3957</v>
      </c>
      <c r="C1321" s="1" t="s">
        <v>3958</v>
      </c>
      <c r="D1321" s="1" t="s">
        <v>3959</v>
      </c>
      <c r="E1321" s="2">
        <v>45306.449571759258</v>
      </c>
      <c r="F1321" s="1" t="s">
        <v>49</v>
      </c>
      <c r="G1321" s="1" t="s">
        <v>37</v>
      </c>
      <c r="I1321" s="1" t="s">
        <v>50</v>
      </c>
      <c r="J1321" s="3">
        <v>85.6</v>
      </c>
      <c r="K1321" s="1">
        <v>0</v>
      </c>
      <c r="L1321" s="1">
        <v>0</v>
      </c>
      <c r="M1321" s="1">
        <v>0</v>
      </c>
      <c r="N1321" s="1">
        <v>2521</v>
      </c>
      <c r="O1321" s="1">
        <v>0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  <c r="U1321" s="1">
        <v>23</v>
      </c>
      <c r="V1321" s="1">
        <v>0</v>
      </c>
      <c r="W1321" s="1">
        <v>0</v>
      </c>
      <c r="X1321" s="1">
        <v>0</v>
      </c>
      <c r="Y1321" s="1">
        <v>0</v>
      </c>
      <c r="Z1321" s="1">
        <v>0</v>
      </c>
      <c r="AA1321" s="1">
        <v>0</v>
      </c>
      <c r="AB1321" s="1">
        <v>2742</v>
      </c>
      <c r="AC1321" s="1">
        <v>0</v>
      </c>
      <c r="AD1321" s="1">
        <v>0</v>
      </c>
      <c r="AE1321" s="1">
        <v>0</v>
      </c>
      <c r="AF1321" s="1">
        <v>0</v>
      </c>
      <c r="AG1321" s="1">
        <v>0</v>
      </c>
      <c r="AH1321" s="1">
        <v>0</v>
      </c>
      <c r="AI1321" s="1">
        <v>0</v>
      </c>
      <c r="AJ1321" s="1">
        <v>0</v>
      </c>
      <c r="AK1321" s="6">
        <v>45567</v>
      </c>
    </row>
    <row r="1322" spans="2:37" x14ac:dyDescent="0.25">
      <c r="B1322" s="1" t="s">
        <v>2337</v>
      </c>
      <c r="C1322" s="1" t="s">
        <v>2338</v>
      </c>
      <c r="D1322" s="1" t="s">
        <v>2336</v>
      </c>
      <c r="E1322" s="2">
        <v>45303.382488425923</v>
      </c>
      <c r="F1322" s="1" t="s">
        <v>147</v>
      </c>
      <c r="G1322" s="1" t="s">
        <v>37</v>
      </c>
      <c r="I1322" s="1" t="s">
        <v>38</v>
      </c>
      <c r="J1322" s="3">
        <v>44.3</v>
      </c>
      <c r="K1322" s="1">
        <v>108</v>
      </c>
      <c r="L1322" s="1">
        <v>67</v>
      </c>
      <c r="M1322" s="1">
        <v>54</v>
      </c>
      <c r="N1322" s="1">
        <v>0</v>
      </c>
      <c r="O1322" s="1">
        <v>1</v>
      </c>
      <c r="P1322" s="1">
        <v>0</v>
      </c>
      <c r="Q1322" s="1">
        <v>0</v>
      </c>
      <c r="R1322" s="1">
        <v>0</v>
      </c>
      <c r="S1322" s="1">
        <v>132</v>
      </c>
      <c r="T1322" s="1">
        <v>0</v>
      </c>
      <c r="U1322" s="1">
        <v>0</v>
      </c>
      <c r="V1322" s="1">
        <v>0</v>
      </c>
      <c r="W1322" s="1">
        <v>0</v>
      </c>
      <c r="X1322" s="1">
        <v>0</v>
      </c>
      <c r="Y1322" s="1">
        <v>0</v>
      </c>
      <c r="Z1322" s="1">
        <v>0</v>
      </c>
      <c r="AA1322" s="1">
        <v>0</v>
      </c>
      <c r="AB1322" s="1">
        <v>83</v>
      </c>
      <c r="AC1322" s="1">
        <v>0</v>
      </c>
      <c r="AD1322" s="1">
        <v>144</v>
      </c>
      <c r="AE1322" s="1">
        <v>0</v>
      </c>
      <c r="AF1322" s="1">
        <v>0</v>
      </c>
      <c r="AG1322" s="1">
        <v>0</v>
      </c>
      <c r="AH1322" s="1">
        <v>0</v>
      </c>
      <c r="AI1322" s="1">
        <v>0</v>
      </c>
      <c r="AJ1322" s="1">
        <v>0</v>
      </c>
      <c r="AK1322" s="6">
        <v>45406</v>
      </c>
    </row>
    <row r="1323" spans="2:37" x14ac:dyDescent="0.25">
      <c r="B1323" s="1" t="s">
        <v>1664</v>
      </c>
      <c r="C1323" s="1" t="s">
        <v>1665</v>
      </c>
      <c r="D1323" s="1" t="s">
        <v>1663</v>
      </c>
      <c r="E1323" s="2">
        <v>45306.357245370367</v>
      </c>
      <c r="F1323" s="1" t="s">
        <v>41</v>
      </c>
      <c r="G1323" s="1" t="s">
        <v>37</v>
      </c>
      <c r="I1323" s="1" t="s">
        <v>38</v>
      </c>
      <c r="J1323" s="3">
        <v>80.7</v>
      </c>
      <c r="K1323" s="1">
        <v>1</v>
      </c>
      <c r="L1323" s="1">
        <v>0</v>
      </c>
      <c r="M1323" s="1">
        <v>0</v>
      </c>
      <c r="N1323" s="1">
        <v>0</v>
      </c>
      <c r="O1323" s="1">
        <v>26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0</v>
      </c>
      <c r="W1323" s="1">
        <v>0</v>
      </c>
      <c r="X1323" s="1">
        <v>0</v>
      </c>
      <c r="Y1323" s="1">
        <v>0</v>
      </c>
      <c r="Z1323" s="1">
        <v>0</v>
      </c>
      <c r="AA1323" s="1">
        <v>0</v>
      </c>
      <c r="AB1323" s="1">
        <v>0</v>
      </c>
      <c r="AC1323" s="1">
        <v>0</v>
      </c>
      <c r="AD1323" s="1">
        <v>0</v>
      </c>
      <c r="AE1323" s="1">
        <v>0</v>
      </c>
      <c r="AF1323" s="1">
        <v>0</v>
      </c>
      <c r="AG1323" s="1">
        <v>0</v>
      </c>
      <c r="AH1323" s="1">
        <v>0</v>
      </c>
      <c r="AI1323" s="1">
        <v>0</v>
      </c>
      <c r="AJ1323" s="1">
        <v>0</v>
      </c>
      <c r="AK1323" s="6">
        <v>45560</v>
      </c>
    </row>
    <row r="1324" spans="2:37" x14ac:dyDescent="0.25">
      <c r="B1324" s="1" t="s">
        <v>3960</v>
      </c>
      <c r="C1324" s="1" t="s">
        <v>3961</v>
      </c>
      <c r="D1324" s="1" t="s">
        <v>3962</v>
      </c>
      <c r="E1324" s="2">
        <v>45230.595949074072</v>
      </c>
      <c r="F1324" s="1" t="s">
        <v>36</v>
      </c>
      <c r="G1324" s="1" t="s">
        <v>37</v>
      </c>
      <c r="I1324" s="1" t="s">
        <v>38</v>
      </c>
      <c r="J1324" s="3">
        <v>25.5</v>
      </c>
      <c r="K1324" s="1">
        <v>0</v>
      </c>
      <c r="L1324" s="1">
        <v>0</v>
      </c>
      <c r="M1324" s="1">
        <v>0</v>
      </c>
      <c r="N1324" s="1">
        <v>457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  <c r="U1324" s="1">
        <v>0</v>
      </c>
      <c r="V1324" s="1">
        <v>0</v>
      </c>
      <c r="W1324" s="1">
        <v>0</v>
      </c>
      <c r="X1324" s="1">
        <v>0</v>
      </c>
      <c r="Y1324" s="1">
        <v>0</v>
      </c>
      <c r="Z1324" s="1">
        <v>0</v>
      </c>
      <c r="AA1324" s="1">
        <v>0</v>
      </c>
      <c r="AB1324" s="1">
        <v>247</v>
      </c>
      <c r="AC1324" s="1">
        <v>0</v>
      </c>
      <c r="AD1324" s="1">
        <v>0</v>
      </c>
      <c r="AE1324" s="1">
        <v>0</v>
      </c>
      <c r="AF1324" s="1">
        <v>0</v>
      </c>
      <c r="AG1324" s="1">
        <v>0</v>
      </c>
      <c r="AH1324" s="1">
        <v>0</v>
      </c>
      <c r="AI1324" s="1">
        <v>0</v>
      </c>
      <c r="AJ1324" s="1">
        <v>-1</v>
      </c>
      <c r="AK1324" s="6">
        <v>367</v>
      </c>
    </row>
    <row r="1325" spans="2:37" x14ac:dyDescent="0.25">
      <c r="B1325" s="1" t="s">
        <v>1667</v>
      </c>
      <c r="C1325" s="1" t="s">
        <v>1668</v>
      </c>
      <c r="D1325" s="1" t="s">
        <v>1666</v>
      </c>
      <c r="E1325" s="2">
        <v>45306.342442129629</v>
      </c>
      <c r="F1325" s="1" t="s">
        <v>764</v>
      </c>
      <c r="G1325" s="1" t="s">
        <v>37</v>
      </c>
      <c r="H1325" s="1" t="s">
        <v>53</v>
      </c>
      <c r="I1325" s="1" t="s">
        <v>50</v>
      </c>
      <c r="J1325" s="3">
        <v>69.900000000000006</v>
      </c>
      <c r="K1325" s="1">
        <v>6</v>
      </c>
      <c r="L1325" s="1">
        <v>7</v>
      </c>
      <c r="M1325" s="1">
        <v>0</v>
      </c>
      <c r="N1325" s="1">
        <v>0</v>
      </c>
      <c r="O1325" s="1">
        <v>155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1</v>
      </c>
      <c r="V1325" s="1">
        <v>0</v>
      </c>
      <c r="W1325" s="1">
        <v>0</v>
      </c>
      <c r="X1325" s="1">
        <v>0</v>
      </c>
      <c r="Y1325" s="1">
        <v>0</v>
      </c>
      <c r="Z1325" s="1">
        <v>0</v>
      </c>
      <c r="AA1325" s="1">
        <v>0</v>
      </c>
      <c r="AB1325" s="1">
        <v>310</v>
      </c>
      <c r="AC1325" s="1">
        <v>291</v>
      </c>
      <c r="AD1325" s="1">
        <v>0</v>
      </c>
      <c r="AE1325" s="1">
        <v>0</v>
      </c>
      <c r="AF1325" s="1">
        <v>0</v>
      </c>
      <c r="AG1325" s="1">
        <v>0</v>
      </c>
      <c r="AH1325" s="1">
        <v>0</v>
      </c>
      <c r="AI1325" s="1">
        <v>0</v>
      </c>
      <c r="AJ1325" s="1">
        <v>0</v>
      </c>
      <c r="AK1325" s="6">
        <v>45491</v>
      </c>
    </row>
    <row r="1326" spans="2:37" x14ac:dyDescent="0.25">
      <c r="B1326" s="1" t="s">
        <v>3963</v>
      </c>
      <c r="C1326" s="1" t="s">
        <v>2035</v>
      </c>
      <c r="D1326" s="1" t="s">
        <v>2034</v>
      </c>
      <c r="E1326" s="2">
        <v>45299.939687500002</v>
      </c>
      <c r="F1326" s="1" t="s">
        <v>49</v>
      </c>
      <c r="G1326" s="1" t="s">
        <v>37</v>
      </c>
      <c r="I1326" s="1" t="s">
        <v>50</v>
      </c>
      <c r="J1326" s="3">
        <v>168.9</v>
      </c>
      <c r="K1326" s="1">
        <v>0</v>
      </c>
      <c r="L1326" s="1">
        <v>0</v>
      </c>
      <c r="M1326" s="1">
        <v>1977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>
        <v>0</v>
      </c>
      <c r="AA1326" s="1">
        <v>0</v>
      </c>
      <c r="AB1326" s="1">
        <v>171</v>
      </c>
      <c r="AC1326" s="1">
        <v>0</v>
      </c>
      <c r="AD1326" s="1">
        <v>0</v>
      </c>
      <c r="AE1326" s="1">
        <v>0</v>
      </c>
      <c r="AF1326" s="1">
        <v>0</v>
      </c>
      <c r="AG1326" s="1">
        <v>0</v>
      </c>
      <c r="AH1326" s="1">
        <v>0</v>
      </c>
      <c r="AI1326" s="1">
        <v>0</v>
      </c>
      <c r="AJ1326" s="1">
        <v>0</v>
      </c>
      <c r="AK1326" s="6">
        <v>367</v>
      </c>
    </row>
    <row r="1327" spans="2:37" x14ac:dyDescent="0.25">
      <c r="B1327" s="1" t="s">
        <v>2340</v>
      </c>
      <c r="C1327" s="1" t="s">
        <v>2341</v>
      </c>
      <c r="D1327" s="1" t="s">
        <v>2339</v>
      </c>
      <c r="E1327" s="2">
        <v>45300.443437499998</v>
      </c>
      <c r="F1327" s="1" t="s">
        <v>41</v>
      </c>
      <c r="G1327" s="1" t="s">
        <v>42</v>
      </c>
      <c r="I1327" s="1" t="s">
        <v>50</v>
      </c>
      <c r="J1327" s="3">
        <v>45.1</v>
      </c>
      <c r="K1327" s="1">
        <v>1</v>
      </c>
      <c r="L1327" s="1">
        <v>7</v>
      </c>
      <c r="M1327" s="1">
        <v>0</v>
      </c>
      <c r="N1327" s="1">
        <v>0</v>
      </c>
      <c r="O1327" s="1">
        <v>15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29</v>
      </c>
      <c r="V1327" s="1">
        <v>0</v>
      </c>
      <c r="W1327" s="1">
        <v>0</v>
      </c>
      <c r="X1327" s="1">
        <v>0</v>
      </c>
      <c r="Y1327" s="1">
        <v>0</v>
      </c>
      <c r="Z1327" s="1">
        <v>0</v>
      </c>
      <c r="AA1327" s="1">
        <v>0</v>
      </c>
      <c r="AB1327" s="1">
        <v>13</v>
      </c>
      <c r="AC1327" s="1">
        <v>0</v>
      </c>
      <c r="AD1327" s="1">
        <v>0</v>
      </c>
      <c r="AE1327" s="1">
        <v>0</v>
      </c>
      <c r="AF1327" s="1">
        <v>0</v>
      </c>
      <c r="AG1327" s="1">
        <v>0</v>
      </c>
      <c r="AH1327" s="1">
        <v>0</v>
      </c>
      <c r="AI1327" s="1">
        <v>0</v>
      </c>
      <c r="AJ1327" s="1">
        <v>0</v>
      </c>
      <c r="AK1327" s="6">
        <v>45437</v>
      </c>
    </row>
    <row r="1328" spans="2:37" x14ac:dyDescent="0.25">
      <c r="B1328" s="1" t="s">
        <v>2343</v>
      </c>
      <c r="C1328" s="1" t="s">
        <v>2344</v>
      </c>
      <c r="D1328" s="1" t="s">
        <v>2342</v>
      </c>
      <c r="E1328" s="2">
        <v>45306.337476851855</v>
      </c>
      <c r="F1328" s="1" t="s">
        <v>41</v>
      </c>
      <c r="G1328" s="1" t="s">
        <v>37</v>
      </c>
      <c r="H1328" s="1" t="s">
        <v>67</v>
      </c>
      <c r="I1328" s="1" t="s">
        <v>50</v>
      </c>
      <c r="J1328" s="3">
        <v>159.9</v>
      </c>
      <c r="K1328" s="1">
        <v>1204</v>
      </c>
      <c r="L1328" s="1">
        <v>0</v>
      </c>
      <c r="M1328" s="1">
        <v>0</v>
      </c>
      <c r="N1328" s="1">
        <v>658</v>
      </c>
      <c r="O1328" s="1">
        <v>103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50</v>
      </c>
      <c r="V1328" s="1">
        <v>0</v>
      </c>
      <c r="W1328" s="1">
        <v>0</v>
      </c>
      <c r="X1328" s="1">
        <v>0</v>
      </c>
      <c r="Y1328" s="1">
        <v>0</v>
      </c>
      <c r="Z1328" s="1">
        <v>0</v>
      </c>
      <c r="AA1328" s="1">
        <v>212</v>
      </c>
      <c r="AB1328" s="1">
        <v>1665</v>
      </c>
      <c r="AC1328" s="1">
        <v>104</v>
      </c>
      <c r="AD1328" s="1">
        <v>0</v>
      </c>
      <c r="AE1328" s="1">
        <v>0</v>
      </c>
      <c r="AF1328" s="1">
        <v>0</v>
      </c>
      <c r="AG1328" s="1">
        <v>0</v>
      </c>
      <c r="AH1328" s="1">
        <v>0</v>
      </c>
      <c r="AI1328" s="1">
        <v>1</v>
      </c>
      <c r="AJ1328" s="1">
        <v>0</v>
      </c>
      <c r="AK1328" s="6">
        <v>45364</v>
      </c>
    </row>
    <row r="1329" spans="2:37" x14ac:dyDescent="0.25">
      <c r="B1329" s="1" t="s">
        <v>1670</v>
      </c>
      <c r="C1329" s="1" t="s">
        <v>1671</v>
      </c>
      <c r="D1329" s="1" t="s">
        <v>1669</v>
      </c>
      <c r="E1329" s="2">
        <v>45306.347754629627</v>
      </c>
      <c r="F1329" s="1" t="s">
        <v>49</v>
      </c>
      <c r="G1329" s="1" t="s">
        <v>37</v>
      </c>
      <c r="H1329" s="1" t="s">
        <v>153</v>
      </c>
      <c r="I1329" s="1" t="s">
        <v>38</v>
      </c>
      <c r="J1329" s="3">
        <v>23.6</v>
      </c>
      <c r="K1329" s="1">
        <v>0</v>
      </c>
      <c r="L1329" s="1">
        <v>151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166</v>
      </c>
      <c r="S1329" s="1">
        <v>0</v>
      </c>
      <c r="T1329" s="1">
        <v>0</v>
      </c>
      <c r="U1329" s="1">
        <v>0</v>
      </c>
      <c r="V1329" s="1">
        <v>0</v>
      </c>
      <c r="W1329" s="1">
        <v>0</v>
      </c>
      <c r="X1329" s="1">
        <v>0</v>
      </c>
      <c r="Y1329" s="1">
        <v>0</v>
      </c>
      <c r="Z1329" s="1">
        <v>0</v>
      </c>
      <c r="AA1329" s="1">
        <v>21</v>
      </c>
      <c r="AB1329" s="1">
        <v>153</v>
      </c>
      <c r="AC1329" s="1">
        <v>12</v>
      </c>
      <c r="AD1329" s="1">
        <v>0</v>
      </c>
      <c r="AE1329" s="1">
        <v>0</v>
      </c>
      <c r="AF1329" s="1">
        <v>0</v>
      </c>
      <c r="AG1329" s="1">
        <v>0</v>
      </c>
      <c r="AH1329" s="1">
        <v>0</v>
      </c>
      <c r="AI1329" s="1">
        <v>1</v>
      </c>
      <c r="AJ1329" s="1">
        <v>0</v>
      </c>
      <c r="AK1329" s="6">
        <v>44390</v>
      </c>
    </row>
    <row r="1330" spans="2:37" x14ac:dyDescent="0.25">
      <c r="B1330" s="1" t="s">
        <v>3964</v>
      </c>
      <c r="C1330" s="1" t="s">
        <v>3965</v>
      </c>
      <c r="D1330" s="1" t="s">
        <v>3966</v>
      </c>
      <c r="E1330" s="2">
        <v>45306.61513888889</v>
      </c>
      <c r="F1330" s="1" t="s">
        <v>49</v>
      </c>
      <c r="G1330" s="1" t="s">
        <v>37</v>
      </c>
      <c r="H1330" s="1" t="s">
        <v>53</v>
      </c>
      <c r="I1330" s="1" t="s">
        <v>50</v>
      </c>
      <c r="J1330" s="3">
        <v>1103.5</v>
      </c>
      <c r="K1330" s="1">
        <v>9790</v>
      </c>
      <c r="L1330" s="1">
        <v>0</v>
      </c>
      <c r="M1330" s="1">
        <v>0</v>
      </c>
      <c r="N1330" s="1">
        <v>4536</v>
      </c>
      <c r="O1330" s="1">
        <v>352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135</v>
      </c>
      <c r="V1330" s="1">
        <v>0</v>
      </c>
      <c r="W1330" s="1">
        <v>0</v>
      </c>
      <c r="X1330" s="1">
        <v>0</v>
      </c>
      <c r="Y1330" s="1">
        <v>0</v>
      </c>
      <c r="Z1330" s="1">
        <v>0</v>
      </c>
      <c r="AA1330" s="1">
        <v>2</v>
      </c>
      <c r="AB1330" s="1">
        <v>4787</v>
      </c>
      <c r="AC1330" s="1">
        <v>232</v>
      </c>
      <c r="AD1330" s="1">
        <v>2</v>
      </c>
      <c r="AE1330" s="1">
        <v>0</v>
      </c>
      <c r="AF1330" s="1">
        <v>0</v>
      </c>
      <c r="AG1330" s="1">
        <v>0</v>
      </c>
      <c r="AH1330" s="1">
        <v>0</v>
      </c>
      <c r="AI1330" s="1">
        <v>1</v>
      </c>
      <c r="AJ1330" s="1">
        <v>0</v>
      </c>
      <c r="AK1330" s="6">
        <v>45472</v>
      </c>
    </row>
    <row r="1331" spans="2:37" x14ac:dyDescent="0.25">
      <c r="B1331" s="1" t="s">
        <v>2346</v>
      </c>
      <c r="C1331" s="1" t="s">
        <v>2347</v>
      </c>
      <c r="D1331" s="1" t="s">
        <v>2345</v>
      </c>
      <c r="E1331" s="2">
        <v>45306.270949074074</v>
      </c>
      <c r="F1331" s="1" t="s">
        <v>771</v>
      </c>
      <c r="G1331" s="1" t="s">
        <v>37</v>
      </c>
      <c r="I1331" s="1" t="s">
        <v>50</v>
      </c>
      <c r="J1331" s="3">
        <v>971.8</v>
      </c>
      <c r="K1331" s="1">
        <v>154</v>
      </c>
      <c r="L1331" s="1">
        <v>0</v>
      </c>
      <c r="M1331" s="1">
        <v>0</v>
      </c>
      <c r="N1331" s="1">
        <v>17012</v>
      </c>
      <c r="O1331" s="1">
        <v>172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99</v>
      </c>
      <c r="V1331" s="1">
        <v>0</v>
      </c>
      <c r="W1331" s="1">
        <v>0</v>
      </c>
      <c r="X1331" s="1">
        <v>0</v>
      </c>
      <c r="Y1331" s="1">
        <v>0</v>
      </c>
      <c r="Z1331" s="1">
        <v>0</v>
      </c>
      <c r="AA1331" s="1">
        <v>0</v>
      </c>
      <c r="AB1331" s="1">
        <v>8047</v>
      </c>
      <c r="AC1331" s="1">
        <v>0</v>
      </c>
      <c r="AD1331" s="1">
        <v>64</v>
      </c>
      <c r="AE1331" s="1">
        <v>0</v>
      </c>
      <c r="AF1331" s="1">
        <v>0</v>
      </c>
      <c r="AG1331" s="1">
        <v>0</v>
      </c>
      <c r="AH1331" s="1">
        <v>0</v>
      </c>
      <c r="AI1331" s="1">
        <v>0</v>
      </c>
      <c r="AJ1331" s="1">
        <v>0</v>
      </c>
      <c r="AK1331" s="6">
        <v>45524</v>
      </c>
    </row>
    <row r="1332" spans="2:37" x14ac:dyDescent="0.25">
      <c r="B1332" s="1" t="s">
        <v>1673</v>
      </c>
      <c r="C1332" s="1" t="s">
        <v>1674</v>
      </c>
      <c r="D1332" s="1" t="s">
        <v>1672</v>
      </c>
      <c r="E1332" s="2">
        <v>45301.462766203702</v>
      </c>
      <c r="F1332" s="1" t="s">
        <v>257</v>
      </c>
      <c r="G1332" s="1" t="s">
        <v>37</v>
      </c>
      <c r="I1332" s="1" t="s">
        <v>50</v>
      </c>
      <c r="J1332" s="3">
        <v>24.8</v>
      </c>
      <c r="K1332" s="1">
        <v>1</v>
      </c>
      <c r="L1332" s="1">
        <v>1</v>
      </c>
      <c r="M1332" s="1">
        <v>0</v>
      </c>
      <c r="N1332" s="1">
        <v>0</v>
      </c>
      <c r="O1332" s="1">
        <v>15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8</v>
      </c>
      <c r="V1332" s="1">
        <v>0</v>
      </c>
      <c r="W1332" s="1">
        <v>0</v>
      </c>
      <c r="X1332" s="1">
        <v>0</v>
      </c>
      <c r="Y1332" s="1">
        <v>0</v>
      </c>
      <c r="Z1332" s="1">
        <v>0</v>
      </c>
      <c r="AA1332" s="1">
        <v>0</v>
      </c>
      <c r="AB1332" s="1">
        <v>2</v>
      </c>
      <c r="AC1332" s="1">
        <v>0</v>
      </c>
      <c r="AD1332" s="1">
        <v>0</v>
      </c>
      <c r="AE1332" s="1">
        <v>0</v>
      </c>
      <c r="AF1332" s="1">
        <v>0</v>
      </c>
      <c r="AG1332" s="1">
        <v>0</v>
      </c>
      <c r="AH1332" s="1">
        <v>0</v>
      </c>
      <c r="AI1332" s="1">
        <v>0</v>
      </c>
      <c r="AJ1332" s="1">
        <v>0</v>
      </c>
      <c r="AK1332" s="6">
        <v>45442</v>
      </c>
    </row>
    <row r="1333" spans="2:37" x14ac:dyDescent="0.25">
      <c r="B1333" s="1" t="s">
        <v>1676</v>
      </c>
      <c r="C1333" s="1" t="s">
        <v>1677</v>
      </c>
      <c r="D1333" s="1" t="s">
        <v>1675</v>
      </c>
      <c r="E1333" s="2">
        <v>45306.313796296294</v>
      </c>
      <c r="F1333" s="1" t="s">
        <v>207</v>
      </c>
      <c r="G1333" s="1" t="s">
        <v>42</v>
      </c>
      <c r="I1333" s="1" t="s">
        <v>38</v>
      </c>
      <c r="J1333" s="3">
        <v>2017.7</v>
      </c>
      <c r="K1333" s="1">
        <v>1</v>
      </c>
      <c r="L1333" s="1">
        <v>0</v>
      </c>
      <c r="M1333" s="1">
        <v>33684</v>
      </c>
      <c r="N1333" s="1">
        <v>0</v>
      </c>
      <c r="O1333" s="1">
        <v>25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1</v>
      </c>
      <c r="V1333" s="1">
        <v>0</v>
      </c>
      <c r="W1333" s="1">
        <v>0</v>
      </c>
      <c r="X1333" s="1">
        <v>0</v>
      </c>
      <c r="Y1333" s="1">
        <v>0</v>
      </c>
      <c r="Z1333" s="1">
        <v>0</v>
      </c>
      <c r="AA1333" s="1">
        <v>0</v>
      </c>
      <c r="AB1333" s="1">
        <v>2826</v>
      </c>
      <c r="AC1333" s="1">
        <v>0</v>
      </c>
      <c r="AD1333" s="1">
        <v>0</v>
      </c>
      <c r="AE1333" s="1">
        <v>0</v>
      </c>
      <c r="AF1333" s="1">
        <v>0</v>
      </c>
      <c r="AG1333" s="1">
        <v>0</v>
      </c>
      <c r="AH1333" s="1">
        <v>0</v>
      </c>
      <c r="AI1333" s="1">
        <v>0</v>
      </c>
      <c r="AJ1333" s="1">
        <v>0</v>
      </c>
      <c r="AK1333" s="6">
        <v>45478</v>
      </c>
    </row>
    <row r="1334" spans="2:37" x14ac:dyDescent="0.25">
      <c r="B1334" s="1" t="s">
        <v>3967</v>
      </c>
      <c r="C1334" s="1" t="s">
        <v>3968</v>
      </c>
      <c r="D1334" s="1" t="s">
        <v>3969</v>
      </c>
      <c r="E1334" s="2">
        <v>45303.755381944444</v>
      </c>
      <c r="F1334" s="1" t="s">
        <v>387</v>
      </c>
      <c r="G1334" s="1" t="s">
        <v>37</v>
      </c>
      <c r="I1334" s="1" t="s">
        <v>38</v>
      </c>
      <c r="J1334" s="3">
        <v>21.6</v>
      </c>
      <c r="K1334" s="1">
        <v>0</v>
      </c>
      <c r="L1334" s="1">
        <v>0</v>
      </c>
      <c r="M1334" s="1">
        <v>0</v>
      </c>
      <c r="N1334" s="1">
        <v>3318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0</v>
      </c>
      <c r="W1334" s="1">
        <v>0</v>
      </c>
      <c r="X1334" s="1">
        <v>0</v>
      </c>
      <c r="Y1334" s="1">
        <v>0</v>
      </c>
      <c r="Z1334" s="1">
        <v>0</v>
      </c>
      <c r="AA1334" s="1">
        <v>0</v>
      </c>
      <c r="AB1334" s="1">
        <v>46</v>
      </c>
      <c r="AC1334" s="1">
        <v>0</v>
      </c>
      <c r="AD1334" s="1">
        <v>0</v>
      </c>
      <c r="AE1334" s="1">
        <v>0</v>
      </c>
      <c r="AF1334" s="1">
        <v>0</v>
      </c>
      <c r="AG1334" s="1">
        <v>0</v>
      </c>
      <c r="AH1334" s="1">
        <v>0</v>
      </c>
      <c r="AI1334" s="1">
        <v>0</v>
      </c>
      <c r="AJ1334" s="1">
        <v>0</v>
      </c>
      <c r="AK1334" s="6">
        <v>367</v>
      </c>
    </row>
    <row r="1335" spans="2:37" x14ac:dyDescent="0.25">
      <c r="B1335" s="1" t="s">
        <v>3970</v>
      </c>
      <c r="C1335" s="1" t="s">
        <v>3971</v>
      </c>
      <c r="D1335" s="1" t="s">
        <v>3972</v>
      </c>
      <c r="E1335" s="2">
        <v>45306.32539351852</v>
      </c>
      <c r="F1335" s="1" t="s">
        <v>73</v>
      </c>
      <c r="G1335" s="1" t="s">
        <v>37</v>
      </c>
      <c r="I1335" s="1" t="s">
        <v>38</v>
      </c>
      <c r="J1335" s="3">
        <v>487.5</v>
      </c>
      <c r="K1335" s="1">
        <v>0</v>
      </c>
      <c r="L1335" s="1">
        <v>0</v>
      </c>
      <c r="M1335" s="1">
        <v>0</v>
      </c>
      <c r="N1335" s="1">
        <v>12479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Z1335" s="1">
        <v>0</v>
      </c>
      <c r="AA1335" s="1">
        <v>0</v>
      </c>
      <c r="AB1335" s="1">
        <v>2472</v>
      </c>
      <c r="AC1335" s="1">
        <v>0</v>
      </c>
      <c r="AD1335" s="1">
        <v>0</v>
      </c>
      <c r="AE1335" s="1">
        <v>0</v>
      </c>
      <c r="AF1335" s="1">
        <v>0</v>
      </c>
      <c r="AG1335" s="1">
        <v>0</v>
      </c>
      <c r="AH1335" s="1">
        <v>0</v>
      </c>
      <c r="AI1335" s="1">
        <v>0</v>
      </c>
      <c r="AJ1335" s="1">
        <v>0</v>
      </c>
      <c r="AK1335" s="6">
        <v>367</v>
      </c>
    </row>
    <row r="1336" spans="2:37" x14ac:dyDescent="0.25">
      <c r="B1336" s="1" t="s">
        <v>1679</v>
      </c>
      <c r="C1336" s="1" t="s">
        <v>1680</v>
      </c>
      <c r="D1336" s="1" t="s">
        <v>1678</v>
      </c>
      <c r="E1336" s="2">
        <v>45299.362662037034</v>
      </c>
      <c r="F1336" s="1" t="s">
        <v>66</v>
      </c>
      <c r="G1336" s="1" t="s">
        <v>37</v>
      </c>
      <c r="H1336" s="1" t="s">
        <v>203</v>
      </c>
      <c r="I1336" s="1" t="s">
        <v>38</v>
      </c>
      <c r="J1336" s="3">
        <v>499.9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1">
        <v>0</v>
      </c>
      <c r="Z1336" s="1">
        <v>0</v>
      </c>
      <c r="AA1336" s="1">
        <v>1</v>
      </c>
      <c r="AB1336" s="1">
        <v>1</v>
      </c>
      <c r="AC1336" s="1">
        <v>0</v>
      </c>
      <c r="AD1336" s="1">
        <v>1508</v>
      </c>
      <c r="AE1336" s="1">
        <v>0</v>
      </c>
      <c r="AF1336" s="1">
        <v>0</v>
      </c>
      <c r="AG1336" s="1">
        <v>0</v>
      </c>
      <c r="AH1336" s="1">
        <v>0</v>
      </c>
      <c r="AI1336" s="1">
        <v>1</v>
      </c>
      <c r="AJ1336" s="1">
        <v>0</v>
      </c>
      <c r="AK1336" s="6">
        <v>44832</v>
      </c>
    </row>
    <row r="1337" spans="2:37" x14ac:dyDescent="0.25">
      <c r="B1337" s="1" t="s">
        <v>3973</v>
      </c>
      <c r="C1337" s="1" t="s">
        <v>3974</v>
      </c>
      <c r="D1337" s="1" t="s">
        <v>3975</v>
      </c>
      <c r="E1337" s="2">
        <v>45300.654548611114</v>
      </c>
      <c r="F1337" s="1" t="s">
        <v>66</v>
      </c>
      <c r="G1337" s="1" t="s">
        <v>42</v>
      </c>
      <c r="H1337" s="1" t="s">
        <v>321</v>
      </c>
      <c r="I1337" s="1" t="s">
        <v>38</v>
      </c>
      <c r="J1337" s="3">
        <v>3.1</v>
      </c>
      <c r="K1337" s="1">
        <v>1</v>
      </c>
      <c r="L1337" s="1">
        <v>0</v>
      </c>
      <c r="M1337" s="1">
        <v>0</v>
      </c>
      <c r="N1337" s="1">
        <v>0</v>
      </c>
      <c r="O1337" s="1">
        <v>46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0</v>
      </c>
      <c r="W1337" s="1">
        <v>0</v>
      </c>
      <c r="X1337" s="1">
        <v>0</v>
      </c>
      <c r="Y1337" s="1">
        <v>0</v>
      </c>
      <c r="Z1337" s="1">
        <v>0</v>
      </c>
      <c r="AA1337" s="1">
        <v>0</v>
      </c>
      <c r="AB1337" s="1">
        <v>36</v>
      </c>
      <c r="AC1337" s="1">
        <v>52</v>
      </c>
      <c r="AD1337" s="1">
        <v>0</v>
      </c>
      <c r="AE1337" s="1">
        <v>0</v>
      </c>
      <c r="AF1337" s="1">
        <v>0</v>
      </c>
      <c r="AG1337" s="1">
        <v>0</v>
      </c>
      <c r="AH1337" s="1">
        <v>0</v>
      </c>
      <c r="AI1337" s="1">
        <v>1</v>
      </c>
      <c r="AJ1337" s="1">
        <v>0</v>
      </c>
      <c r="AK1337" s="6">
        <v>45661</v>
      </c>
    </row>
    <row r="1338" spans="2:37" x14ac:dyDescent="0.25">
      <c r="B1338" s="1" t="s">
        <v>2349</v>
      </c>
      <c r="C1338" s="1" t="s">
        <v>2350</v>
      </c>
      <c r="D1338" s="1" t="s">
        <v>2348</v>
      </c>
      <c r="E1338" s="2">
        <v>45306.537662037037</v>
      </c>
      <c r="F1338" s="1" t="s">
        <v>147</v>
      </c>
      <c r="G1338" s="1" t="s">
        <v>37</v>
      </c>
      <c r="I1338" s="1" t="s">
        <v>38</v>
      </c>
      <c r="J1338" s="3">
        <v>37.9</v>
      </c>
      <c r="K1338" s="1">
        <v>0</v>
      </c>
      <c r="L1338" s="1">
        <v>79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1">
        <v>0</v>
      </c>
      <c r="Z1338" s="1">
        <v>0</v>
      </c>
      <c r="AA1338" s="1">
        <v>0</v>
      </c>
      <c r="AB1338" s="1">
        <v>188</v>
      </c>
      <c r="AC1338" s="1">
        <v>0</v>
      </c>
      <c r="AD1338" s="1">
        <v>61</v>
      </c>
      <c r="AE1338" s="1">
        <v>0</v>
      </c>
      <c r="AF1338" s="1">
        <v>0</v>
      </c>
      <c r="AG1338" s="1">
        <v>0</v>
      </c>
      <c r="AH1338" s="1">
        <v>0</v>
      </c>
      <c r="AI1338" s="1">
        <v>0</v>
      </c>
      <c r="AJ1338" s="1">
        <v>0</v>
      </c>
      <c r="AK1338" s="6">
        <v>367</v>
      </c>
    </row>
    <row r="1339" spans="2:37" x14ac:dyDescent="0.25">
      <c r="B1339" s="1" t="s">
        <v>1682</v>
      </c>
      <c r="C1339" s="1" t="s">
        <v>1683</v>
      </c>
      <c r="D1339" s="1" t="s">
        <v>1681</v>
      </c>
      <c r="E1339" s="2">
        <v>45301.417951388888</v>
      </c>
      <c r="F1339" s="1" t="s">
        <v>215</v>
      </c>
      <c r="G1339" s="1" t="s">
        <v>37</v>
      </c>
      <c r="I1339" s="1" t="s">
        <v>38</v>
      </c>
      <c r="J1339" s="3">
        <v>2.2999999999999998</v>
      </c>
      <c r="K1339" s="1">
        <v>0</v>
      </c>
      <c r="L1339" s="1">
        <v>21</v>
      </c>
      <c r="M1339" s="1">
        <v>0</v>
      </c>
      <c r="N1339" s="1">
        <v>0</v>
      </c>
      <c r="O1339" s="1">
        <v>23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0</v>
      </c>
      <c r="W1339" s="1">
        <v>0</v>
      </c>
      <c r="X1339" s="1">
        <v>0</v>
      </c>
      <c r="Y1339" s="1">
        <v>0</v>
      </c>
      <c r="Z1339" s="1">
        <v>0</v>
      </c>
      <c r="AA1339" s="1">
        <v>0</v>
      </c>
      <c r="AB1339" s="1">
        <v>48</v>
      </c>
      <c r="AC1339" s="1">
        <v>0</v>
      </c>
      <c r="AD1339" s="1">
        <v>0</v>
      </c>
      <c r="AE1339" s="1">
        <v>0</v>
      </c>
      <c r="AF1339" s="1">
        <v>0</v>
      </c>
      <c r="AG1339" s="1">
        <v>0</v>
      </c>
      <c r="AH1339" s="1">
        <v>0</v>
      </c>
      <c r="AI1339" s="1">
        <v>0</v>
      </c>
      <c r="AJ1339" s="1">
        <v>0</v>
      </c>
      <c r="AK1339" s="6">
        <v>45377</v>
      </c>
    </row>
    <row r="1340" spans="2:37" x14ac:dyDescent="0.25">
      <c r="B1340" s="1" t="s">
        <v>2352</v>
      </c>
      <c r="C1340" s="1" t="s">
        <v>2353</v>
      </c>
      <c r="D1340" s="1" t="s">
        <v>2351</v>
      </c>
      <c r="E1340" s="2">
        <v>45230.599895833337</v>
      </c>
      <c r="F1340" s="1" t="s">
        <v>86</v>
      </c>
      <c r="G1340" s="1" t="s">
        <v>37</v>
      </c>
      <c r="I1340" s="1" t="s">
        <v>50</v>
      </c>
      <c r="J1340" s="3">
        <v>324.89999999999998</v>
      </c>
      <c r="K1340" s="1">
        <v>0</v>
      </c>
      <c r="L1340" s="1">
        <v>0</v>
      </c>
      <c r="M1340" s="1">
        <v>4761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>
        <v>0</v>
      </c>
      <c r="AA1340" s="1">
        <v>0</v>
      </c>
      <c r="AB1340" s="1">
        <v>2144</v>
      </c>
      <c r="AC1340" s="1">
        <v>0</v>
      </c>
      <c r="AD1340" s="1">
        <v>0</v>
      </c>
      <c r="AE1340" s="1">
        <v>0</v>
      </c>
      <c r="AF1340" s="1">
        <v>0</v>
      </c>
      <c r="AG1340" s="1">
        <v>0</v>
      </c>
      <c r="AH1340" s="1">
        <v>0</v>
      </c>
      <c r="AI1340" s="1">
        <v>0</v>
      </c>
      <c r="AJ1340" s="1">
        <v>-1</v>
      </c>
      <c r="AK1340" s="6">
        <v>367</v>
      </c>
    </row>
    <row r="1341" spans="2:37" x14ac:dyDescent="0.25">
      <c r="B1341" s="1" t="s">
        <v>2352</v>
      </c>
      <c r="C1341" s="1" t="s">
        <v>3976</v>
      </c>
      <c r="D1341" s="1" t="s">
        <v>3977</v>
      </c>
      <c r="E1341" s="2">
        <v>45295.480532407404</v>
      </c>
      <c r="F1341" s="1" t="s">
        <v>86</v>
      </c>
      <c r="G1341" s="1" t="s">
        <v>37</v>
      </c>
      <c r="I1341" s="1" t="s">
        <v>38</v>
      </c>
      <c r="J1341" s="3">
        <v>503.1</v>
      </c>
      <c r="K1341" s="1">
        <v>0</v>
      </c>
      <c r="L1341" s="1">
        <v>0</v>
      </c>
      <c r="M1341" s="1">
        <v>5987</v>
      </c>
      <c r="N1341" s="1">
        <v>14330</v>
      </c>
      <c r="O1341" s="1">
        <v>0</v>
      </c>
      <c r="P1341" s="1">
        <v>0</v>
      </c>
      <c r="Q1341" s="1">
        <v>0</v>
      </c>
      <c r="R1341" s="1">
        <v>0</v>
      </c>
      <c r="S1341" s="1">
        <v>0</v>
      </c>
      <c r="T1341" s="1">
        <v>0</v>
      </c>
      <c r="U1341" s="1">
        <v>0</v>
      </c>
      <c r="V1341" s="1">
        <v>0</v>
      </c>
      <c r="W1341" s="1">
        <v>0</v>
      </c>
      <c r="X1341" s="1">
        <v>0</v>
      </c>
      <c r="Y1341" s="1">
        <v>0</v>
      </c>
      <c r="Z1341" s="1">
        <v>0</v>
      </c>
      <c r="AA1341" s="1">
        <v>0</v>
      </c>
      <c r="AB1341" s="1">
        <v>7259</v>
      </c>
      <c r="AC1341" s="1">
        <v>0</v>
      </c>
      <c r="AD1341" s="1">
        <v>0</v>
      </c>
      <c r="AE1341" s="1">
        <v>0</v>
      </c>
      <c r="AF1341" s="1">
        <v>0</v>
      </c>
      <c r="AG1341" s="1">
        <v>0</v>
      </c>
      <c r="AH1341" s="1">
        <v>0</v>
      </c>
      <c r="AI1341" s="1">
        <v>0</v>
      </c>
      <c r="AJ1341" s="1">
        <v>0</v>
      </c>
      <c r="AK1341" s="6">
        <v>367</v>
      </c>
    </row>
    <row r="1342" spans="2:37" x14ac:dyDescent="0.25">
      <c r="B1342" s="1" t="s">
        <v>1685</v>
      </c>
      <c r="C1342" s="1" t="s">
        <v>1686</v>
      </c>
      <c r="D1342" s="1" t="s">
        <v>1684</v>
      </c>
      <c r="E1342" s="2">
        <v>45306.480775462966</v>
      </c>
      <c r="F1342" s="1" t="s">
        <v>73</v>
      </c>
      <c r="G1342" s="1" t="s">
        <v>37</v>
      </c>
      <c r="I1342" s="1" t="s">
        <v>50</v>
      </c>
      <c r="J1342" s="3">
        <v>175.8</v>
      </c>
      <c r="K1342" s="1">
        <v>128</v>
      </c>
      <c r="L1342" s="1">
        <v>0</v>
      </c>
      <c r="M1342" s="1">
        <v>0</v>
      </c>
      <c r="N1342" s="1">
        <v>128</v>
      </c>
      <c r="O1342" s="1">
        <v>21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2</v>
      </c>
      <c r="V1342" s="1">
        <v>0</v>
      </c>
      <c r="W1342" s="1">
        <v>0</v>
      </c>
      <c r="X1342" s="1">
        <v>0</v>
      </c>
      <c r="Y1342" s="1">
        <v>0</v>
      </c>
      <c r="Z1342" s="1">
        <v>0</v>
      </c>
      <c r="AA1342" s="1">
        <v>0</v>
      </c>
      <c r="AB1342" s="1">
        <v>149</v>
      </c>
      <c r="AC1342" s="1">
        <v>0</v>
      </c>
      <c r="AD1342" s="1">
        <v>0</v>
      </c>
      <c r="AE1342" s="1">
        <v>0</v>
      </c>
      <c r="AF1342" s="1">
        <v>0</v>
      </c>
      <c r="AG1342" s="1">
        <v>0</v>
      </c>
      <c r="AH1342" s="1">
        <v>0</v>
      </c>
      <c r="AI1342" s="1">
        <v>0</v>
      </c>
      <c r="AJ1342" s="1">
        <v>0</v>
      </c>
      <c r="AK1342" s="6">
        <v>45573</v>
      </c>
    </row>
    <row r="1343" spans="2:37" x14ac:dyDescent="0.25">
      <c r="B1343" s="1" t="s">
        <v>1688</v>
      </c>
      <c r="C1343" s="1" t="s">
        <v>1689</v>
      </c>
      <c r="D1343" s="1" t="s">
        <v>1687</v>
      </c>
      <c r="E1343" s="2">
        <v>45306.50854166667</v>
      </c>
      <c r="F1343" s="1" t="s">
        <v>36</v>
      </c>
      <c r="G1343" s="1" t="s">
        <v>37</v>
      </c>
      <c r="I1343" s="1" t="s">
        <v>38</v>
      </c>
      <c r="J1343" s="3">
        <v>66.5</v>
      </c>
      <c r="K1343" s="1">
        <v>0</v>
      </c>
      <c r="L1343" s="1">
        <v>0</v>
      </c>
      <c r="M1343" s="1">
        <v>282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Y1343" s="1">
        <v>0</v>
      </c>
      <c r="Z1343" s="1">
        <v>0</v>
      </c>
      <c r="AA1343" s="1">
        <v>0</v>
      </c>
      <c r="AB1343" s="1">
        <v>9</v>
      </c>
      <c r="AC1343" s="1">
        <v>0</v>
      </c>
      <c r="AD1343" s="1">
        <v>0</v>
      </c>
      <c r="AE1343" s="1">
        <v>0</v>
      </c>
      <c r="AF1343" s="1">
        <v>0</v>
      </c>
      <c r="AG1343" s="1">
        <v>0</v>
      </c>
      <c r="AH1343" s="1">
        <v>0</v>
      </c>
      <c r="AI1343" s="1">
        <v>0</v>
      </c>
      <c r="AJ1343" s="1">
        <v>0</v>
      </c>
      <c r="AK1343" s="6">
        <v>45537</v>
      </c>
    </row>
    <row r="1344" spans="2:37" x14ac:dyDescent="0.25">
      <c r="B1344" s="1" t="s">
        <v>2355</v>
      </c>
      <c r="C1344" s="1" t="s">
        <v>2356</v>
      </c>
      <c r="D1344" s="1" t="s">
        <v>2354</v>
      </c>
      <c r="E1344" s="2">
        <v>45306.345625000002</v>
      </c>
      <c r="F1344" s="1" t="s">
        <v>280</v>
      </c>
      <c r="G1344" s="1" t="s">
        <v>37</v>
      </c>
      <c r="I1344" s="1" t="s">
        <v>50</v>
      </c>
      <c r="J1344" s="3">
        <v>443.9</v>
      </c>
      <c r="K1344" s="1">
        <v>2302</v>
      </c>
      <c r="L1344" s="1">
        <v>0</v>
      </c>
      <c r="M1344" s="1">
        <v>0</v>
      </c>
      <c r="N1344" s="1">
        <v>121</v>
      </c>
      <c r="O1344" s="1">
        <v>34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73</v>
      </c>
      <c r="V1344" s="1">
        <v>0</v>
      </c>
      <c r="W1344" s="1">
        <v>0</v>
      </c>
      <c r="X1344" s="1">
        <v>0</v>
      </c>
      <c r="Y1344" s="1">
        <v>0</v>
      </c>
      <c r="Z1344" s="1">
        <v>0</v>
      </c>
      <c r="AA1344" s="1">
        <v>81</v>
      </c>
      <c r="AB1344" s="1">
        <v>1020</v>
      </c>
      <c r="AC1344" s="1">
        <v>0</v>
      </c>
      <c r="AD1344" s="1">
        <v>4</v>
      </c>
      <c r="AE1344" s="1">
        <v>0</v>
      </c>
      <c r="AF1344" s="1">
        <v>0</v>
      </c>
      <c r="AG1344" s="1">
        <v>0</v>
      </c>
      <c r="AH1344" s="1">
        <v>0</v>
      </c>
      <c r="AI1344" s="1">
        <v>0</v>
      </c>
      <c r="AJ1344" s="1">
        <v>0</v>
      </c>
      <c r="AK1344" s="6">
        <v>45595</v>
      </c>
    </row>
    <row r="1345" spans="2:37" x14ac:dyDescent="0.25">
      <c r="B1345" s="1" t="s">
        <v>2358</v>
      </c>
      <c r="C1345" s="1" t="s">
        <v>2359</v>
      </c>
      <c r="D1345" s="1" t="s">
        <v>2357</v>
      </c>
      <c r="E1345" s="2">
        <v>45300.474548611113</v>
      </c>
      <c r="F1345" s="1" t="s">
        <v>295</v>
      </c>
      <c r="G1345" s="1" t="s">
        <v>37</v>
      </c>
      <c r="I1345" s="1" t="s">
        <v>38</v>
      </c>
      <c r="J1345" s="3">
        <v>5.2</v>
      </c>
      <c r="K1345" s="1">
        <v>21</v>
      </c>
      <c r="L1345" s="1">
        <v>0</v>
      </c>
      <c r="M1345" s="1">
        <v>18</v>
      </c>
      <c r="N1345" s="1">
        <v>0</v>
      </c>
      <c r="O1345" s="1">
        <v>1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13</v>
      </c>
      <c r="V1345" s="1">
        <v>0</v>
      </c>
      <c r="W1345" s="1">
        <v>0</v>
      </c>
      <c r="X1345" s="1">
        <v>0</v>
      </c>
      <c r="Y1345" s="1">
        <v>0</v>
      </c>
      <c r="Z1345" s="1">
        <v>0</v>
      </c>
      <c r="AA1345" s="1">
        <v>32</v>
      </c>
      <c r="AB1345" s="1">
        <v>19</v>
      </c>
      <c r="AC1345" s="1">
        <v>0</v>
      </c>
      <c r="AD1345" s="1">
        <v>0</v>
      </c>
      <c r="AE1345" s="1">
        <v>0</v>
      </c>
      <c r="AF1345" s="1">
        <v>0</v>
      </c>
      <c r="AG1345" s="1">
        <v>0</v>
      </c>
      <c r="AH1345" s="1">
        <v>0</v>
      </c>
      <c r="AI1345" s="1">
        <v>0</v>
      </c>
      <c r="AJ1345" s="1">
        <v>0</v>
      </c>
      <c r="AK1345" s="6">
        <v>45596</v>
      </c>
    </row>
    <row r="1346" spans="2:37" x14ac:dyDescent="0.25">
      <c r="B1346" s="1" t="s">
        <v>3978</v>
      </c>
      <c r="C1346" s="1" t="s">
        <v>3979</v>
      </c>
      <c r="D1346" s="1" t="s">
        <v>3980</v>
      </c>
      <c r="E1346" s="2">
        <v>45302.487546296295</v>
      </c>
      <c r="F1346" s="1" t="s">
        <v>104</v>
      </c>
      <c r="G1346" s="1" t="s">
        <v>37</v>
      </c>
      <c r="I1346" s="1" t="s">
        <v>38</v>
      </c>
      <c r="J1346" s="3">
        <v>2.2000000000000002</v>
      </c>
      <c r="K1346" s="1">
        <v>1</v>
      </c>
      <c r="L1346" s="1">
        <v>20</v>
      </c>
      <c r="M1346" s="1">
        <v>4</v>
      </c>
      <c r="N1346" s="1">
        <v>0</v>
      </c>
      <c r="O1346" s="1">
        <v>15</v>
      </c>
      <c r="P1346" s="1">
        <v>0</v>
      </c>
      <c r="Q1346" s="1">
        <v>0</v>
      </c>
      <c r="R1346" s="1">
        <v>0</v>
      </c>
      <c r="S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  <c r="Y1346" s="1">
        <v>0</v>
      </c>
      <c r="Z1346" s="1">
        <v>0</v>
      </c>
      <c r="AA1346" s="1">
        <v>0</v>
      </c>
      <c r="AB1346" s="1">
        <v>24</v>
      </c>
      <c r="AC1346" s="1">
        <v>0</v>
      </c>
      <c r="AD1346" s="1">
        <v>0</v>
      </c>
      <c r="AE1346" s="1">
        <v>0</v>
      </c>
      <c r="AF1346" s="1">
        <v>0</v>
      </c>
      <c r="AG1346" s="1">
        <v>0</v>
      </c>
      <c r="AH1346" s="1">
        <v>0</v>
      </c>
      <c r="AI1346" s="1">
        <v>0</v>
      </c>
      <c r="AJ1346" s="1">
        <v>0</v>
      </c>
      <c r="AK1346" s="6">
        <v>45295</v>
      </c>
    </row>
    <row r="1347" spans="2:37" x14ac:dyDescent="0.25">
      <c r="B1347" s="1" t="s">
        <v>3981</v>
      </c>
      <c r="C1347" s="1" t="s">
        <v>3982</v>
      </c>
      <c r="D1347" s="1" t="s">
        <v>3983</v>
      </c>
      <c r="E1347" s="2">
        <v>45303.53396990741</v>
      </c>
      <c r="F1347" s="1" t="s">
        <v>1154</v>
      </c>
      <c r="G1347" s="1" t="s">
        <v>37</v>
      </c>
      <c r="I1347" s="1" t="s">
        <v>38</v>
      </c>
      <c r="J1347" s="3">
        <v>9.4</v>
      </c>
      <c r="K1347" s="1">
        <v>1</v>
      </c>
      <c r="L1347" s="1">
        <v>0</v>
      </c>
      <c r="M1347" s="1">
        <v>0</v>
      </c>
      <c r="N1347" s="1">
        <v>177</v>
      </c>
      <c r="O1347" s="1">
        <v>20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0</v>
      </c>
      <c r="V1347" s="1">
        <v>0</v>
      </c>
      <c r="W1347" s="1">
        <v>0</v>
      </c>
      <c r="X1347" s="1">
        <v>0</v>
      </c>
      <c r="Y1347" s="1">
        <v>0</v>
      </c>
      <c r="Z1347" s="1">
        <v>0</v>
      </c>
      <c r="AA1347" s="1">
        <v>0</v>
      </c>
      <c r="AB1347" s="1">
        <v>223</v>
      </c>
      <c r="AC1347" s="1">
        <v>0</v>
      </c>
      <c r="AD1347" s="1">
        <v>0</v>
      </c>
      <c r="AE1347" s="1">
        <v>0</v>
      </c>
      <c r="AF1347" s="1">
        <v>0</v>
      </c>
      <c r="AG1347" s="1">
        <v>0</v>
      </c>
      <c r="AH1347" s="1">
        <v>0</v>
      </c>
      <c r="AI1347" s="1">
        <v>0</v>
      </c>
      <c r="AJ1347" s="1">
        <v>0</v>
      </c>
      <c r="AK1347" s="6">
        <v>45472</v>
      </c>
    </row>
    <row r="1348" spans="2:37" x14ac:dyDescent="0.25">
      <c r="B1348" s="1" t="s">
        <v>1691</v>
      </c>
      <c r="C1348" s="1" t="s">
        <v>1692</v>
      </c>
      <c r="D1348" s="1" t="s">
        <v>1690</v>
      </c>
      <c r="E1348" s="2">
        <v>45302.646469907406</v>
      </c>
      <c r="F1348" s="1" t="s">
        <v>36</v>
      </c>
      <c r="G1348" s="1" t="s">
        <v>37</v>
      </c>
      <c r="I1348" s="1" t="s">
        <v>38</v>
      </c>
      <c r="J1348" s="3">
        <v>11.9</v>
      </c>
      <c r="K1348" s="1">
        <v>0</v>
      </c>
      <c r="L1348" s="1">
        <v>91</v>
      </c>
      <c r="M1348" s="1">
        <v>0</v>
      </c>
      <c r="N1348" s="1">
        <v>0</v>
      </c>
      <c r="O1348" s="1">
        <v>35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v>0</v>
      </c>
      <c r="W1348" s="1">
        <v>0</v>
      </c>
      <c r="X1348" s="1">
        <v>0</v>
      </c>
      <c r="Y1348" s="1">
        <v>0</v>
      </c>
      <c r="Z1348" s="1">
        <v>0</v>
      </c>
      <c r="AA1348" s="1">
        <v>0</v>
      </c>
      <c r="AB1348" s="1">
        <v>53</v>
      </c>
      <c r="AC1348" s="1">
        <v>0</v>
      </c>
      <c r="AD1348" s="1">
        <v>0</v>
      </c>
      <c r="AE1348" s="1">
        <v>0</v>
      </c>
      <c r="AF1348" s="1">
        <v>0</v>
      </c>
      <c r="AG1348" s="1">
        <v>0</v>
      </c>
      <c r="AH1348" s="1">
        <v>0</v>
      </c>
      <c r="AI1348" s="1">
        <v>0</v>
      </c>
      <c r="AJ1348" s="1">
        <v>0</v>
      </c>
      <c r="AK1348" s="6">
        <v>45344</v>
      </c>
    </row>
    <row r="1349" spans="2:37" x14ac:dyDescent="0.25">
      <c r="B1349" s="1" t="s">
        <v>1694</v>
      </c>
      <c r="C1349" s="1" t="s">
        <v>1695</v>
      </c>
      <c r="D1349" s="1" t="s">
        <v>1693</v>
      </c>
      <c r="E1349" s="2">
        <v>45302.513726851852</v>
      </c>
      <c r="F1349" s="1" t="s">
        <v>36</v>
      </c>
      <c r="G1349" s="1" t="s">
        <v>37</v>
      </c>
      <c r="I1349" s="1" t="s">
        <v>50</v>
      </c>
      <c r="J1349" s="3">
        <v>13</v>
      </c>
      <c r="K1349" s="1">
        <v>1</v>
      </c>
      <c r="L1349" s="1">
        <v>0</v>
      </c>
      <c r="M1349" s="1">
        <v>0</v>
      </c>
      <c r="N1349" s="1">
        <v>0</v>
      </c>
      <c r="O1349" s="1">
        <v>48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">
        <v>0</v>
      </c>
      <c r="Y1349" s="1">
        <v>0</v>
      </c>
      <c r="Z1349" s="1">
        <v>0</v>
      </c>
      <c r="AA1349" s="1">
        <v>0</v>
      </c>
      <c r="AB1349" s="1">
        <v>0</v>
      </c>
      <c r="AC1349" s="1">
        <v>0</v>
      </c>
      <c r="AD1349" s="1">
        <v>0</v>
      </c>
      <c r="AE1349" s="1">
        <v>0</v>
      </c>
      <c r="AF1349" s="1">
        <v>0</v>
      </c>
      <c r="AG1349" s="1">
        <v>0</v>
      </c>
      <c r="AH1349" s="1">
        <v>0</v>
      </c>
      <c r="AI1349" s="1">
        <v>0</v>
      </c>
      <c r="AJ1349" s="1">
        <v>0</v>
      </c>
      <c r="AK1349" s="6">
        <v>45580</v>
      </c>
    </row>
    <row r="1350" spans="2:37" x14ac:dyDescent="0.25">
      <c r="B1350" s="1" t="s">
        <v>1697</v>
      </c>
      <c r="C1350" s="1" t="s">
        <v>1698</v>
      </c>
      <c r="D1350" s="1" t="s">
        <v>1696</v>
      </c>
      <c r="E1350" s="2">
        <v>45304.552349537036</v>
      </c>
      <c r="F1350" s="1" t="s">
        <v>41</v>
      </c>
      <c r="G1350" s="1" t="s">
        <v>42</v>
      </c>
      <c r="I1350" s="1" t="s">
        <v>38</v>
      </c>
      <c r="J1350" s="3">
        <v>294.60000000000002</v>
      </c>
      <c r="K1350" s="1">
        <v>1</v>
      </c>
      <c r="L1350" s="1">
        <v>0</v>
      </c>
      <c r="M1350" s="1">
        <v>0</v>
      </c>
      <c r="N1350" s="1">
        <v>1478</v>
      </c>
      <c r="O1350" s="1">
        <v>35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809</v>
      </c>
      <c r="V1350" s="1">
        <v>0</v>
      </c>
      <c r="W1350" s="1">
        <v>0</v>
      </c>
      <c r="X1350" s="1">
        <v>0</v>
      </c>
      <c r="Y1350" s="1">
        <v>0</v>
      </c>
      <c r="Z1350" s="1">
        <v>0</v>
      </c>
      <c r="AA1350" s="1">
        <v>41</v>
      </c>
      <c r="AB1350" s="1">
        <v>776</v>
      </c>
      <c r="AC1350" s="1">
        <v>0</v>
      </c>
      <c r="AD1350" s="1">
        <v>7</v>
      </c>
      <c r="AE1350" s="1">
        <v>0</v>
      </c>
      <c r="AF1350" s="1">
        <v>0</v>
      </c>
      <c r="AG1350" s="1">
        <v>0</v>
      </c>
      <c r="AH1350" s="1">
        <v>0</v>
      </c>
      <c r="AI1350" s="1">
        <v>0</v>
      </c>
      <c r="AJ1350" s="1">
        <v>1</v>
      </c>
      <c r="AK1350" s="6">
        <v>45308</v>
      </c>
    </row>
    <row r="1351" spans="2:37" x14ac:dyDescent="0.25">
      <c r="B1351" s="1" t="s">
        <v>1700</v>
      </c>
      <c r="C1351" s="1" t="s">
        <v>1701</v>
      </c>
      <c r="D1351" s="1" t="s">
        <v>1699</v>
      </c>
      <c r="E1351" s="2">
        <v>45281.676516203705</v>
      </c>
      <c r="F1351" s="1" t="s">
        <v>66</v>
      </c>
      <c r="G1351" s="1" t="s">
        <v>37</v>
      </c>
      <c r="I1351" s="1" t="s">
        <v>38</v>
      </c>
      <c r="J1351" s="3">
        <v>74.2</v>
      </c>
      <c r="K1351" s="1">
        <v>0</v>
      </c>
      <c r="L1351" s="1">
        <v>0</v>
      </c>
      <c r="M1351" s="1">
        <v>0</v>
      </c>
      <c r="N1351" s="1">
        <v>1652</v>
      </c>
      <c r="O1351" s="1">
        <v>1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  <c r="U1351" s="1">
        <v>72</v>
      </c>
      <c r="V1351" s="1">
        <v>0</v>
      </c>
      <c r="W1351" s="1">
        <v>0</v>
      </c>
      <c r="X1351" s="1">
        <v>0</v>
      </c>
      <c r="Y1351" s="1">
        <v>0</v>
      </c>
      <c r="Z1351" s="1">
        <v>0</v>
      </c>
      <c r="AA1351" s="1">
        <v>0</v>
      </c>
      <c r="AB1351" s="1">
        <v>333</v>
      </c>
      <c r="AC1351" s="1">
        <v>0</v>
      </c>
      <c r="AD1351" s="1">
        <v>0</v>
      </c>
      <c r="AE1351" s="1">
        <v>0</v>
      </c>
      <c r="AF1351" s="1">
        <v>0</v>
      </c>
      <c r="AG1351" s="1">
        <v>0</v>
      </c>
      <c r="AH1351" s="1">
        <v>0</v>
      </c>
      <c r="AI1351" s="1">
        <v>0</v>
      </c>
      <c r="AJ1351" s="1">
        <v>1</v>
      </c>
      <c r="AK1351" s="6">
        <v>45414</v>
      </c>
    </row>
    <row r="1352" spans="2:37" x14ac:dyDescent="0.25">
      <c r="B1352" s="1" t="s">
        <v>1862</v>
      </c>
      <c r="C1352" s="1" t="s">
        <v>1863</v>
      </c>
      <c r="D1352" s="1" t="s">
        <v>1861</v>
      </c>
      <c r="E1352" s="2">
        <v>45303.560648148145</v>
      </c>
      <c r="F1352" s="1" t="s">
        <v>207</v>
      </c>
      <c r="G1352" s="1" t="s">
        <v>37</v>
      </c>
      <c r="I1352" s="1" t="s">
        <v>38</v>
      </c>
      <c r="J1352" s="3">
        <v>21</v>
      </c>
      <c r="K1352" s="1">
        <v>0</v>
      </c>
      <c r="L1352" s="1">
        <v>78</v>
      </c>
      <c r="M1352" s="1">
        <v>0</v>
      </c>
      <c r="N1352" s="1">
        <v>0</v>
      </c>
      <c r="O1352" s="1">
        <v>10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1">
        <v>0</v>
      </c>
      <c r="Z1352" s="1">
        <v>0</v>
      </c>
      <c r="AA1352" s="1">
        <v>0</v>
      </c>
      <c r="AB1352" s="1">
        <v>78</v>
      </c>
      <c r="AC1352" s="1">
        <v>0</v>
      </c>
      <c r="AD1352" s="1">
        <v>74</v>
      </c>
      <c r="AE1352" s="1">
        <v>0</v>
      </c>
      <c r="AF1352" s="1">
        <v>0</v>
      </c>
      <c r="AG1352" s="1">
        <v>0</v>
      </c>
      <c r="AH1352" s="1">
        <v>0</v>
      </c>
      <c r="AI1352" s="1">
        <v>0</v>
      </c>
      <c r="AJ1352" s="1">
        <v>0</v>
      </c>
      <c r="AK1352" s="6">
        <v>45455</v>
      </c>
    </row>
    <row r="1353" spans="2:37" x14ac:dyDescent="0.25">
      <c r="B1353" s="1" t="s">
        <v>1703</v>
      </c>
      <c r="C1353" s="1" t="s">
        <v>1704</v>
      </c>
      <c r="D1353" s="1" t="s">
        <v>1702</v>
      </c>
      <c r="E1353" s="2">
        <v>45306.600543981483</v>
      </c>
      <c r="F1353" s="1" t="s">
        <v>230</v>
      </c>
      <c r="G1353" s="1" t="s">
        <v>37</v>
      </c>
      <c r="I1353" s="1" t="s">
        <v>38</v>
      </c>
      <c r="J1353" s="3">
        <v>820.2</v>
      </c>
      <c r="K1353" s="1">
        <v>175</v>
      </c>
      <c r="L1353" s="1">
        <v>7846</v>
      </c>
      <c r="M1353" s="1">
        <v>0</v>
      </c>
      <c r="N1353" s="1">
        <v>7952</v>
      </c>
      <c r="O1353" s="1">
        <v>211</v>
      </c>
      <c r="P1353" s="1">
        <v>0</v>
      </c>
      <c r="Q1353" s="1">
        <v>0</v>
      </c>
      <c r="R1353" s="1">
        <v>0</v>
      </c>
      <c r="S1353" s="1">
        <v>0</v>
      </c>
      <c r="T1353" s="1">
        <v>134</v>
      </c>
      <c r="U1353" s="1">
        <v>315</v>
      </c>
      <c r="V1353" s="1">
        <v>0</v>
      </c>
      <c r="W1353" s="1">
        <v>0</v>
      </c>
      <c r="X1353" s="1">
        <v>0</v>
      </c>
      <c r="Y1353" s="1">
        <v>0</v>
      </c>
      <c r="Z1353" s="1">
        <v>0</v>
      </c>
      <c r="AA1353" s="1">
        <v>503</v>
      </c>
      <c r="AB1353" s="1">
        <v>8190</v>
      </c>
      <c r="AC1353" s="1">
        <v>0</v>
      </c>
      <c r="AD1353" s="1">
        <v>3</v>
      </c>
      <c r="AE1353" s="1">
        <v>0</v>
      </c>
      <c r="AF1353" s="1">
        <v>0</v>
      </c>
      <c r="AG1353" s="1">
        <v>0</v>
      </c>
      <c r="AH1353" s="1">
        <v>0</v>
      </c>
      <c r="AI1353" s="1">
        <v>1</v>
      </c>
      <c r="AJ1353" s="1">
        <v>0</v>
      </c>
      <c r="AK1353" s="6">
        <v>45533</v>
      </c>
    </row>
    <row r="1354" spans="2:37" x14ac:dyDescent="0.25">
      <c r="B1354" s="1" t="s">
        <v>1706</v>
      </c>
      <c r="C1354" s="1" t="s">
        <v>1707</v>
      </c>
      <c r="D1354" s="1" t="s">
        <v>1705</v>
      </c>
      <c r="E1354" s="2">
        <v>45306.601481481484</v>
      </c>
      <c r="F1354" s="1" t="s">
        <v>183</v>
      </c>
      <c r="G1354" s="1" t="s">
        <v>42</v>
      </c>
      <c r="I1354" s="1" t="s">
        <v>38</v>
      </c>
      <c r="J1354" s="3">
        <v>1363</v>
      </c>
      <c r="K1354" s="1">
        <v>364</v>
      </c>
      <c r="L1354" s="1">
        <v>10475</v>
      </c>
      <c r="M1354" s="1">
        <v>0</v>
      </c>
      <c r="N1354" s="1">
        <v>10638</v>
      </c>
      <c r="O1354" s="1">
        <v>370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447</v>
      </c>
      <c r="V1354" s="1">
        <v>0</v>
      </c>
      <c r="W1354" s="1">
        <v>0</v>
      </c>
      <c r="X1354" s="1">
        <v>0</v>
      </c>
      <c r="Y1354" s="1">
        <v>0</v>
      </c>
      <c r="Z1354" s="1">
        <v>0</v>
      </c>
      <c r="AA1354" s="1">
        <v>672</v>
      </c>
      <c r="AB1354" s="1">
        <v>10847</v>
      </c>
      <c r="AC1354" s="1">
        <v>0</v>
      </c>
      <c r="AD1354" s="1">
        <v>12</v>
      </c>
      <c r="AE1354" s="1">
        <v>0</v>
      </c>
      <c r="AF1354" s="1">
        <v>0</v>
      </c>
      <c r="AG1354" s="1">
        <v>0</v>
      </c>
      <c r="AH1354" s="1">
        <v>0</v>
      </c>
      <c r="AI1354" s="1">
        <v>0</v>
      </c>
      <c r="AJ1354" s="1">
        <v>0</v>
      </c>
      <c r="AK1354" s="6">
        <v>45507</v>
      </c>
    </row>
    <row r="1355" spans="2:37" x14ac:dyDescent="0.25">
      <c r="B1355" s="1" t="s">
        <v>3984</v>
      </c>
      <c r="C1355" s="1" t="s">
        <v>3985</v>
      </c>
      <c r="D1355" s="1" t="s">
        <v>3986</v>
      </c>
      <c r="E1355" s="2">
        <v>45306.37777777778</v>
      </c>
      <c r="F1355" s="1" t="s">
        <v>41</v>
      </c>
      <c r="G1355" s="1" t="s">
        <v>37</v>
      </c>
      <c r="H1355" s="1" t="s">
        <v>203</v>
      </c>
      <c r="I1355" s="1" t="s">
        <v>50</v>
      </c>
      <c r="J1355" s="3">
        <v>15.9</v>
      </c>
      <c r="K1355" s="1">
        <v>1</v>
      </c>
      <c r="L1355" s="1">
        <v>4</v>
      </c>
      <c r="M1355" s="1">
        <v>0</v>
      </c>
      <c r="N1355" s="1">
        <v>0</v>
      </c>
      <c r="O1355" s="1">
        <v>41</v>
      </c>
      <c r="P1355" s="1">
        <v>132</v>
      </c>
      <c r="Q1355" s="1">
        <v>0</v>
      </c>
      <c r="R1355" s="1">
        <v>0</v>
      </c>
      <c r="S1355" s="1">
        <v>0</v>
      </c>
      <c r="T1355" s="1">
        <v>0</v>
      </c>
      <c r="U1355" s="1">
        <v>55</v>
      </c>
      <c r="V1355" s="1">
        <v>0</v>
      </c>
      <c r="W1355" s="1">
        <v>0</v>
      </c>
      <c r="X1355" s="1">
        <v>0</v>
      </c>
      <c r="Y1355" s="1">
        <v>0</v>
      </c>
      <c r="Z1355" s="1">
        <v>0</v>
      </c>
      <c r="AA1355" s="1">
        <v>27</v>
      </c>
      <c r="AB1355" s="1">
        <v>39</v>
      </c>
      <c r="AC1355" s="1">
        <v>187</v>
      </c>
      <c r="AD1355" s="1">
        <v>0</v>
      </c>
      <c r="AE1355" s="1">
        <v>0</v>
      </c>
      <c r="AF1355" s="1">
        <v>0</v>
      </c>
      <c r="AG1355" s="1">
        <v>0</v>
      </c>
      <c r="AH1355" s="1">
        <v>0</v>
      </c>
      <c r="AI1355" s="1">
        <v>0</v>
      </c>
      <c r="AJ1355" s="1">
        <v>0</v>
      </c>
      <c r="AK1355" s="6">
        <v>45399</v>
      </c>
    </row>
    <row r="1356" spans="2:37" x14ac:dyDescent="0.25">
      <c r="B1356" s="1" t="s">
        <v>3987</v>
      </c>
      <c r="C1356" s="1" t="s">
        <v>3988</v>
      </c>
      <c r="D1356" s="1" t="s">
        <v>3989</v>
      </c>
      <c r="E1356" s="2">
        <v>45306.362800925926</v>
      </c>
      <c r="F1356" s="1" t="s">
        <v>66</v>
      </c>
      <c r="G1356" s="1" t="s">
        <v>37</v>
      </c>
      <c r="H1356" s="1" t="s">
        <v>203</v>
      </c>
      <c r="I1356" s="1" t="s">
        <v>50</v>
      </c>
      <c r="J1356" s="3">
        <v>161.69999999999999</v>
      </c>
      <c r="K1356" s="1">
        <v>4</v>
      </c>
      <c r="L1356" s="1">
        <v>0</v>
      </c>
      <c r="M1356" s="1">
        <v>0</v>
      </c>
      <c r="N1356" s="1">
        <v>321</v>
      </c>
      <c r="O1356" s="1">
        <v>48</v>
      </c>
      <c r="P1356" s="1">
        <v>76</v>
      </c>
      <c r="Q1356" s="1">
        <v>0</v>
      </c>
      <c r="R1356" s="1">
        <v>0</v>
      </c>
      <c r="S1356" s="1">
        <v>0</v>
      </c>
      <c r="T1356" s="1">
        <v>0</v>
      </c>
      <c r="U1356" s="1">
        <v>50</v>
      </c>
      <c r="V1356" s="1">
        <v>0</v>
      </c>
      <c r="W1356" s="1">
        <v>0</v>
      </c>
      <c r="X1356" s="1">
        <v>0</v>
      </c>
      <c r="Y1356" s="1">
        <v>0</v>
      </c>
      <c r="Z1356" s="1">
        <v>0</v>
      </c>
      <c r="AA1356" s="1">
        <v>131</v>
      </c>
      <c r="AB1356" s="1">
        <v>383</v>
      </c>
      <c r="AC1356" s="1">
        <v>64</v>
      </c>
      <c r="AD1356" s="1">
        <v>0</v>
      </c>
      <c r="AE1356" s="1">
        <v>0</v>
      </c>
      <c r="AF1356" s="1">
        <v>0</v>
      </c>
      <c r="AG1356" s="1">
        <v>0</v>
      </c>
      <c r="AH1356" s="1">
        <v>0</v>
      </c>
      <c r="AI1356" s="1">
        <v>0</v>
      </c>
      <c r="AJ1356" s="1">
        <v>0</v>
      </c>
      <c r="AK1356" s="6">
        <v>45499</v>
      </c>
    </row>
    <row r="1357" spans="2:37" x14ac:dyDescent="0.25">
      <c r="B1357" s="1" t="s">
        <v>3990</v>
      </c>
      <c r="C1357" s="1" t="s">
        <v>3991</v>
      </c>
      <c r="D1357" s="1" t="s">
        <v>3992</v>
      </c>
      <c r="E1357" s="2">
        <v>45306.427615740744</v>
      </c>
      <c r="F1357" s="1" t="s">
        <v>63</v>
      </c>
      <c r="G1357" s="1" t="s">
        <v>37</v>
      </c>
      <c r="I1357" s="1" t="s">
        <v>38</v>
      </c>
      <c r="J1357" s="3">
        <v>11.3</v>
      </c>
      <c r="K1357" s="1">
        <v>2</v>
      </c>
      <c r="L1357" s="1">
        <v>226</v>
      </c>
      <c r="M1357" s="1">
        <v>235</v>
      </c>
      <c r="N1357" s="1">
        <v>0</v>
      </c>
      <c r="O1357" s="1">
        <v>39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0</v>
      </c>
      <c r="W1357" s="1">
        <v>0</v>
      </c>
      <c r="X1357" s="1">
        <v>0</v>
      </c>
      <c r="Y1357" s="1">
        <v>0</v>
      </c>
      <c r="Z1357" s="1">
        <v>0</v>
      </c>
      <c r="AA1357" s="1">
        <v>0</v>
      </c>
      <c r="AB1357" s="1">
        <v>325</v>
      </c>
      <c r="AC1357" s="1">
        <v>0</v>
      </c>
      <c r="AD1357" s="1">
        <v>0</v>
      </c>
      <c r="AE1357" s="1">
        <v>0</v>
      </c>
      <c r="AF1357" s="1">
        <v>0</v>
      </c>
      <c r="AG1357" s="1">
        <v>0</v>
      </c>
      <c r="AH1357" s="1">
        <v>1</v>
      </c>
      <c r="AI1357" s="1">
        <v>0</v>
      </c>
      <c r="AJ1357" s="1">
        <v>0</v>
      </c>
      <c r="AK1357" s="6">
        <v>45561</v>
      </c>
    </row>
    <row r="1358" spans="2:37" x14ac:dyDescent="0.25">
      <c r="B1358" s="1" t="s">
        <v>2361</v>
      </c>
      <c r="C1358" s="1" t="s">
        <v>2362</v>
      </c>
      <c r="D1358" s="1" t="s">
        <v>2360</v>
      </c>
      <c r="E1358" s="2">
        <v>45300.592256944445</v>
      </c>
      <c r="F1358" s="1" t="s">
        <v>36</v>
      </c>
      <c r="G1358" s="1" t="s">
        <v>37</v>
      </c>
      <c r="I1358" s="1" t="s">
        <v>38</v>
      </c>
      <c r="J1358" s="3">
        <v>21.8</v>
      </c>
      <c r="K1358" s="1">
        <v>1</v>
      </c>
      <c r="L1358" s="1">
        <v>0</v>
      </c>
      <c r="M1358" s="1">
        <v>0</v>
      </c>
      <c r="N1358" s="1">
        <v>0</v>
      </c>
      <c r="O1358" s="1">
        <v>17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61</v>
      </c>
      <c r="V1358" s="1">
        <v>0</v>
      </c>
      <c r="W1358" s="1">
        <v>0</v>
      </c>
      <c r="X1358" s="1">
        <v>0</v>
      </c>
      <c r="Y1358" s="1">
        <v>0</v>
      </c>
      <c r="Z1358" s="1">
        <v>0</v>
      </c>
      <c r="AA1358" s="1">
        <v>0</v>
      </c>
      <c r="AB1358" s="1">
        <v>0</v>
      </c>
      <c r="AC1358" s="1">
        <v>0</v>
      </c>
      <c r="AD1358" s="1">
        <v>0</v>
      </c>
      <c r="AE1358" s="1">
        <v>0</v>
      </c>
      <c r="AF1358" s="1">
        <v>0</v>
      </c>
      <c r="AG1358" s="1">
        <v>0</v>
      </c>
      <c r="AH1358" s="1">
        <v>0</v>
      </c>
      <c r="AI1358" s="1">
        <v>0</v>
      </c>
      <c r="AJ1358" s="1">
        <v>0</v>
      </c>
      <c r="AK1358" s="6">
        <v>45630</v>
      </c>
    </row>
    <row r="1359" spans="2:37" x14ac:dyDescent="0.25">
      <c r="B1359" s="1" t="s">
        <v>2364</v>
      </c>
      <c r="C1359" s="1" t="s">
        <v>3993</v>
      </c>
      <c r="D1359" s="1" t="s">
        <v>2363</v>
      </c>
      <c r="E1359" s="2">
        <v>45306.446076388886</v>
      </c>
      <c r="F1359" s="1" t="s">
        <v>66</v>
      </c>
      <c r="G1359" s="1" t="s">
        <v>37</v>
      </c>
      <c r="I1359" s="1" t="s">
        <v>38</v>
      </c>
      <c r="J1359" s="3">
        <v>8.6</v>
      </c>
      <c r="K1359" s="1">
        <v>0</v>
      </c>
      <c r="L1359" s="1">
        <v>584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0</v>
      </c>
      <c r="W1359" s="1">
        <v>0</v>
      </c>
      <c r="X1359" s="1">
        <v>0</v>
      </c>
      <c r="Y1359" s="1">
        <v>0</v>
      </c>
      <c r="Z1359" s="1">
        <v>0</v>
      </c>
      <c r="AA1359" s="1">
        <v>0</v>
      </c>
      <c r="AB1359" s="1">
        <v>377</v>
      </c>
      <c r="AC1359" s="1">
        <v>0</v>
      </c>
      <c r="AD1359" s="1">
        <v>0</v>
      </c>
      <c r="AE1359" s="1">
        <v>0</v>
      </c>
      <c r="AF1359" s="1">
        <v>0</v>
      </c>
      <c r="AG1359" s="1">
        <v>0</v>
      </c>
      <c r="AH1359" s="1">
        <v>0</v>
      </c>
      <c r="AI1359" s="1">
        <v>0</v>
      </c>
      <c r="AJ1359" s="1">
        <v>0</v>
      </c>
      <c r="AK1359" s="6">
        <v>367</v>
      </c>
    </row>
    <row r="1360" spans="2:37" x14ac:dyDescent="0.25">
      <c r="B1360" s="1" t="s">
        <v>3994</v>
      </c>
      <c r="C1360" s="1" t="s">
        <v>3995</v>
      </c>
      <c r="D1360" s="1" t="s">
        <v>3996</v>
      </c>
      <c r="E1360" s="2">
        <v>45230.595949074072</v>
      </c>
      <c r="F1360" s="1" t="s">
        <v>41</v>
      </c>
      <c r="G1360" s="1" t="s">
        <v>37</v>
      </c>
      <c r="I1360" s="1" t="s">
        <v>38</v>
      </c>
      <c r="J1360" s="3">
        <v>25.6</v>
      </c>
      <c r="K1360" s="1">
        <v>1</v>
      </c>
      <c r="L1360" s="1">
        <v>0</v>
      </c>
      <c r="M1360" s="1">
        <v>0</v>
      </c>
      <c r="N1360" s="1">
        <v>0</v>
      </c>
      <c r="O1360" s="1">
        <v>24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1</v>
      </c>
      <c r="V1360" s="1">
        <v>0</v>
      </c>
      <c r="W1360" s="1">
        <v>0</v>
      </c>
      <c r="X1360" s="1">
        <v>0</v>
      </c>
      <c r="Y1360" s="1">
        <v>0</v>
      </c>
      <c r="Z1360" s="1">
        <v>0</v>
      </c>
      <c r="AA1360" s="1">
        <v>0</v>
      </c>
      <c r="AB1360" s="1">
        <v>0</v>
      </c>
      <c r="AC1360" s="1">
        <v>0</v>
      </c>
      <c r="AD1360" s="1">
        <v>0</v>
      </c>
      <c r="AE1360" s="1">
        <v>0</v>
      </c>
      <c r="AF1360" s="1">
        <v>0</v>
      </c>
      <c r="AG1360" s="1">
        <v>0</v>
      </c>
      <c r="AH1360" s="1">
        <v>0</v>
      </c>
      <c r="AI1360" s="1">
        <v>0</v>
      </c>
      <c r="AJ1360" s="1">
        <v>-1</v>
      </c>
      <c r="AK1360" s="6">
        <v>45469</v>
      </c>
    </row>
    <row r="1361" spans="2:37" x14ac:dyDescent="0.25">
      <c r="B1361" s="1" t="s">
        <v>1709</v>
      </c>
      <c r="C1361" s="1" t="s">
        <v>1710</v>
      </c>
      <c r="D1361" s="1" t="s">
        <v>1708</v>
      </c>
      <c r="E1361" s="2">
        <v>45306.439502314817</v>
      </c>
      <c r="F1361" s="1" t="s">
        <v>41</v>
      </c>
      <c r="G1361" s="1" t="s">
        <v>42</v>
      </c>
      <c r="H1361" s="1" t="s">
        <v>67</v>
      </c>
      <c r="I1361" s="1" t="s">
        <v>825</v>
      </c>
      <c r="J1361" s="3">
        <v>4580.2</v>
      </c>
      <c r="K1361" s="1">
        <v>0</v>
      </c>
      <c r="L1361" s="1">
        <v>8224</v>
      </c>
      <c r="M1361" s="1">
        <v>0</v>
      </c>
      <c r="N1361" s="1">
        <v>0</v>
      </c>
      <c r="O1361" s="1">
        <v>8762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  <c r="U1361" s="1">
        <v>242</v>
      </c>
      <c r="V1361" s="1">
        <v>0</v>
      </c>
      <c r="W1361" s="1">
        <v>0</v>
      </c>
      <c r="X1361" s="1">
        <v>0</v>
      </c>
      <c r="Y1361" s="1">
        <v>8</v>
      </c>
      <c r="Z1361" s="1">
        <v>0</v>
      </c>
      <c r="AA1361" s="1">
        <v>1</v>
      </c>
      <c r="AB1361" s="1">
        <v>8654</v>
      </c>
      <c r="AC1361" s="1">
        <v>7352</v>
      </c>
      <c r="AD1361" s="1">
        <v>0</v>
      </c>
      <c r="AE1361" s="1">
        <v>0</v>
      </c>
      <c r="AF1361" s="1">
        <v>0</v>
      </c>
      <c r="AG1361" s="1">
        <v>0</v>
      </c>
      <c r="AH1361" s="1">
        <v>1</v>
      </c>
      <c r="AI1361" s="1">
        <v>1</v>
      </c>
      <c r="AJ1361" s="1">
        <v>0</v>
      </c>
      <c r="AK1361" s="6">
        <v>45629</v>
      </c>
    </row>
    <row r="1362" spans="2:37" x14ac:dyDescent="0.25">
      <c r="B1362" s="1" t="s">
        <v>1712</v>
      </c>
      <c r="C1362" s="1" t="s">
        <v>1713</v>
      </c>
      <c r="D1362" s="1" t="s">
        <v>1711</v>
      </c>
      <c r="E1362" s="2">
        <v>45295.448587962965</v>
      </c>
      <c r="F1362" s="1" t="s">
        <v>1213</v>
      </c>
      <c r="G1362" s="1" t="s">
        <v>37</v>
      </c>
      <c r="I1362" s="1" t="s">
        <v>38</v>
      </c>
      <c r="J1362" s="3">
        <v>12.1</v>
      </c>
      <c r="K1362" s="1">
        <v>0</v>
      </c>
      <c r="L1362" s="1">
        <v>0</v>
      </c>
      <c r="M1362" s="1">
        <v>0</v>
      </c>
      <c r="N1362" s="1">
        <v>166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0</v>
      </c>
      <c r="W1362" s="1">
        <v>0</v>
      </c>
      <c r="X1362" s="1">
        <v>0</v>
      </c>
      <c r="Y1362" s="1">
        <v>0</v>
      </c>
      <c r="Z1362" s="1">
        <v>0</v>
      </c>
      <c r="AA1362" s="1">
        <v>0</v>
      </c>
      <c r="AB1362" s="1">
        <v>0</v>
      </c>
      <c r="AC1362" s="1">
        <v>0</v>
      </c>
      <c r="AD1362" s="1">
        <v>0</v>
      </c>
      <c r="AE1362" s="1">
        <v>0</v>
      </c>
      <c r="AF1362" s="1">
        <v>0</v>
      </c>
      <c r="AG1362" s="1">
        <v>0</v>
      </c>
      <c r="AH1362" s="1">
        <v>0</v>
      </c>
      <c r="AI1362" s="1">
        <v>0</v>
      </c>
      <c r="AJ1362" s="1">
        <v>0</v>
      </c>
      <c r="AK1362" s="6">
        <v>367</v>
      </c>
    </row>
    <row r="1363" spans="2:37" x14ac:dyDescent="0.25">
      <c r="B1363" s="1" t="s">
        <v>1865</v>
      </c>
      <c r="C1363" s="1" t="s">
        <v>1866</v>
      </c>
      <c r="D1363" s="1" t="s">
        <v>1864</v>
      </c>
      <c r="E1363" s="2">
        <v>45301.580127314817</v>
      </c>
      <c r="F1363" s="1" t="s">
        <v>36</v>
      </c>
      <c r="G1363" s="1" t="s">
        <v>37</v>
      </c>
      <c r="I1363" s="1" t="s">
        <v>38</v>
      </c>
      <c r="J1363" s="3">
        <v>117.9</v>
      </c>
      <c r="K1363" s="1">
        <v>0</v>
      </c>
      <c r="L1363" s="1">
        <v>0</v>
      </c>
      <c r="M1363" s="1">
        <v>419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0</v>
      </c>
      <c r="W1363" s="1">
        <v>0</v>
      </c>
      <c r="X1363" s="1">
        <v>0</v>
      </c>
      <c r="Y1363" s="1">
        <v>0</v>
      </c>
      <c r="Z1363" s="1">
        <v>0</v>
      </c>
      <c r="AA1363" s="1">
        <v>0</v>
      </c>
      <c r="AB1363" s="1">
        <v>149</v>
      </c>
      <c r="AC1363" s="1">
        <v>0</v>
      </c>
      <c r="AD1363" s="1">
        <v>0</v>
      </c>
      <c r="AE1363" s="1">
        <v>0</v>
      </c>
      <c r="AF1363" s="1">
        <v>0</v>
      </c>
      <c r="AG1363" s="1">
        <v>0</v>
      </c>
      <c r="AH1363" s="1">
        <v>0</v>
      </c>
      <c r="AI1363" s="1">
        <v>0</v>
      </c>
      <c r="AJ1363" s="1">
        <v>1</v>
      </c>
      <c r="AK1363" s="6">
        <v>367</v>
      </c>
    </row>
    <row r="1364" spans="2:37" x14ac:dyDescent="0.25">
      <c r="B1364" s="1" t="s">
        <v>1865</v>
      </c>
      <c r="C1364" s="1" t="s">
        <v>3997</v>
      </c>
      <c r="D1364" s="1" t="s">
        <v>3998</v>
      </c>
      <c r="E1364" s="2">
        <v>45305.101273148146</v>
      </c>
      <c r="F1364" s="1" t="s">
        <v>104</v>
      </c>
      <c r="G1364" s="1" t="s">
        <v>37</v>
      </c>
      <c r="I1364" s="1" t="s">
        <v>38</v>
      </c>
      <c r="J1364" s="3">
        <v>5.4</v>
      </c>
      <c r="K1364" s="1">
        <v>0</v>
      </c>
      <c r="L1364" s="1">
        <v>0</v>
      </c>
      <c r="M1364" s="1">
        <v>337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Y1364" s="1">
        <v>0</v>
      </c>
      <c r="Z1364" s="1">
        <v>0</v>
      </c>
      <c r="AA1364" s="1">
        <v>0</v>
      </c>
      <c r="AB1364" s="1">
        <v>342</v>
      </c>
      <c r="AC1364" s="1">
        <v>0</v>
      </c>
      <c r="AD1364" s="1">
        <v>1</v>
      </c>
      <c r="AE1364" s="1">
        <v>0</v>
      </c>
      <c r="AF1364" s="1">
        <v>0</v>
      </c>
      <c r="AG1364" s="1">
        <v>0</v>
      </c>
      <c r="AH1364" s="1">
        <v>0</v>
      </c>
      <c r="AI1364" s="1">
        <v>0</v>
      </c>
      <c r="AJ1364" s="1">
        <v>1</v>
      </c>
      <c r="AK1364" s="6">
        <v>367</v>
      </c>
    </row>
    <row r="1365" spans="2:37" x14ac:dyDescent="0.25">
      <c r="B1365" s="1" t="s">
        <v>3999</v>
      </c>
      <c r="C1365" s="1" t="s">
        <v>4000</v>
      </c>
      <c r="D1365" s="1" t="s">
        <v>4001</v>
      </c>
      <c r="E1365" s="2">
        <v>45297.758553240739</v>
      </c>
      <c r="F1365" s="1" t="s">
        <v>821</v>
      </c>
      <c r="G1365" s="1" t="s">
        <v>37</v>
      </c>
      <c r="I1365" s="1" t="s">
        <v>38</v>
      </c>
      <c r="J1365" s="3">
        <v>29.7</v>
      </c>
      <c r="K1365" s="1">
        <v>0</v>
      </c>
      <c r="L1365" s="1">
        <v>0</v>
      </c>
      <c r="M1365" s="1">
        <v>1161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Y1365" s="1">
        <v>0</v>
      </c>
      <c r="Z1365" s="1">
        <v>0</v>
      </c>
      <c r="AA1365" s="1">
        <v>0</v>
      </c>
      <c r="AB1365" s="1">
        <v>389</v>
      </c>
      <c r="AC1365" s="1">
        <v>0</v>
      </c>
      <c r="AD1365" s="1">
        <v>0</v>
      </c>
      <c r="AE1365" s="1">
        <v>0</v>
      </c>
      <c r="AF1365" s="1">
        <v>0</v>
      </c>
      <c r="AG1365" s="1">
        <v>0</v>
      </c>
      <c r="AH1365" s="1">
        <v>0</v>
      </c>
      <c r="AI1365" s="1">
        <v>0</v>
      </c>
      <c r="AJ1365" s="1">
        <v>1</v>
      </c>
      <c r="AK1365" s="6">
        <v>367</v>
      </c>
    </row>
    <row r="1366" spans="2:37" x14ac:dyDescent="0.25">
      <c r="B1366" s="1" t="s">
        <v>1715</v>
      </c>
      <c r="C1366" s="1" t="s">
        <v>1716</v>
      </c>
      <c r="D1366" s="1" t="s">
        <v>1714</v>
      </c>
      <c r="E1366" s="2">
        <v>45306.571875000001</v>
      </c>
      <c r="F1366" s="1" t="s">
        <v>727</v>
      </c>
      <c r="G1366" s="1" t="s">
        <v>42</v>
      </c>
      <c r="I1366" s="1" t="s">
        <v>50</v>
      </c>
      <c r="J1366" s="3">
        <v>273.89999999999998</v>
      </c>
      <c r="K1366" s="1">
        <v>1</v>
      </c>
      <c r="L1366" s="1">
        <v>3004</v>
      </c>
      <c r="M1366" s="1">
        <v>0</v>
      </c>
      <c r="N1366" s="1">
        <v>0</v>
      </c>
      <c r="O1366" s="1">
        <v>262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Y1366" s="1">
        <v>0</v>
      </c>
      <c r="Z1366" s="1">
        <v>0</v>
      </c>
      <c r="AA1366" s="1">
        <v>0</v>
      </c>
      <c r="AB1366" s="1">
        <v>3057</v>
      </c>
      <c r="AC1366" s="1">
        <v>0</v>
      </c>
      <c r="AD1366" s="1">
        <v>0</v>
      </c>
      <c r="AE1366" s="1">
        <v>0</v>
      </c>
      <c r="AF1366" s="1">
        <v>0</v>
      </c>
      <c r="AG1366" s="1">
        <v>0</v>
      </c>
      <c r="AH1366" s="1">
        <v>0</v>
      </c>
      <c r="AI1366" s="1">
        <v>0</v>
      </c>
      <c r="AJ1366" s="1">
        <v>0</v>
      </c>
      <c r="AK1366" s="6">
        <v>45561</v>
      </c>
    </row>
    <row r="1367" spans="2:37" x14ac:dyDescent="0.25">
      <c r="B1367" s="1" t="s">
        <v>4002</v>
      </c>
      <c r="C1367" s="1" t="s">
        <v>804</v>
      </c>
      <c r="D1367" s="1" t="s">
        <v>4003</v>
      </c>
      <c r="E1367" s="2">
        <v>45300.390115740738</v>
      </c>
      <c r="F1367" s="1" t="s">
        <v>230</v>
      </c>
      <c r="G1367" s="1" t="s">
        <v>37</v>
      </c>
      <c r="I1367" s="1" t="s">
        <v>38</v>
      </c>
      <c r="J1367" s="3">
        <v>42.6</v>
      </c>
      <c r="K1367" s="1">
        <v>0</v>
      </c>
      <c r="L1367" s="1">
        <v>0</v>
      </c>
      <c r="M1367" s="1">
        <v>0</v>
      </c>
      <c r="N1367" s="1">
        <v>189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12</v>
      </c>
      <c r="V1367" s="1">
        <v>0</v>
      </c>
      <c r="W1367" s="1">
        <v>0</v>
      </c>
      <c r="X1367" s="1">
        <v>0</v>
      </c>
      <c r="Y1367" s="1">
        <v>0</v>
      </c>
      <c r="Z1367" s="1">
        <v>0</v>
      </c>
      <c r="AA1367" s="1">
        <v>0</v>
      </c>
      <c r="AB1367" s="1">
        <v>262</v>
      </c>
      <c r="AC1367" s="1">
        <v>0</v>
      </c>
      <c r="AD1367" s="1">
        <v>0</v>
      </c>
      <c r="AE1367" s="1">
        <v>0</v>
      </c>
      <c r="AF1367" s="1">
        <v>0</v>
      </c>
      <c r="AG1367" s="1">
        <v>0</v>
      </c>
      <c r="AH1367" s="1">
        <v>0</v>
      </c>
      <c r="AI1367" s="1">
        <v>0</v>
      </c>
      <c r="AJ1367" s="1">
        <v>0</v>
      </c>
      <c r="AK1367" s="6">
        <v>367</v>
      </c>
    </row>
    <row r="1368" spans="2:37" x14ac:dyDescent="0.25">
      <c r="B1368" s="1" t="s">
        <v>4004</v>
      </c>
      <c r="C1368" s="1" t="s">
        <v>4005</v>
      </c>
      <c r="D1368" s="1" t="s">
        <v>4006</v>
      </c>
      <c r="E1368" s="2">
        <v>45291.697881944441</v>
      </c>
      <c r="F1368" s="1" t="s">
        <v>211</v>
      </c>
      <c r="G1368" s="1" t="s">
        <v>37</v>
      </c>
      <c r="I1368" s="1" t="s">
        <v>38</v>
      </c>
      <c r="J1368" s="3">
        <v>2.1</v>
      </c>
      <c r="K1368" s="1">
        <v>0</v>
      </c>
      <c r="L1368" s="1">
        <v>16</v>
      </c>
      <c r="M1368" s="1">
        <v>11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v>0</v>
      </c>
      <c r="W1368" s="1">
        <v>0</v>
      </c>
      <c r="X1368" s="1">
        <v>0</v>
      </c>
      <c r="Y1368" s="1">
        <v>0</v>
      </c>
      <c r="Z1368" s="1">
        <v>0</v>
      </c>
      <c r="AA1368" s="1">
        <v>0</v>
      </c>
      <c r="AB1368" s="1">
        <v>19</v>
      </c>
      <c r="AC1368" s="1">
        <v>0</v>
      </c>
      <c r="AD1368" s="1">
        <v>0</v>
      </c>
      <c r="AE1368" s="1">
        <v>0</v>
      </c>
      <c r="AF1368" s="1">
        <v>0</v>
      </c>
      <c r="AG1368" s="1">
        <v>0</v>
      </c>
      <c r="AH1368" s="1">
        <v>0</v>
      </c>
      <c r="AI1368" s="1">
        <v>0</v>
      </c>
      <c r="AJ1368" s="1">
        <v>0</v>
      </c>
      <c r="AK1368" s="6">
        <v>367</v>
      </c>
    </row>
    <row r="1369" spans="2:37" x14ac:dyDescent="0.25">
      <c r="B1369" s="1" t="s">
        <v>4007</v>
      </c>
      <c r="C1369" s="1" t="s">
        <v>4008</v>
      </c>
      <c r="D1369" s="1" t="s">
        <v>4009</v>
      </c>
      <c r="E1369" s="2">
        <v>45293.377337962964</v>
      </c>
      <c r="F1369" s="1" t="s">
        <v>230</v>
      </c>
      <c r="G1369" s="1" t="s">
        <v>37</v>
      </c>
      <c r="I1369" s="1" t="s">
        <v>50</v>
      </c>
      <c r="J1369" s="3">
        <v>44.8</v>
      </c>
      <c r="K1369" s="1">
        <v>0</v>
      </c>
      <c r="L1369" s="1">
        <v>0</v>
      </c>
      <c r="M1369" s="1">
        <v>0</v>
      </c>
      <c r="N1369" s="1">
        <v>763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1">
        <v>0</v>
      </c>
      <c r="Z1369" s="1">
        <v>0</v>
      </c>
      <c r="AA1369" s="1">
        <v>0</v>
      </c>
      <c r="AB1369" s="1">
        <v>34</v>
      </c>
      <c r="AC1369" s="1">
        <v>0</v>
      </c>
      <c r="AD1369" s="1">
        <v>0</v>
      </c>
      <c r="AE1369" s="1">
        <v>0</v>
      </c>
      <c r="AF1369" s="1">
        <v>0</v>
      </c>
      <c r="AG1369" s="1">
        <v>0</v>
      </c>
      <c r="AH1369" s="1">
        <v>0</v>
      </c>
      <c r="AI1369" s="1">
        <v>0</v>
      </c>
      <c r="AJ1369" s="1">
        <v>0</v>
      </c>
      <c r="AK1369" s="6">
        <v>367</v>
      </c>
    </row>
    <row r="1370" spans="2:37" x14ac:dyDescent="0.25">
      <c r="B1370" s="1" t="s">
        <v>1718</v>
      </c>
      <c r="C1370" s="1" t="s">
        <v>4010</v>
      </c>
      <c r="D1370" s="1" t="s">
        <v>1717</v>
      </c>
      <c r="E1370" s="2">
        <v>45299.40896990741</v>
      </c>
      <c r="F1370" s="1" t="s">
        <v>1213</v>
      </c>
      <c r="G1370" s="1" t="s">
        <v>37</v>
      </c>
      <c r="I1370" s="1" t="s">
        <v>38</v>
      </c>
      <c r="J1370" s="3">
        <v>26.7</v>
      </c>
      <c r="K1370" s="1">
        <v>0</v>
      </c>
      <c r="L1370" s="1">
        <v>0</v>
      </c>
      <c r="M1370" s="1">
        <v>340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Y1370" s="1">
        <v>0</v>
      </c>
      <c r="Z1370" s="1">
        <v>0</v>
      </c>
      <c r="AA1370" s="1">
        <v>0</v>
      </c>
      <c r="AB1370" s="1">
        <v>110</v>
      </c>
      <c r="AC1370" s="1">
        <v>0</v>
      </c>
      <c r="AD1370" s="1">
        <v>0</v>
      </c>
      <c r="AE1370" s="1">
        <v>0</v>
      </c>
      <c r="AF1370" s="1">
        <v>0</v>
      </c>
      <c r="AG1370" s="1">
        <v>0</v>
      </c>
      <c r="AH1370" s="1">
        <v>0</v>
      </c>
      <c r="AI1370" s="1">
        <v>0</v>
      </c>
      <c r="AJ1370" s="1">
        <v>0</v>
      </c>
      <c r="AK1370" s="6">
        <v>44946</v>
      </c>
    </row>
    <row r="1371" spans="2:37" x14ac:dyDescent="0.25">
      <c r="B1371" s="1" t="s">
        <v>4011</v>
      </c>
      <c r="C1371" s="1" t="s">
        <v>4012</v>
      </c>
      <c r="D1371" s="1" t="s">
        <v>4013</v>
      </c>
      <c r="E1371" s="2">
        <v>45294.57236111111</v>
      </c>
      <c r="F1371" s="1" t="s">
        <v>41</v>
      </c>
      <c r="G1371" s="1" t="s">
        <v>37</v>
      </c>
      <c r="I1371" s="1" t="s">
        <v>38</v>
      </c>
      <c r="J1371" s="3">
        <v>837.9</v>
      </c>
      <c r="K1371" s="1">
        <v>0</v>
      </c>
      <c r="L1371" s="1">
        <v>0</v>
      </c>
      <c r="M1371" s="1">
        <v>10374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v>0</v>
      </c>
      <c r="Z1371" s="1">
        <v>0</v>
      </c>
      <c r="AA1371" s="1">
        <v>0</v>
      </c>
      <c r="AB1371" s="1">
        <v>638</v>
      </c>
      <c r="AC1371" s="1">
        <v>0</v>
      </c>
      <c r="AD1371" s="1">
        <v>0</v>
      </c>
      <c r="AE1371" s="1">
        <v>0</v>
      </c>
      <c r="AF1371" s="1">
        <v>0</v>
      </c>
      <c r="AG1371" s="1">
        <v>0</v>
      </c>
      <c r="AH1371" s="1">
        <v>0</v>
      </c>
      <c r="AI1371" s="1">
        <v>0</v>
      </c>
      <c r="AJ1371" s="1">
        <v>0</v>
      </c>
      <c r="AK1371" s="6">
        <v>367</v>
      </c>
    </row>
    <row r="1372" spans="2:37" x14ac:dyDescent="0.25">
      <c r="B1372" s="1" t="s">
        <v>4014</v>
      </c>
      <c r="C1372" s="1" t="s">
        <v>1799</v>
      </c>
      <c r="D1372" s="1" t="s">
        <v>4015</v>
      </c>
      <c r="E1372" s="2">
        <v>45298.726817129631</v>
      </c>
      <c r="F1372" s="1" t="s">
        <v>86</v>
      </c>
      <c r="G1372" s="1" t="s">
        <v>37</v>
      </c>
      <c r="I1372" s="1" t="s">
        <v>825</v>
      </c>
      <c r="J1372" s="3">
        <v>505.2</v>
      </c>
      <c r="K1372" s="1">
        <v>0</v>
      </c>
      <c r="L1372" s="1">
        <v>0</v>
      </c>
      <c r="M1372" s="1">
        <v>0</v>
      </c>
      <c r="N1372" s="1">
        <v>16026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0</v>
      </c>
      <c r="W1372" s="1">
        <v>0</v>
      </c>
      <c r="X1372" s="1">
        <v>0</v>
      </c>
      <c r="Y1372" s="1">
        <v>0</v>
      </c>
      <c r="Z1372" s="1">
        <v>0</v>
      </c>
      <c r="AA1372" s="1">
        <v>0</v>
      </c>
      <c r="AB1372" s="1">
        <v>2359</v>
      </c>
      <c r="AC1372" s="1">
        <v>0</v>
      </c>
      <c r="AD1372" s="1">
        <v>0</v>
      </c>
      <c r="AE1372" s="1">
        <v>0</v>
      </c>
      <c r="AF1372" s="1">
        <v>0</v>
      </c>
      <c r="AG1372" s="1">
        <v>0</v>
      </c>
      <c r="AH1372" s="1">
        <v>0</v>
      </c>
      <c r="AI1372" s="1">
        <v>0</v>
      </c>
      <c r="AJ1372" s="1">
        <v>-1</v>
      </c>
      <c r="AK1372" s="6">
        <v>367</v>
      </c>
    </row>
    <row r="1373" spans="2:37" x14ac:dyDescent="0.25">
      <c r="B1373" s="1" t="s">
        <v>1720</v>
      </c>
      <c r="C1373" s="1" t="s">
        <v>1721</v>
      </c>
      <c r="D1373" s="1" t="s">
        <v>1719</v>
      </c>
      <c r="E1373" s="2">
        <v>45304.66946759259</v>
      </c>
      <c r="F1373" s="1" t="s">
        <v>86</v>
      </c>
      <c r="G1373" s="1" t="s">
        <v>37</v>
      </c>
      <c r="I1373" s="1" t="s">
        <v>825</v>
      </c>
      <c r="J1373" s="3">
        <v>498.7</v>
      </c>
      <c r="K1373" s="1">
        <v>0</v>
      </c>
      <c r="L1373" s="1">
        <v>0</v>
      </c>
      <c r="M1373" s="1">
        <v>0</v>
      </c>
      <c r="N1373" s="1">
        <v>16837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  <c r="W1373" s="1">
        <v>0</v>
      </c>
      <c r="X1373" s="1">
        <v>0</v>
      </c>
      <c r="Y1373" s="1">
        <v>0</v>
      </c>
      <c r="Z1373" s="1">
        <v>0</v>
      </c>
      <c r="AA1373" s="1">
        <v>0</v>
      </c>
      <c r="AB1373" s="1">
        <v>9479</v>
      </c>
      <c r="AC1373" s="1">
        <v>0</v>
      </c>
      <c r="AD1373" s="1">
        <v>8</v>
      </c>
      <c r="AE1373" s="1">
        <v>0</v>
      </c>
      <c r="AF1373" s="1">
        <v>0</v>
      </c>
      <c r="AG1373" s="1">
        <v>0</v>
      </c>
      <c r="AH1373" s="1">
        <v>0</v>
      </c>
      <c r="AI1373" s="1">
        <v>0</v>
      </c>
      <c r="AJ1373" s="1">
        <v>1</v>
      </c>
      <c r="AK1373" s="6">
        <v>45574</v>
      </c>
    </row>
    <row r="1374" spans="2:37" x14ac:dyDescent="0.25">
      <c r="B1374" s="1" t="s">
        <v>1720</v>
      </c>
      <c r="C1374" s="1" t="s">
        <v>1721</v>
      </c>
      <c r="D1374" s="1" t="s">
        <v>4016</v>
      </c>
      <c r="E1374" s="2">
        <v>45302.434317129628</v>
      </c>
      <c r="F1374" s="1" t="s">
        <v>86</v>
      </c>
      <c r="G1374" s="1" t="s">
        <v>37</v>
      </c>
      <c r="I1374" s="1" t="s">
        <v>38</v>
      </c>
      <c r="J1374" s="3">
        <v>127.8</v>
      </c>
      <c r="K1374" s="1">
        <v>0</v>
      </c>
      <c r="L1374" s="1">
        <v>0</v>
      </c>
      <c r="M1374" s="1">
        <v>0</v>
      </c>
      <c r="N1374" s="1">
        <v>3974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Z1374" s="1">
        <v>0</v>
      </c>
      <c r="AA1374" s="1">
        <v>0</v>
      </c>
      <c r="AB1374" s="1">
        <v>771</v>
      </c>
      <c r="AC1374" s="1">
        <v>0</v>
      </c>
      <c r="AD1374" s="1">
        <v>0</v>
      </c>
      <c r="AE1374" s="1">
        <v>0</v>
      </c>
      <c r="AF1374" s="1">
        <v>0</v>
      </c>
      <c r="AG1374" s="1">
        <v>0</v>
      </c>
      <c r="AH1374" s="1">
        <v>0</v>
      </c>
      <c r="AI1374" s="1">
        <v>0</v>
      </c>
      <c r="AJ1374" s="1">
        <v>0</v>
      </c>
      <c r="AK1374" s="6">
        <v>367</v>
      </c>
    </row>
    <row r="1375" spans="2:37" x14ac:dyDescent="0.25">
      <c r="B1375" s="1" t="s">
        <v>1868</v>
      </c>
      <c r="C1375" s="1" t="s">
        <v>1869</v>
      </c>
      <c r="D1375" s="1" t="s">
        <v>1867</v>
      </c>
      <c r="E1375" s="2">
        <v>45304.429537037038</v>
      </c>
      <c r="F1375" s="1" t="s">
        <v>147</v>
      </c>
      <c r="G1375" s="1" t="s">
        <v>37</v>
      </c>
      <c r="I1375" s="1" t="s">
        <v>50</v>
      </c>
      <c r="J1375" s="3">
        <v>35.200000000000003</v>
      </c>
      <c r="K1375" s="1">
        <v>1</v>
      </c>
      <c r="L1375" s="1">
        <v>0</v>
      </c>
      <c r="M1375" s="1">
        <v>0</v>
      </c>
      <c r="N1375" s="1">
        <v>1416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v>0</v>
      </c>
      <c r="Z1375" s="1">
        <v>0</v>
      </c>
      <c r="AA1375" s="1">
        <v>0</v>
      </c>
      <c r="AB1375" s="1">
        <v>1347</v>
      </c>
      <c r="AC1375" s="1">
        <v>0</v>
      </c>
      <c r="AD1375" s="1">
        <v>0</v>
      </c>
      <c r="AE1375" s="1">
        <v>0</v>
      </c>
      <c r="AF1375" s="1">
        <v>0</v>
      </c>
      <c r="AG1375" s="1">
        <v>0</v>
      </c>
      <c r="AH1375" s="1">
        <v>0</v>
      </c>
      <c r="AI1375" s="1">
        <v>0</v>
      </c>
      <c r="AJ1375" s="1">
        <v>0</v>
      </c>
      <c r="AK1375" s="6">
        <v>42998</v>
      </c>
    </row>
    <row r="1376" spans="2:37" x14ac:dyDescent="0.25">
      <c r="B1376" s="1" t="s">
        <v>4017</v>
      </c>
      <c r="C1376" s="1" t="s">
        <v>4018</v>
      </c>
      <c r="D1376" s="1" t="s">
        <v>4019</v>
      </c>
      <c r="E1376" s="2">
        <v>45230.595949074072</v>
      </c>
      <c r="F1376" s="1" t="s">
        <v>207</v>
      </c>
      <c r="G1376" s="1" t="s">
        <v>42</v>
      </c>
      <c r="I1376" s="1" t="s">
        <v>38</v>
      </c>
      <c r="J1376" s="3">
        <v>3.4</v>
      </c>
      <c r="K1376" s="1">
        <v>0</v>
      </c>
      <c r="L1376" s="1">
        <v>0</v>
      </c>
      <c r="M1376" s="1">
        <v>8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v>0</v>
      </c>
      <c r="Z1376" s="1">
        <v>0</v>
      </c>
      <c r="AA1376" s="1">
        <v>0</v>
      </c>
      <c r="AB1376" s="1">
        <v>0</v>
      </c>
      <c r="AC1376" s="1">
        <v>0</v>
      </c>
      <c r="AD1376" s="1">
        <v>0</v>
      </c>
      <c r="AE1376" s="1">
        <v>0</v>
      </c>
      <c r="AF1376" s="1">
        <v>0</v>
      </c>
      <c r="AG1376" s="1">
        <v>0</v>
      </c>
      <c r="AH1376" s="1">
        <v>0</v>
      </c>
      <c r="AI1376" s="1">
        <v>0</v>
      </c>
      <c r="AJ1376" s="1">
        <v>-1</v>
      </c>
      <c r="AK1376" s="6">
        <v>367</v>
      </c>
    </row>
    <row r="1377" spans="2:37" x14ac:dyDescent="0.25">
      <c r="B1377" s="1" t="s">
        <v>4020</v>
      </c>
      <c r="C1377" s="1" t="s">
        <v>4021</v>
      </c>
      <c r="D1377" s="1" t="s">
        <v>4022</v>
      </c>
      <c r="E1377" s="2">
        <v>45306.336354166669</v>
      </c>
      <c r="F1377" s="1" t="s">
        <v>41</v>
      </c>
      <c r="G1377" s="1" t="s">
        <v>37</v>
      </c>
      <c r="I1377" s="1" t="s">
        <v>50</v>
      </c>
      <c r="J1377" s="3">
        <v>38.1</v>
      </c>
      <c r="K1377" s="1">
        <v>2</v>
      </c>
      <c r="L1377" s="1">
        <v>5</v>
      </c>
      <c r="M1377" s="1">
        <v>0</v>
      </c>
      <c r="N1377" s="1">
        <v>0</v>
      </c>
      <c r="O1377" s="1">
        <v>101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1">
        <v>0</v>
      </c>
      <c r="Z1377" s="1">
        <v>0</v>
      </c>
      <c r="AA1377" s="1">
        <v>0</v>
      </c>
      <c r="AB1377" s="1">
        <v>8</v>
      </c>
      <c r="AC1377" s="1">
        <v>0</v>
      </c>
      <c r="AD1377" s="1">
        <v>0</v>
      </c>
      <c r="AE1377" s="1">
        <v>0</v>
      </c>
      <c r="AF1377" s="1">
        <v>0</v>
      </c>
      <c r="AG1377" s="1">
        <v>0</v>
      </c>
      <c r="AH1377" s="1">
        <v>0</v>
      </c>
      <c r="AI1377" s="1">
        <v>0</v>
      </c>
      <c r="AJ1377" s="1">
        <v>0</v>
      </c>
      <c r="AK1377" s="6">
        <v>45490</v>
      </c>
    </row>
    <row r="1378" spans="2:37" x14ac:dyDescent="0.25">
      <c r="B1378" s="1" t="s">
        <v>2366</v>
      </c>
      <c r="C1378" s="1" t="s">
        <v>2367</v>
      </c>
      <c r="D1378" s="1" t="s">
        <v>2365</v>
      </c>
      <c r="E1378" s="2">
        <v>45306.290659722225</v>
      </c>
      <c r="F1378" s="1" t="s">
        <v>132</v>
      </c>
      <c r="G1378" s="1" t="s">
        <v>37</v>
      </c>
      <c r="I1378" s="1" t="s">
        <v>50</v>
      </c>
      <c r="J1378" s="3">
        <v>537.79999999999995</v>
      </c>
      <c r="K1378" s="1">
        <v>9678</v>
      </c>
      <c r="L1378" s="1">
        <v>0</v>
      </c>
      <c r="M1378" s="1">
        <v>0</v>
      </c>
      <c r="N1378" s="1">
        <v>3911</v>
      </c>
      <c r="O1378" s="1">
        <v>54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133</v>
      </c>
      <c r="V1378" s="1">
        <v>0</v>
      </c>
      <c r="W1378" s="1">
        <v>0</v>
      </c>
      <c r="X1378" s="1">
        <v>0</v>
      </c>
      <c r="Y1378" s="1">
        <v>0</v>
      </c>
      <c r="Z1378" s="1">
        <v>0</v>
      </c>
      <c r="AA1378" s="1">
        <v>0</v>
      </c>
      <c r="AB1378" s="1">
        <v>3907</v>
      </c>
      <c r="AC1378" s="1">
        <v>0</v>
      </c>
      <c r="AD1378" s="1">
        <v>0</v>
      </c>
      <c r="AE1378" s="1">
        <v>0</v>
      </c>
      <c r="AF1378" s="1">
        <v>0</v>
      </c>
      <c r="AG1378" s="1">
        <v>0</v>
      </c>
      <c r="AH1378" s="1">
        <v>0</v>
      </c>
      <c r="AI1378" s="1">
        <v>0</v>
      </c>
      <c r="AJ1378" s="1">
        <v>0</v>
      </c>
      <c r="AK1378" s="6">
        <v>45301</v>
      </c>
    </row>
    <row r="1379" spans="2:37" x14ac:dyDescent="0.25">
      <c r="B1379" s="1" t="s">
        <v>1723</v>
      </c>
      <c r="C1379" s="1" t="s">
        <v>1724</v>
      </c>
      <c r="D1379" s="1" t="s">
        <v>1722</v>
      </c>
      <c r="E1379" s="2">
        <v>45304.466006944444</v>
      </c>
      <c r="F1379" s="1" t="s">
        <v>36</v>
      </c>
      <c r="G1379" s="1" t="s">
        <v>37</v>
      </c>
      <c r="I1379" s="1" t="s">
        <v>38</v>
      </c>
      <c r="J1379" s="3">
        <v>43.4</v>
      </c>
      <c r="K1379" s="1">
        <v>913</v>
      </c>
      <c r="L1379" s="1">
        <v>0</v>
      </c>
      <c r="M1379" s="1">
        <v>0</v>
      </c>
      <c r="N1379" s="1">
        <v>910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21</v>
      </c>
      <c r="V1379" s="1">
        <v>0</v>
      </c>
      <c r="W1379" s="1">
        <v>0</v>
      </c>
      <c r="X1379" s="1">
        <v>0</v>
      </c>
      <c r="Y1379" s="1">
        <v>0</v>
      </c>
      <c r="Z1379" s="1">
        <v>0</v>
      </c>
      <c r="AA1379" s="1">
        <v>0</v>
      </c>
      <c r="AB1379" s="1">
        <v>953</v>
      </c>
      <c r="AC1379" s="1">
        <v>0</v>
      </c>
      <c r="AD1379" s="1">
        <v>0</v>
      </c>
      <c r="AE1379" s="1">
        <v>0</v>
      </c>
      <c r="AF1379" s="1">
        <v>0</v>
      </c>
      <c r="AG1379" s="1">
        <v>0</v>
      </c>
      <c r="AH1379" s="1">
        <v>0</v>
      </c>
      <c r="AI1379" s="1">
        <v>0</v>
      </c>
      <c r="AJ1379" s="1">
        <v>0</v>
      </c>
      <c r="AK1379" s="6">
        <v>45457</v>
      </c>
    </row>
    <row r="1380" spans="2:37" x14ac:dyDescent="0.25">
      <c r="B1380" s="1" t="s">
        <v>1726</v>
      </c>
      <c r="C1380" s="1" t="s">
        <v>1727</v>
      </c>
      <c r="D1380" s="1" t="s">
        <v>1725</v>
      </c>
      <c r="E1380" s="2">
        <v>45306.342870370368</v>
      </c>
      <c r="F1380" s="1" t="s">
        <v>41</v>
      </c>
      <c r="G1380" s="1" t="s">
        <v>37</v>
      </c>
      <c r="I1380" s="1" t="s">
        <v>50</v>
      </c>
      <c r="J1380" s="3">
        <v>473.5</v>
      </c>
      <c r="K1380" s="1">
        <v>755</v>
      </c>
      <c r="L1380" s="1">
        <v>655</v>
      </c>
      <c r="M1380" s="1">
        <v>0</v>
      </c>
      <c r="N1380" s="1">
        <v>760</v>
      </c>
      <c r="O1380" s="1">
        <v>26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171</v>
      </c>
      <c r="V1380" s="1">
        <v>0</v>
      </c>
      <c r="W1380" s="1">
        <v>0</v>
      </c>
      <c r="X1380" s="1">
        <v>0</v>
      </c>
      <c r="Y1380" s="1">
        <v>0</v>
      </c>
      <c r="Z1380" s="1">
        <v>0</v>
      </c>
      <c r="AA1380" s="1">
        <v>4</v>
      </c>
      <c r="AB1380" s="1">
        <v>804</v>
      </c>
      <c r="AC1380" s="1">
        <v>0</v>
      </c>
      <c r="AD1380" s="1">
        <v>25</v>
      </c>
      <c r="AE1380" s="1">
        <v>0</v>
      </c>
      <c r="AF1380" s="1">
        <v>0</v>
      </c>
      <c r="AG1380" s="1">
        <v>0</v>
      </c>
      <c r="AH1380" s="1">
        <v>0</v>
      </c>
      <c r="AI1380" s="1">
        <v>0</v>
      </c>
      <c r="AJ1380" s="1">
        <v>0</v>
      </c>
      <c r="AK1380" s="6">
        <v>45434</v>
      </c>
    </row>
    <row r="1381" spans="2:37" x14ac:dyDescent="0.25">
      <c r="B1381" s="1" t="s">
        <v>1729</v>
      </c>
      <c r="C1381" s="1" t="s">
        <v>1730</v>
      </c>
      <c r="D1381" s="1" t="s">
        <v>1728</v>
      </c>
      <c r="E1381" s="2">
        <v>45306.622048611112</v>
      </c>
      <c r="F1381" s="1" t="s">
        <v>104</v>
      </c>
      <c r="G1381" s="1" t="s">
        <v>37</v>
      </c>
      <c r="I1381" s="1" t="s">
        <v>50</v>
      </c>
      <c r="J1381" s="3">
        <v>62.4</v>
      </c>
      <c r="K1381" s="1">
        <v>1</v>
      </c>
      <c r="L1381" s="1">
        <v>0</v>
      </c>
      <c r="M1381" s="1">
        <v>0</v>
      </c>
      <c r="N1381" s="1">
        <v>477</v>
      </c>
      <c r="O1381" s="1">
        <v>20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  <c r="U1381" s="1">
        <v>6</v>
      </c>
      <c r="V1381" s="1">
        <v>0</v>
      </c>
      <c r="W1381" s="1">
        <v>0</v>
      </c>
      <c r="X1381" s="1">
        <v>0</v>
      </c>
      <c r="Y1381" s="1">
        <v>0</v>
      </c>
      <c r="Z1381" s="1">
        <v>0</v>
      </c>
      <c r="AA1381" s="1">
        <v>0</v>
      </c>
      <c r="AB1381" s="1">
        <v>507</v>
      </c>
      <c r="AC1381" s="1">
        <v>0</v>
      </c>
      <c r="AD1381" s="1">
        <v>0</v>
      </c>
      <c r="AE1381" s="1">
        <v>0</v>
      </c>
      <c r="AF1381" s="1">
        <v>0</v>
      </c>
      <c r="AG1381" s="1">
        <v>0</v>
      </c>
      <c r="AH1381" s="1">
        <v>0</v>
      </c>
      <c r="AI1381" s="1">
        <v>0</v>
      </c>
      <c r="AJ1381" s="1">
        <v>0</v>
      </c>
      <c r="AK1381" s="6">
        <v>45499</v>
      </c>
    </row>
    <row r="1382" spans="2:37" x14ac:dyDescent="0.25">
      <c r="B1382" s="1" t="s">
        <v>4023</v>
      </c>
      <c r="C1382" s="1" t="s">
        <v>4024</v>
      </c>
      <c r="D1382" s="1" t="s">
        <v>4025</v>
      </c>
      <c r="E1382" s="2">
        <v>45260.711909722224</v>
      </c>
      <c r="F1382" s="1" t="s">
        <v>104</v>
      </c>
      <c r="G1382" s="1" t="s">
        <v>37</v>
      </c>
      <c r="I1382" s="1" t="s">
        <v>38</v>
      </c>
      <c r="J1382" s="3">
        <v>7.2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0</v>
      </c>
      <c r="W1382" s="1">
        <v>0</v>
      </c>
      <c r="X1382" s="1">
        <v>0</v>
      </c>
      <c r="Y1382" s="1">
        <v>0</v>
      </c>
      <c r="Z1382" s="1">
        <v>0</v>
      </c>
      <c r="AA1382" s="1">
        <v>0</v>
      </c>
      <c r="AB1382" s="1">
        <v>0</v>
      </c>
      <c r="AC1382" s="1">
        <v>0</v>
      </c>
      <c r="AD1382" s="1">
        <v>0</v>
      </c>
      <c r="AE1382" s="1">
        <v>0</v>
      </c>
      <c r="AF1382" s="1">
        <v>0</v>
      </c>
      <c r="AG1382" s="1">
        <v>0</v>
      </c>
      <c r="AH1382" s="1">
        <v>0</v>
      </c>
      <c r="AI1382" s="1">
        <v>0</v>
      </c>
      <c r="AJ1382" s="1">
        <v>0</v>
      </c>
      <c r="AK1382" s="6">
        <v>45399</v>
      </c>
    </row>
    <row r="1383" spans="2:37" x14ac:dyDescent="0.25">
      <c r="B1383" s="1" t="s">
        <v>1732</v>
      </c>
      <c r="C1383" s="1" t="s">
        <v>1733</v>
      </c>
      <c r="D1383" s="1" t="s">
        <v>1731</v>
      </c>
      <c r="E1383" s="2">
        <v>45306.395138888889</v>
      </c>
      <c r="F1383" s="1" t="s">
        <v>104</v>
      </c>
      <c r="G1383" s="1" t="s">
        <v>37</v>
      </c>
      <c r="I1383" s="1" t="s">
        <v>50</v>
      </c>
      <c r="J1383" s="3">
        <v>111.6</v>
      </c>
      <c r="K1383" s="1">
        <v>0</v>
      </c>
      <c r="L1383" s="1">
        <v>11</v>
      </c>
      <c r="M1383" s="1">
        <v>0</v>
      </c>
      <c r="N1383" s="1">
        <v>320</v>
      </c>
      <c r="O1383" s="1">
        <v>13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153</v>
      </c>
      <c r="V1383" s="1">
        <v>0</v>
      </c>
      <c r="W1383" s="1">
        <v>0</v>
      </c>
      <c r="X1383" s="1">
        <v>0</v>
      </c>
      <c r="Y1383" s="1">
        <v>0</v>
      </c>
      <c r="Z1383" s="1">
        <v>0</v>
      </c>
      <c r="AA1383" s="1">
        <v>0</v>
      </c>
      <c r="AB1383" s="1">
        <v>343</v>
      </c>
      <c r="AC1383" s="1">
        <v>0</v>
      </c>
      <c r="AD1383" s="1">
        <v>0</v>
      </c>
      <c r="AE1383" s="1">
        <v>0</v>
      </c>
      <c r="AF1383" s="1">
        <v>0</v>
      </c>
      <c r="AG1383" s="1">
        <v>0</v>
      </c>
      <c r="AH1383" s="1">
        <v>0</v>
      </c>
      <c r="AI1383" s="1">
        <v>0</v>
      </c>
      <c r="AJ1383" s="1">
        <v>0</v>
      </c>
      <c r="AK1383" s="6">
        <v>45534</v>
      </c>
    </row>
    <row r="1384" spans="2:37" x14ac:dyDescent="0.25">
      <c r="E1384" s="2"/>
      <c r="J1384" s="3"/>
      <c r="K1384" s="5">
        <f>COUNTIF(Tabela7[DAVs Emitidas],"&gt;0")/COUNTA(Tabela7[DAVs Emitidas])</f>
        <v>0.55942028985507242</v>
      </c>
      <c r="L1384" s="5">
        <f>COUNTIF(Tabela7[PVs Emitidas],"&gt;0")/COUNTA(Tabela7[PVs Emitidas])</f>
        <v>0.27028985507246378</v>
      </c>
      <c r="M1384" s="5">
        <f>COUNTIF(Tabela7[Cupons NFCe Emitidos],"&gt;0")/COUNTA(Tabela7[Cupons NFCe Emitidos])</f>
        <v>0.39565217391304347</v>
      </c>
      <c r="N1384" s="5">
        <f>COUNTIF(Tabela7[Cupons ECF Emitidos],"&gt;0")/COUNTA(Tabela7[Cupons ECF Emitidos])</f>
        <v>0.33333333333333331</v>
      </c>
      <c r="O1384" s="5">
        <f>COUNTIF(Tabela7[NFe Emitidas],"&gt;0")/COUNTA(Tabela7[NFe Emitidas])</f>
        <v>0.60652173913043483</v>
      </c>
      <c r="P1384" s="5">
        <f>COUNTIF(Tabela7[NFSe Emitidas],"&gt;0")/COUNTA(Tabela7[NFSe Emitidas])</f>
        <v>3.9855072463768113E-2</v>
      </c>
      <c r="Q1384" s="5">
        <f>COUNTIF(Tabela7[MDFe Emitidas],"&gt;0")/COUNTA(Tabela7[MDFe Emitidas])</f>
        <v>4.3478260869565218E-3</v>
      </c>
      <c r="R1384" s="5">
        <f>COUNTIF(Tabela7[Ordens de Servico],"&gt;0")/COUNTA(Tabela7[Ordens de Servico])</f>
        <v>1.5942028985507246E-2</v>
      </c>
      <c r="S1384" s="5">
        <f>COUNTIF(Tabela7[Servico de Box],"&gt;0")/COUNTA(Tabela7[Servico de Box])</f>
        <v>2.0289855072463767E-2</v>
      </c>
      <c r="T1384" s="5">
        <f>COUNTIF(Tabela7[Entregas Emitidas],"&gt;0")/COUNTA(Tabela7[Entregas Emitidas])</f>
        <v>1.0869565217391304E-2</v>
      </c>
      <c r="U1384" s="5">
        <f>COUNTIF(Tabela7[Entradas de Mercadoria],"&gt;0")/COUNTA(Tabela7[Entradas de Mercadoria])</f>
        <v>0.54855072463768118</v>
      </c>
      <c r="V1384" s="5">
        <f>COUNTIF(Tabela7[Promocoes Cadastradas],"&gt;0")/COUNTA(Tabela7[Promocoes Cadastradas])</f>
        <v>1.1594202898550725E-2</v>
      </c>
      <c r="W1384" s="5">
        <f>COUNTIF(Tabela7[Promocoes Scanntech],"&gt;0")/COUNTA(Tabela7[Promocoes Scanntech])</f>
        <v>1.7391304347826087E-2</v>
      </c>
      <c r="X1384" s="5">
        <f>COUNTIF(Tabela7[Cadastros Livro Optico],"&gt;0")/COUNTA(Tabela7[Cadastros Livro Optico])</f>
        <v>1.1594202898550725E-2</v>
      </c>
      <c r="Y1384" s="5">
        <f>COUNTIF(Tabela7[Dispositivos JR Pedidos],"&gt;0")/COUNTA(Tabela7[Dispositivos JR Pedidos])</f>
        <v>7.9710144927536229E-3</v>
      </c>
      <c r="Z1384" s="5">
        <f>COUNTIF(Tabela7[Dispositivos JR Restaurante],"&gt;0")/COUNTA(Tabela7[Dispositivos JR Restaurante])</f>
        <v>7.246376811594203E-4</v>
      </c>
      <c r="AA1384" s="5">
        <f>COUNTIF(Tabela7[Contas A Pagar Baixadas],"&gt;0")/COUNTA(Tabela7[Contas A Pagar Baixadas])</f>
        <v>0.2326086956521739</v>
      </c>
      <c r="AB1384" s="5">
        <f>COUNTIF(Tabela7[Contas A Receber Baixadas],"&gt;0")/COUNTA(Tabela7[Contas A Receber Baixadas])</f>
        <v>0.84420289855072461</v>
      </c>
      <c r="AC1384" s="5">
        <f>COUNTIF(Tabela7[Boletos Emitidos],"&gt;0")/COUNTA(Tabela7[Boletos Emitidos])</f>
        <v>6.7391304347826086E-2</v>
      </c>
      <c r="AD1384" s="5">
        <f>COUNTIF(Tabela7[Imagens De Produtos],"&gt;0")/COUNTA(Tabela7[Imagens De Produtos])</f>
        <v>0.19710144927536233</v>
      </c>
      <c r="AE1384" s="5">
        <f>COUNTIF(Tabela7[Produtos MKT],"&gt;0")/COUNTA(Tabela7[Produtos MKT])</f>
        <v>5.0724637681159417E-3</v>
      </c>
      <c r="AF1384" s="5">
        <f>COUNTIF(Tabela7[Pedidos MKT],"&gt;0")/COUNTA(Tabela7[Pedidos MKT])</f>
        <v>2.1739130434782609E-3</v>
      </c>
      <c r="AG1384" s="5">
        <f>COUNTIF(Tabela7[Utiliza Grade De Produtos],"&gt;0")/COUNTA(Tabela7[Utiliza Grade De Produtos])</f>
        <v>7.246376811594203E-3</v>
      </c>
      <c r="AH1384" s="5">
        <f>COUNTIF(Tabela7[Utiliza Multi Precos],"&gt;0")/COUNTA(Tabela7[Utiliza Multi Precos])</f>
        <v>5.5072463768115941E-2</v>
      </c>
      <c r="AI1384" s="5">
        <f>COUNTIF(Tabela7[Utiliza Plano De Contas],"&gt;0")/COUNTA(Tabela7[Utiliza Plano De Contas])</f>
        <v>0.1246376811594203</v>
      </c>
      <c r="AJ1384" s="5">
        <f>COUNTIF(Tabela7[Utiliza Restaurante],"&gt;0")/COUNTA(Tabela7[Utiliza Restaurante])</f>
        <v>3.4057971014492754E-2</v>
      </c>
      <c r="AK1384" s="6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0654-3A47-46C6-8680-D0DDECC8B90C}">
  <dimension ref="B78:C107"/>
  <sheetViews>
    <sheetView showGridLines="0" showRowColHeaders="0" tabSelected="1" workbookViewId="0">
      <selection activeCell="B2" sqref="B2"/>
    </sheetView>
  </sheetViews>
  <sheetFormatPr defaultRowHeight="15" x14ac:dyDescent="0.25"/>
  <cols>
    <col min="2" max="2" width="25.7109375" bestFit="1" customWidth="1"/>
    <col min="3" max="3" width="14.28515625" customWidth="1"/>
  </cols>
  <sheetData>
    <row r="78" spans="2:3" ht="15" customHeight="1" thickBot="1" x14ac:dyDescent="0.3"/>
    <row r="79" spans="2:3" ht="0.95" customHeight="1" thickTop="1" thickBot="1" x14ac:dyDescent="0.3">
      <c r="B79" s="7" t="s">
        <v>24</v>
      </c>
      <c r="C79" s="8">
        <f>COUNTIF(Tabela7[Dispositivos JR Restaurante],"&gt;0")/COUNTA(Tabela7[Dispositivos JR Restaurante])</f>
        <v>7.246376811594203E-4</v>
      </c>
    </row>
    <row r="80" spans="2:3" ht="0.95" customHeight="1" thickTop="1" thickBot="1" x14ac:dyDescent="0.3">
      <c r="B80" s="7" t="s">
        <v>30</v>
      </c>
      <c r="C80" s="8">
        <f>COUNTIF(Tabela7[Pedidos MKT],"&gt;0")/COUNTA(Tabela7[Pedidos MKT])</f>
        <v>2.1739130434782609E-3</v>
      </c>
    </row>
    <row r="81" spans="2:3" ht="0.95" customHeight="1" thickTop="1" thickBot="1" x14ac:dyDescent="0.3">
      <c r="B81" s="7" t="s">
        <v>4051</v>
      </c>
      <c r="C81" s="8">
        <f>COUNTIF(Tabela7[MDFe Emitidas],"&gt;0")/COUNTA(Tabela7[MDFe Emitidas])</f>
        <v>4.3478260869565218E-3</v>
      </c>
    </row>
    <row r="82" spans="2:3" ht="0.95" customHeight="1" thickTop="1" thickBot="1" x14ac:dyDescent="0.3">
      <c r="B82" s="7" t="s">
        <v>29</v>
      </c>
      <c r="C82" s="8">
        <f>COUNTIF(Tabela7[Produtos MKT],"&gt;0")/COUNTA(Tabela7[Produtos MKT])</f>
        <v>5.0724637681159417E-3</v>
      </c>
    </row>
    <row r="83" spans="2:3" ht="0.95" customHeight="1" thickTop="1" thickBot="1" x14ac:dyDescent="0.3">
      <c r="B83" s="7" t="s">
        <v>31</v>
      </c>
      <c r="C83" s="8">
        <f>COUNTIF(Tabela7[Utiliza Grade De Produtos],"&gt;0")/COUNTA(Tabela7[Utiliza Grade De Produtos])</f>
        <v>7.246376811594203E-3</v>
      </c>
    </row>
    <row r="84" spans="2:3" ht="0.95" customHeight="1" thickTop="1" thickBot="1" x14ac:dyDescent="0.3">
      <c r="B84" s="7" t="s">
        <v>23</v>
      </c>
      <c r="C84" s="8">
        <f>COUNTIF(Tabela7[Dispositivos JR Pedidos],"&gt;0")/COUNTA(Tabela7[Dispositivos JR Pedidos])</f>
        <v>7.9710144927536229E-3</v>
      </c>
    </row>
    <row r="85" spans="2:3" ht="0.95" customHeight="1" thickTop="1" thickBot="1" x14ac:dyDescent="0.3">
      <c r="B85" s="7" t="s">
        <v>4052</v>
      </c>
      <c r="C85" s="8">
        <f>COUNTIF(Tabela7[Entregas Emitidas],"&gt;0")/COUNTA(Tabela7[Entregas Emitidas])</f>
        <v>1.0869565217391304E-2</v>
      </c>
    </row>
    <row r="86" spans="2:3" ht="0.95" customHeight="1" thickTop="1" thickBot="1" x14ac:dyDescent="0.3">
      <c r="B86" s="7" t="s">
        <v>4060</v>
      </c>
      <c r="C86" s="8">
        <f>COUNTIF(Tabela7[Promocoes Cadastradas],"&gt;0")/COUNTA(Tabela7[Promocoes Cadastradas])</f>
        <v>1.1594202898550725E-2</v>
      </c>
    </row>
    <row r="87" spans="2:3" ht="0.95" customHeight="1" thickTop="1" thickBot="1" x14ac:dyDescent="0.3">
      <c r="B87" s="7" t="s">
        <v>22</v>
      </c>
      <c r="C87" s="8">
        <f>COUNTIF(Tabela7[Cadastros Livro Optico],"&gt;0")/COUNTA(Tabela7[Cadastros Livro Optico])</f>
        <v>1.1594202898550725E-2</v>
      </c>
    </row>
    <row r="88" spans="2:3" ht="0.95" customHeight="1" thickTop="1" thickBot="1" x14ac:dyDescent="0.3">
      <c r="B88" s="7" t="s">
        <v>4056</v>
      </c>
      <c r="C88" s="8">
        <f>COUNTIF(Tabela7[Ordens de Servico],"&gt;0")/COUNTA(Tabela7[Ordens de Servico])</f>
        <v>1.5942028985507246E-2</v>
      </c>
    </row>
    <row r="89" spans="2:3" ht="0.95" customHeight="1" thickTop="1" thickBot="1" x14ac:dyDescent="0.3">
      <c r="B89" s="7" t="s">
        <v>4057</v>
      </c>
      <c r="C89" s="8">
        <f>COUNTIF(Tabela7[Promocoes Scanntech],"&gt;0")/COUNTA(Tabela7[Promocoes Scanntech])</f>
        <v>1.7391304347826087E-2</v>
      </c>
    </row>
    <row r="90" spans="2:3" ht="0.95" customHeight="1" thickTop="1" thickBot="1" x14ac:dyDescent="0.3">
      <c r="B90" s="7" t="s">
        <v>4058</v>
      </c>
      <c r="C90" s="8">
        <f>COUNTIF(Tabela7[Servico de Box],"&gt;0")/COUNTA(Tabela7[Servico de Box])</f>
        <v>2.0289855072463767E-2</v>
      </c>
    </row>
    <row r="91" spans="2:3" ht="0.95" customHeight="1" thickTop="1" thickBot="1" x14ac:dyDescent="0.3">
      <c r="B91" s="7" t="s">
        <v>4026</v>
      </c>
      <c r="C91" s="8">
        <f>COUNTIF(Tabela7[Utiliza Restaurante],"&gt;0")/COUNTA(Tabela7[Utiliza Restaurante])</f>
        <v>3.4057971014492754E-2</v>
      </c>
    </row>
    <row r="92" spans="2:3" ht="0.95" customHeight="1" thickTop="1" thickBot="1" x14ac:dyDescent="0.3">
      <c r="B92" s="7" t="s">
        <v>4050</v>
      </c>
      <c r="C92" s="8">
        <f>COUNTIF(Tabela7[NFSe Emitidas],"&gt;0")/COUNTA(Tabela7[NFSe Emitidas])</f>
        <v>3.9855072463768113E-2</v>
      </c>
    </row>
    <row r="93" spans="2:3" ht="0.95" customHeight="1" thickTop="1" thickBot="1" x14ac:dyDescent="0.3">
      <c r="B93" s="7" t="s">
        <v>4059</v>
      </c>
      <c r="C93" s="8">
        <f>COUNTIF(Tabela7[Utiliza Multi Precos],"&gt;0")/COUNTA(Tabela7[Utiliza Multi Precos])</f>
        <v>5.5072463768115941E-2</v>
      </c>
    </row>
    <row r="94" spans="2:3" ht="0.95" customHeight="1" thickTop="1" thickBot="1" x14ac:dyDescent="0.3">
      <c r="B94" s="7" t="s">
        <v>27</v>
      </c>
      <c r="C94" s="8">
        <f>COUNTIF(Tabela7[Boletos Emitidos],"&gt;0")/COUNTA(Tabela7[Boletos Emitidos])</f>
        <v>6.7391304347826086E-2</v>
      </c>
    </row>
    <row r="95" spans="2:3" ht="0.95" customHeight="1" thickTop="1" thickBot="1" x14ac:dyDescent="0.3">
      <c r="B95" s="7" t="s">
        <v>33</v>
      </c>
      <c r="C95" s="8">
        <f>COUNTIF(Tabela7[Utiliza Plano De Contas],"&gt;0")/COUNTA(Tabela7[Utiliza Plano De Contas])</f>
        <v>0.1246376811594203</v>
      </c>
    </row>
    <row r="96" spans="2:3" ht="0.95" customHeight="1" thickTop="1" thickBot="1" x14ac:dyDescent="0.3">
      <c r="B96" s="7" t="s">
        <v>28</v>
      </c>
      <c r="C96" s="8">
        <f>COUNTIF(Tabela7[Imagens De Produtos],"&gt;0")/COUNTA(Tabela7[Imagens De Produtos])</f>
        <v>0.19710144927536233</v>
      </c>
    </row>
    <row r="97" spans="2:3" ht="0.95" customHeight="1" thickTop="1" thickBot="1" x14ac:dyDescent="0.3">
      <c r="B97" s="7" t="s">
        <v>4053</v>
      </c>
      <c r="C97" s="8">
        <f>COUNTIF(Tabela7[Contas A Pagar Baixadas],"&gt;0")/COUNTA(Tabela7[Contas A Pagar Baixadas])</f>
        <v>0.2326086956521739</v>
      </c>
    </row>
    <row r="98" spans="2:3" ht="0.95" customHeight="1" thickTop="1" thickBot="1" x14ac:dyDescent="0.3">
      <c r="B98" s="7" t="s">
        <v>4046</v>
      </c>
      <c r="C98" s="8">
        <f>COUNTIF(Tabela7[PVs Emitidas],"&gt;0")/COUNTA(Tabela7[PVs Emitidas])</f>
        <v>0.27028985507246378</v>
      </c>
    </row>
    <row r="99" spans="2:3" ht="0.95" customHeight="1" thickTop="1" thickBot="1" x14ac:dyDescent="0.3">
      <c r="B99" s="7" t="s">
        <v>4048</v>
      </c>
      <c r="C99" s="8">
        <f>COUNTIF(Tabela7[Cupons ECF Emitidos],"&gt;0")/COUNTA(Tabela7[Cupons ECF Emitidos])</f>
        <v>0.33333333333333331</v>
      </c>
    </row>
    <row r="100" spans="2:3" ht="0.95" customHeight="1" thickTop="1" thickBot="1" x14ac:dyDescent="0.3">
      <c r="B100" s="7" t="s">
        <v>4047</v>
      </c>
      <c r="C100" s="8">
        <f>COUNTIF(Tabela7[Cupons NFCe Emitidos],"&gt;0")/COUNTA(Tabela7[Cupons NFCe Emitidos])</f>
        <v>0.39565217391304347</v>
      </c>
    </row>
    <row r="101" spans="2:3" ht="0.95" customHeight="1" thickTop="1" thickBot="1" x14ac:dyDescent="0.3">
      <c r="B101" s="7" t="s">
        <v>19</v>
      </c>
      <c r="C101" s="8">
        <f>COUNTIF(Tabela7[Entradas de Mercadoria],"&gt;0")/COUNTA(Tabela7[Entradas de Mercadoria])</f>
        <v>0.54855072463768118</v>
      </c>
    </row>
    <row r="102" spans="2:3" ht="0.95" customHeight="1" thickTop="1" thickBot="1" x14ac:dyDescent="0.3">
      <c r="B102" s="7" t="s">
        <v>4045</v>
      </c>
      <c r="C102" s="8">
        <f>COUNTIF(Tabela7[DAVs Emitidas],"&gt;0")/COUNTA(Tabela7[DAVs Emitidas])</f>
        <v>0.55942028985507242</v>
      </c>
    </row>
    <row r="103" spans="2:3" ht="0.95" customHeight="1" thickTop="1" thickBot="1" x14ac:dyDescent="0.3">
      <c r="B103" s="7" t="s">
        <v>4049</v>
      </c>
      <c r="C103" s="8">
        <f>COUNTIF(Tabela7[NFe Emitidas],"&gt;0")/COUNTA(Tabela7[NFe Emitidas])</f>
        <v>0.60652173913043483</v>
      </c>
    </row>
    <row r="104" spans="2:3" ht="0.95" customHeight="1" thickTop="1" thickBot="1" x14ac:dyDescent="0.3">
      <c r="B104" s="7" t="s">
        <v>4054</v>
      </c>
      <c r="C104" s="8">
        <f>COUNTIF(Tabela7[Contas A Receber Baixadas],"&gt;0")/COUNTA(Tabela7[Contas A Receber Baixadas])</f>
        <v>0.84420289855072461</v>
      </c>
    </row>
    <row r="105" spans="2:3" ht="15" customHeight="1" thickTop="1" x14ac:dyDescent="0.25"/>
    <row r="106" spans="2:3" ht="15" customHeight="1" x14ac:dyDescent="0.25"/>
    <row r="107" spans="2:3" ht="15" customHeight="1" x14ac:dyDescent="0.25"/>
  </sheetData>
  <sheetProtection sheet="1" objects="1" scenarios="1"/>
  <sortState xmlns:xlrd2="http://schemas.microsoft.com/office/spreadsheetml/2017/richdata2" ref="B79:C104">
    <sortCondition ref="C104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Info Empresa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dellj</dc:creator>
  <cp:lastModifiedBy>dellj</cp:lastModifiedBy>
  <dcterms:created xsi:type="dcterms:W3CDTF">2023-09-01T15:28:03Z</dcterms:created>
  <dcterms:modified xsi:type="dcterms:W3CDTF">2024-01-15T18:33:54Z</dcterms:modified>
</cp:coreProperties>
</file>