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imm.bautista/Desktop/Desktop/28._Var_elev_gradients/"/>
    </mc:Choice>
  </mc:AlternateContent>
  <xr:revisionPtr revIDLastSave="0" documentId="13_ncr:1_{3C1F3BF3-60C3-404C-93A3-B6C82EB39CAF}" xr6:coauthVersionLast="47" xr6:coauthVersionMax="47" xr10:uidLastSave="{00000000-0000-0000-0000-000000000000}"/>
  <bookViews>
    <workbookView xWindow="780" yWindow="760" windowWidth="29460" windowHeight="18880" xr2:uid="{49CBABAD-D1F5-9746-BBA7-FB29A3032CFC}"/>
  </bookViews>
  <sheets>
    <sheet name="Sheet1" sheetId="1" r:id="rId1"/>
    <sheet name="Sheet2" sheetId="2" r:id="rId2"/>
  </sheets>
  <definedNames>
    <definedName name="_xlnm._FilterDatabase" localSheetId="0" hidden="1">Sheet1!$C$1:$C$218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4" i="1" l="1"/>
  <c r="C223" i="1"/>
  <c r="C222" i="1"/>
  <c r="C221" i="1"/>
  <c r="R74" i="1"/>
  <c r="Q218" i="1"/>
  <c r="P218" i="1"/>
  <c r="M218" i="1"/>
  <c r="N218" i="1"/>
  <c r="O218" i="1"/>
  <c r="R218" i="1" l="1"/>
  <c r="Q123" i="1"/>
  <c r="R176" i="1"/>
  <c r="O140" i="1"/>
  <c r="Q176" i="1"/>
  <c r="P176" i="1"/>
  <c r="O176" i="1"/>
  <c r="M176" i="1"/>
  <c r="I176" i="1"/>
  <c r="N176" i="1" s="1"/>
  <c r="R175" i="1"/>
  <c r="Q175" i="1"/>
  <c r="P175" i="1"/>
  <c r="O175" i="1"/>
  <c r="M175" i="1"/>
  <c r="I175" i="1"/>
  <c r="N175" i="1" s="1"/>
  <c r="R174" i="1"/>
  <c r="Q174" i="1"/>
  <c r="P174" i="1"/>
  <c r="O174" i="1"/>
  <c r="M174" i="1"/>
  <c r="I174" i="1"/>
  <c r="N174" i="1" s="1"/>
  <c r="R173" i="1"/>
  <c r="Q173" i="1"/>
  <c r="P173" i="1"/>
  <c r="O173" i="1"/>
  <c r="M173" i="1"/>
  <c r="I173" i="1"/>
  <c r="N173" i="1" s="1"/>
  <c r="R172" i="1"/>
  <c r="Q172" i="1"/>
  <c r="P172" i="1"/>
  <c r="O172" i="1"/>
  <c r="M172" i="1"/>
  <c r="I172" i="1"/>
  <c r="N172" i="1" s="1"/>
  <c r="R171" i="1"/>
  <c r="Q171" i="1"/>
  <c r="P171" i="1"/>
  <c r="O171" i="1"/>
  <c r="M171" i="1"/>
  <c r="I171" i="1"/>
  <c r="N171" i="1" s="1"/>
  <c r="R170" i="1"/>
  <c r="Q170" i="1"/>
  <c r="P170" i="1"/>
  <c r="O170" i="1"/>
  <c r="M170" i="1"/>
  <c r="I170" i="1"/>
  <c r="N170" i="1" s="1"/>
  <c r="R169" i="1"/>
  <c r="Q169" i="1"/>
  <c r="P169" i="1"/>
  <c r="O169" i="1"/>
  <c r="M169" i="1"/>
  <c r="I169" i="1"/>
  <c r="N169" i="1" s="1"/>
  <c r="I168" i="1"/>
  <c r="R167" i="1"/>
  <c r="Q167" i="1"/>
  <c r="P167" i="1"/>
  <c r="O167" i="1"/>
  <c r="M167" i="1"/>
  <c r="I167" i="1"/>
  <c r="N167" i="1" s="1"/>
  <c r="R165" i="1"/>
  <c r="Q165" i="1"/>
  <c r="P165" i="1"/>
  <c r="O165" i="1"/>
  <c r="M165" i="1"/>
  <c r="I165" i="1"/>
  <c r="N165" i="1" s="1"/>
  <c r="R164" i="1"/>
  <c r="Q164" i="1"/>
  <c r="P164" i="1"/>
  <c r="O164" i="1"/>
  <c r="M164" i="1"/>
  <c r="I164" i="1"/>
  <c r="N164" i="1" s="1"/>
  <c r="R163" i="1"/>
  <c r="Q163" i="1"/>
  <c r="P163" i="1"/>
  <c r="O163" i="1"/>
  <c r="M163" i="1"/>
  <c r="I163" i="1"/>
  <c r="N163" i="1" s="1"/>
  <c r="R162" i="1"/>
  <c r="Q162" i="1"/>
  <c r="P162" i="1"/>
  <c r="O162" i="1"/>
  <c r="M162" i="1"/>
  <c r="I162" i="1"/>
  <c r="N162" i="1" s="1"/>
  <c r="R161" i="1"/>
  <c r="Q161" i="1"/>
  <c r="P161" i="1"/>
  <c r="O161" i="1"/>
  <c r="M161" i="1"/>
  <c r="I161" i="1"/>
  <c r="N161" i="1" s="1"/>
  <c r="R160" i="1"/>
  <c r="Q160" i="1"/>
  <c r="P160" i="1"/>
  <c r="O160" i="1"/>
  <c r="M160" i="1"/>
  <c r="I160" i="1"/>
  <c r="N160" i="1" s="1"/>
  <c r="R159" i="1"/>
  <c r="Q159" i="1"/>
  <c r="P159" i="1"/>
  <c r="O159" i="1"/>
  <c r="M159" i="1"/>
  <c r="I159" i="1"/>
  <c r="N159" i="1" s="1"/>
  <c r="R158" i="1"/>
  <c r="Q158" i="1"/>
  <c r="P158" i="1"/>
  <c r="O158" i="1"/>
  <c r="M158" i="1"/>
  <c r="I158" i="1"/>
  <c r="N158" i="1" s="1"/>
  <c r="R157" i="1"/>
  <c r="Q157" i="1"/>
  <c r="P157" i="1"/>
  <c r="O157" i="1"/>
  <c r="M157" i="1"/>
  <c r="I157" i="1"/>
  <c r="N157" i="1" s="1"/>
  <c r="R156" i="1"/>
  <c r="Q156" i="1"/>
  <c r="P156" i="1"/>
  <c r="O156" i="1"/>
  <c r="M156" i="1"/>
  <c r="I156" i="1"/>
  <c r="N156" i="1" s="1"/>
  <c r="R155" i="1"/>
  <c r="Q155" i="1"/>
  <c r="P155" i="1"/>
  <c r="O155" i="1"/>
  <c r="M155" i="1"/>
  <c r="I155" i="1"/>
  <c r="N155" i="1" s="1"/>
  <c r="R154" i="1"/>
  <c r="Q154" i="1"/>
  <c r="P154" i="1"/>
  <c r="O154" i="1"/>
  <c r="M154" i="1"/>
  <c r="I154" i="1"/>
  <c r="N154" i="1" s="1"/>
  <c r="R153" i="1"/>
  <c r="Q153" i="1"/>
  <c r="P153" i="1"/>
  <c r="O153" i="1"/>
  <c r="M153" i="1"/>
  <c r="I153" i="1"/>
  <c r="N153" i="1" s="1"/>
  <c r="R152" i="1"/>
  <c r="Q152" i="1"/>
  <c r="P152" i="1"/>
  <c r="O152" i="1"/>
  <c r="M152" i="1"/>
  <c r="I152" i="1"/>
  <c r="N152" i="1" s="1"/>
  <c r="R151" i="1"/>
  <c r="Q151" i="1"/>
  <c r="P151" i="1"/>
  <c r="O151" i="1"/>
  <c r="M151" i="1"/>
  <c r="I151" i="1"/>
  <c r="N151" i="1" s="1"/>
  <c r="R150" i="1"/>
  <c r="Q150" i="1"/>
  <c r="P150" i="1"/>
  <c r="O150" i="1"/>
  <c r="M150" i="1"/>
  <c r="I150" i="1"/>
  <c r="N150" i="1" s="1"/>
  <c r="R149" i="1"/>
  <c r="Q149" i="1"/>
  <c r="P149" i="1"/>
  <c r="O149" i="1"/>
  <c r="M149" i="1"/>
  <c r="I149" i="1"/>
  <c r="N149" i="1" s="1"/>
  <c r="R148" i="1"/>
  <c r="Q148" i="1"/>
  <c r="P148" i="1"/>
  <c r="O148" i="1"/>
  <c r="M148" i="1"/>
  <c r="I148" i="1"/>
  <c r="N148" i="1" s="1"/>
  <c r="R147" i="1"/>
  <c r="Q147" i="1"/>
  <c r="P147" i="1"/>
  <c r="O147" i="1"/>
  <c r="M147" i="1"/>
  <c r="I147" i="1"/>
  <c r="N147" i="1" s="1"/>
  <c r="R146" i="1"/>
  <c r="Q146" i="1"/>
  <c r="P146" i="1"/>
  <c r="O146" i="1"/>
  <c r="M146" i="1"/>
  <c r="I146" i="1"/>
  <c r="N146" i="1" s="1"/>
  <c r="R145" i="1"/>
  <c r="Q145" i="1"/>
  <c r="P145" i="1"/>
  <c r="O145" i="1"/>
  <c r="M145" i="1"/>
  <c r="I145" i="1"/>
  <c r="N145" i="1" s="1"/>
  <c r="R144" i="1"/>
  <c r="Q144" i="1"/>
  <c r="P144" i="1"/>
  <c r="O144" i="1"/>
  <c r="M144" i="1"/>
  <c r="I144" i="1"/>
  <c r="N144" i="1" s="1"/>
  <c r="R143" i="1"/>
  <c r="Q143" i="1"/>
  <c r="P143" i="1"/>
  <c r="O143" i="1"/>
  <c r="M143" i="1"/>
  <c r="I143" i="1"/>
  <c r="N143" i="1" s="1"/>
  <c r="R142" i="1"/>
  <c r="Q142" i="1"/>
  <c r="P142" i="1"/>
  <c r="O142" i="1"/>
  <c r="M142" i="1"/>
  <c r="I142" i="1"/>
  <c r="N142" i="1" s="1"/>
  <c r="R141" i="1"/>
  <c r="Q141" i="1"/>
  <c r="P141" i="1"/>
  <c r="O141" i="1"/>
  <c r="M141" i="1"/>
  <c r="I141" i="1"/>
  <c r="N141" i="1" s="1"/>
  <c r="R140" i="1"/>
  <c r="Q140" i="1"/>
  <c r="P140" i="1"/>
  <c r="M140" i="1"/>
  <c r="I140" i="1"/>
  <c r="N140" i="1" s="1"/>
  <c r="R139" i="1"/>
  <c r="Q139" i="1"/>
  <c r="P139" i="1"/>
  <c r="O139" i="1"/>
  <c r="M139" i="1"/>
  <c r="I139" i="1"/>
  <c r="N139" i="1" s="1"/>
  <c r="R138" i="1"/>
  <c r="Q138" i="1"/>
  <c r="P138" i="1"/>
  <c r="O138" i="1"/>
  <c r="M138" i="1"/>
  <c r="I138" i="1"/>
  <c r="N138" i="1" s="1"/>
  <c r="R137" i="1"/>
  <c r="Q137" i="1"/>
  <c r="P137" i="1"/>
  <c r="O137" i="1"/>
  <c r="M137" i="1"/>
  <c r="I137" i="1"/>
  <c r="N137" i="1" s="1"/>
  <c r="R136" i="1"/>
  <c r="Q136" i="1"/>
  <c r="P136" i="1"/>
  <c r="O136" i="1"/>
  <c r="M136" i="1"/>
  <c r="I136" i="1"/>
  <c r="N136" i="1" s="1"/>
  <c r="R135" i="1"/>
  <c r="Q135" i="1"/>
  <c r="P135" i="1"/>
  <c r="O135" i="1"/>
  <c r="M135" i="1"/>
  <c r="I135" i="1"/>
  <c r="N135" i="1" s="1"/>
  <c r="R134" i="1"/>
  <c r="Q134" i="1"/>
  <c r="P134" i="1"/>
  <c r="O134" i="1"/>
  <c r="M134" i="1"/>
  <c r="I134" i="1"/>
  <c r="N134" i="1" s="1"/>
  <c r="R133" i="1"/>
  <c r="Q133" i="1"/>
  <c r="P133" i="1"/>
  <c r="O133" i="1"/>
  <c r="M133" i="1"/>
  <c r="I133" i="1"/>
  <c r="N133" i="1" s="1"/>
  <c r="R132" i="1"/>
  <c r="Q132" i="1"/>
  <c r="P132" i="1"/>
  <c r="O132" i="1"/>
  <c r="M132" i="1"/>
  <c r="I132" i="1"/>
  <c r="N132" i="1" s="1"/>
  <c r="R131" i="1"/>
  <c r="Q131" i="1"/>
  <c r="P131" i="1"/>
  <c r="O131" i="1"/>
  <c r="M131" i="1"/>
  <c r="I131" i="1"/>
  <c r="N131" i="1" s="1"/>
  <c r="R130" i="1"/>
  <c r="Q130" i="1"/>
  <c r="P130" i="1"/>
  <c r="O130" i="1"/>
  <c r="M130" i="1"/>
  <c r="I130" i="1"/>
  <c r="N130" i="1" s="1"/>
  <c r="R129" i="1"/>
  <c r="Q129" i="1"/>
  <c r="P129" i="1"/>
  <c r="O129" i="1"/>
  <c r="M129" i="1"/>
  <c r="I129" i="1"/>
  <c r="N129" i="1" s="1"/>
  <c r="R127" i="1"/>
  <c r="Q127" i="1"/>
  <c r="P127" i="1"/>
  <c r="O127" i="1"/>
  <c r="M127" i="1"/>
  <c r="I127" i="1"/>
  <c r="N127" i="1" s="1"/>
  <c r="R126" i="1"/>
  <c r="Q126" i="1"/>
  <c r="P126" i="1"/>
  <c r="O126" i="1"/>
  <c r="M126" i="1"/>
  <c r="I126" i="1"/>
  <c r="N126" i="1" s="1"/>
  <c r="R125" i="1"/>
  <c r="Q125" i="1"/>
  <c r="P125" i="1"/>
  <c r="O125" i="1"/>
  <c r="M125" i="1"/>
  <c r="I125" i="1"/>
  <c r="N125" i="1" s="1"/>
  <c r="R124" i="1"/>
  <c r="Q124" i="1"/>
  <c r="P124" i="1"/>
  <c r="O124" i="1"/>
  <c r="M124" i="1"/>
  <c r="I124" i="1"/>
  <c r="N124" i="1" s="1"/>
  <c r="R123" i="1"/>
  <c r="P123" i="1"/>
  <c r="O123" i="1"/>
  <c r="M123" i="1"/>
  <c r="I123" i="1"/>
  <c r="N123" i="1" s="1"/>
  <c r="R122" i="1"/>
  <c r="Q122" i="1"/>
  <c r="P122" i="1"/>
  <c r="O122" i="1"/>
  <c r="M122" i="1"/>
  <c r="I122" i="1"/>
  <c r="N122" i="1" s="1"/>
  <c r="R121" i="1"/>
  <c r="Q121" i="1"/>
  <c r="P121" i="1"/>
  <c r="O121" i="1"/>
  <c r="M121" i="1"/>
  <c r="I121" i="1"/>
  <c r="N121" i="1" s="1"/>
  <c r="R120" i="1"/>
  <c r="Q120" i="1"/>
  <c r="P120" i="1"/>
  <c r="O120" i="1"/>
  <c r="M120" i="1"/>
  <c r="I120" i="1"/>
  <c r="N120" i="1" s="1"/>
  <c r="R119" i="1"/>
  <c r="Q119" i="1"/>
  <c r="P119" i="1"/>
  <c r="O119" i="1"/>
  <c r="M119" i="1"/>
  <c r="I119" i="1"/>
  <c r="N119" i="1" s="1"/>
  <c r="R118" i="1"/>
  <c r="Q118" i="1"/>
  <c r="P118" i="1"/>
  <c r="O118" i="1"/>
  <c r="M118" i="1"/>
  <c r="I118" i="1"/>
  <c r="N118" i="1" s="1"/>
  <c r="R117" i="1"/>
  <c r="Q117" i="1"/>
  <c r="P117" i="1"/>
  <c r="O117" i="1"/>
  <c r="M117" i="1"/>
  <c r="I117" i="1"/>
  <c r="N117" i="1" s="1"/>
  <c r="R116" i="1"/>
  <c r="Q116" i="1"/>
  <c r="P116" i="1"/>
  <c r="O116" i="1"/>
  <c r="M116" i="1"/>
  <c r="I116" i="1"/>
  <c r="N116" i="1" s="1"/>
  <c r="R115" i="1"/>
  <c r="Q115" i="1"/>
  <c r="P115" i="1"/>
  <c r="O115" i="1"/>
  <c r="M115" i="1"/>
  <c r="I115" i="1"/>
  <c r="N115" i="1" s="1"/>
  <c r="R114" i="1"/>
  <c r="Q114" i="1"/>
  <c r="P114" i="1"/>
  <c r="O114" i="1"/>
  <c r="M114" i="1"/>
  <c r="I114" i="1"/>
  <c r="N114" i="1" s="1"/>
  <c r="R113" i="1"/>
  <c r="Q113" i="1"/>
  <c r="P113" i="1"/>
  <c r="O113" i="1"/>
  <c r="M113" i="1"/>
  <c r="I113" i="1"/>
  <c r="N113" i="1" s="1"/>
  <c r="R112" i="1"/>
  <c r="Q112" i="1"/>
  <c r="P112" i="1"/>
  <c r="O112" i="1"/>
  <c r="M112" i="1"/>
  <c r="I112" i="1"/>
  <c r="N112" i="1" s="1"/>
  <c r="R111" i="1"/>
  <c r="Q111" i="1"/>
  <c r="P111" i="1"/>
  <c r="O111" i="1"/>
  <c r="M111" i="1"/>
  <c r="I111" i="1"/>
  <c r="N111" i="1" s="1"/>
  <c r="R110" i="1"/>
  <c r="Q110" i="1"/>
  <c r="P110" i="1"/>
  <c r="O110" i="1"/>
  <c r="M110" i="1"/>
  <c r="I110" i="1"/>
  <c r="N110" i="1" s="1"/>
  <c r="R109" i="1"/>
  <c r="Q109" i="1"/>
  <c r="P109" i="1"/>
  <c r="O109" i="1"/>
  <c r="M109" i="1"/>
  <c r="I109" i="1"/>
  <c r="N109" i="1" s="1"/>
  <c r="R108" i="1"/>
  <c r="Q108" i="1"/>
  <c r="P108" i="1"/>
  <c r="O108" i="1"/>
  <c r="M108" i="1"/>
  <c r="I108" i="1"/>
  <c r="N108" i="1" s="1"/>
  <c r="R107" i="1"/>
  <c r="Q107" i="1"/>
  <c r="P107" i="1"/>
  <c r="O107" i="1"/>
  <c r="M107" i="1"/>
  <c r="I107" i="1"/>
  <c r="N107" i="1" s="1"/>
  <c r="R106" i="1"/>
  <c r="Q106" i="1"/>
  <c r="P106" i="1"/>
  <c r="O106" i="1"/>
  <c r="M106" i="1"/>
  <c r="I106" i="1"/>
  <c r="N106" i="1" s="1"/>
  <c r="R105" i="1"/>
  <c r="Q105" i="1"/>
  <c r="P105" i="1"/>
  <c r="O105" i="1"/>
  <c r="M105" i="1"/>
  <c r="I105" i="1"/>
  <c r="N105" i="1" s="1"/>
  <c r="R104" i="1"/>
  <c r="Q104" i="1"/>
  <c r="P104" i="1"/>
  <c r="O104" i="1"/>
  <c r="M104" i="1"/>
  <c r="I104" i="1"/>
  <c r="N104" i="1" s="1"/>
  <c r="R103" i="1"/>
  <c r="Q103" i="1"/>
  <c r="P103" i="1"/>
  <c r="O103" i="1"/>
  <c r="M103" i="1"/>
  <c r="I103" i="1"/>
  <c r="N103" i="1" s="1"/>
  <c r="R102" i="1"/>
  <c r="Q102" i="1"/>
  <c r="P102" i="1"/>
  <c r="O102" i="1"/>
  <c r="M102" i="1"/>
  <c r="I102" i="1"/>
  <c r="N102" i="1" s="1"/>
  <c r="R101" i="1"/>
  <c r="Q101" i="1"/>
  <c r="P101" i="1"/>
  <c r="O101" i="1"/>
  <c r="M101" i="1"/>
  <c r="I101" i="1"/>
  <c r="N101" i="1" s="1"/>
  <c r="R100" i="1"/>
  <c r="Q100" i="1"/>
  <c r="P100" i="1"/>
  <c r="O100" i="1"/>
  <c r="M100" i="1"/>
  <c r="I100" i="1"/>
  <c r="N100" i="1" s="1"/>
  <c r="R99" i="1"/>
  <c r="Q99" i="1"/>
  <c r="P99" i="1"/>
  <c r="O99" i="1"/>
  <c r="M99" i="1"/>
  <c r="I99" i="1"/>
  <c r="N99" i="1" s="1"/>
  <c r="R98" i="1"/>
  <c r="Q98" i="1"/>
  <c r="P98" i="1"/>
  <c r="O98" i="1"/>
  <c r="M98" i="1"/>
  <c r="I98" i="1"/>
  <c r="N98" i="1" s="1"/>
  <c r="R97" i="1"/>
  <c r="Q97" i="1"/>
  <c r="P97" i="1"/>
  <c r="O97" i="1"/>
  <c r="M97" i="1"/>
  <c r="I97" i="1"/>
  <c r="N97" i="1" s="1"/>
  <c r="R96" i="1"/>
  <c r="Q96" i="1"/>
  <c r="P96" i="1"/>
  <c r="O96" i="1"/>
  <c r="M96" i="1"/>
  <c r="I96" i="1"/>
  <c r="N96" i="1" s="1"/>
  <c r="R95" i="1"/>
  <c r="Q95" i="1"/>
  <c r="P95" i="1"/>
  <c r="O95" i="1"/>
  <c r="M95" i="1"/>
  <c r="I95" i="1"/>
  <c r="N95" i="1" s="1"/>
  <c r="R94" i="1"/>
  <c r="Q94" i="1"/>
  <c r="P94" i="1"/>
  <c r="O94" i="1"/>
  <c r="M94" i="1"/>
  <c r="I94" i="1"/>
  <c r="N94" i="1" s="1"/>
  <c r="R93" i="1"/>
  <c r="Q93" i="1"/>
  <c r="P93" i="1"/>
  <c r="O93" i="1"/>
  <c r="M93" i="1"/>
  <c r="I93" i="1"/>
  <c r="N93" i="1" s="1"/>
  <c r="R92" i="1"/>
  <c r="Q92" i="1"/>
  <c r="P92" i="1"/>
  <c r="O92" i="1"/>
  <c r="M92" i="1"/>
  <c r="I92" i="1"/>
  <c r="N92" i="1" s="1"/>
  <c r="R88" i="1"/>
  <c r="Q88" i="1"/>
  <c r="P88" i="1"/>
  <c r="O88" i="1"/>
  <c r="M88" i="1"/>
  <c r="I88" i="1"/>
  <c r="N88" i="1" s="1"/>
  <c r="R87" i="1"/>
  <c r="Q87" i="1"/>
  <c r="P87" i="1"/>
  <c r="O87" i="1"/>
  <c r="M87" i="1"/>
  <c r="I87" i="1"/>
  <c r="N87" i="1" s="1"/>
  <c r="R86" i="1"/>
  <c r="Q86" i="1"/>
  <c r="P86" i="1"/>
  <c r="O86" i="1"/>
  <c r="M86" i="1"/>
  <c r="I86" i="1"/>
  <c r="N86" i="1" s="1"/>
  <c r="R85" i="1"/>
  <c r="Q85" i="1"/>
  <c r="P85" i="1"/>
  <c r="O85" i="1"/>
  <c r="M85" i="1"/>
  <c r="I85" i="1"/>
  <c r="N85" i="1" s="1"/>
  <c r="R84" i="1"/>
  <c r="Q84" i="1"/>
  <c r="P84" i="1"/>
  <c r="O84" i="1"/>
  <c r="M84" i="1"/>
  <c r="I84" i="1"/>
  <c r="N84" i="1" s="1"/>
  <c r="R83" i="1"/>
  <c r="Q83" i="1"/>
  <c r="P83" i="1"/>
  <c r="O83" i="1"/>
  <c r="M83" i="1"/>
  <c r="I83" i="1"/>
  <c r="N83" i="1" s="1"/>
  <c r="R82" i="1"/>
  <c r="Q82" i="1"/>
  <c r="P82" i="1"/>
  <c r="O82" i="1"/>
  <c r="M82" i="1"/>
  <c r="I82" i="1"/>
  <c r="N82" i="1" s="1"/>
  <c r="R81" i="1"/>
  <c r="Q81" i="1"/>
  <c r="P81" i="1"/>
  <c r="O81" i="1"/>
  <c r="M81" i="1"/>
  <c r="I81" i="1"/>
  <c r="N81" i="1" s="1"/>
  <c r="R80" i="1"/>
  <c r="Q80" i="1"/>
  <c r="P80" i="1"/>
  <c r="O80" i="1"/>
  <c r="M80" i="1"/>
  <c r="I80" i="1"/>
  <c r="N80" i="1" s="1"/>
  <c r="R79" i="1"/>
  <c r="Q79" i="1"/>
  <c r="P79" i="1"/>
  <c r="O79" i="1"/>
  <c r="M79" i="1"/>
  <c r="I79" i="1"/>
  <c r="N79" i="1" s="1"/>
  <c r="R78" i="1"/>
  <c r="Q78" i="1"/>
  <c r="P78" i="1"/>
  <c r="O78" i="1"/>
  <c r="M78" i="1"/>
  <c r="I78" i="1"/>
  <c r="N78" i="1" s="1"/>
  <c r="R77" i="1"/>
  <c r="Q77" i="1"/>
  <c r="P77" i="1"/>
  <c r="O77" i="1"/>
  <c r="M77" i="1"/>
  <c r="I77" i="1"/>
  <c r="N77" i="1" s="1"/>
  <c r="R76" i="1"/>
  <c r="Q76" i="1"/>
  <c r="P76" i="1"/>
  <c r="O76" i="1"/>
  <c r="M76" i="1"/>
  <c r="I76" i="1"/>
  <c r="N76" i="1" s="1"/>
  <c r="R75" i="1"/>
  <c r="Q75" i="1"/>
  <c r="P75" i="1"/>
  <c r="O75" i="1"/>
  <c r="M75" i="1"/>
  <c r="I75" i="1"/>
  <c r="N75" i="1" s="1"/>
  <c r="Q74" i="1"/>
  <c r="P74" i="1"/>
  <c r="O74" i="1"/>
  <c r="M74" i="1"/>
  <c r="I74" i="1"/>
  <c r="N74" i="1" s="1"/>
  <c r="R73" i="1"/>
  <c r="Q73" i="1"/>
  <c r="P73" i="1"/>
  <c r="O73" i="1"/>
  <c r="M73" i="1"/>
  <c r="I73" i="1"/>
  <c r="N73" i="1" s="1"/>
  <c r="R72" i="1"/>
  <c r="Q72" i="1"/>
  <c r="P72" i="1"/>
  <c r="O72" i="1"/>
  <c r="M72" i="1"/>
  <c r="I72" i="1"/>
  <c r="N72" i="1" s="1"/>
  <c r="R71" i="1"/>
  <c r="Q71" i="1"/>
  <c r="P71" i="1"/>
  <c r="O71" i="1"/>
  <c r="M71" i="1"/>
  <c r="I71" i="1"/>
  <c r="N71" i="1" s="1"/>
  <c r="R70" i="1"/>
  <c r="Q70" i="1"/>
  <c r="P70" i="1"/>
  <c r="O70" i="1"/>
  <c r="M70" i="1"/>
  <c r="I70" i="1"/>
  <c r="N70" i="1" s="1"/>
  <c r="R69" i="1"/>
  <c r="Q69" i="1"/>
  <c r="P69" i="1"/>
  <c r="O69" i="1"/>
  <c r="M69" i="1"/>
  <c r="I69" i="1"/>
  <c r="N69" i="1" s="1"/>
  <c r="R67" i="1"/>
  <c r="Q67" i="1"/>
  <c r="P67" i="1"/>
  <c r="O67" i="1"/>
  <c r="M67" i="1"/>
  <c r="I67" i="1"/>
  <c r="N67" i="1" s="1"/>
  <c r="R66" i="1"/>
  <c r="Q66" i="1"/>
  <c r="P66" i="1"/>
  <c r="O66" i="1"/>
  <c r="M66" i="1"/>
  <c r="I66" i="1"/>
  <c r="N66" i="1" s="1"/>
  <c r="R65" i="1"/>
  <c r="Q65" i="1"/>
  <c r="P65" i="1"/>
  <c r="O65" i="1"/>
  <c r="M65" i="1"/>
  <c r="I65" i="1"/>
  <c r="N65" i="1" s="1"/>
  <c r="R64" i="1"/>
  <c r="Q64" i="1"/>
  <c r="P64" i="1"/>
  <c r="O64" i="1"/>
  <c r="M64" i="1"/>
  <c r="I64" i="1"/>
  <c r="N64" i="1" s="1"/>
  <c r="R63" i="1"/>
  <c r="Q63" i="1"/>
  <c r="P63" i="1"/>
  <c r="O63" i="1"/>
  <c r="M63" i="1"/>
  <c r="I63" i="1"/>
  <c r="N63" i="1" s="1"/>
  <c r="R62" i="1"/>
  <c r="Q62" i="1"/>
  <c r="P62" i="1"/>
  <c r="O62" i="1"/>
  <c r="M62" i="1"/>
  <c r="I62" i="1"/>
  <c r="N62" i="1" s="1"/>
  <c r="R61" i="1"/>
  <c r="Q61" i="1"/>
  <c r="P61" i="1"/>
  <c r="O61" i="1"/>
  <c r="M61" i="1"/>
  <c r="I61" i="1"/>
  <c r="N61" i="1" s="1"/>
  <c r="R55" i="1"/>
  <c r="Q55" i="1"/>
  <c r="P55" i="1"/>
  <c r="O55" i="1"/>
  <c r="M55" i="1"/>
  <c r="I55" i="1"/>
  <c r="N55" i="1" s="1"/>
  <c r="R54" i="1"/>
  <c r="Q54" i="1"/>
  <c r="P54" i="1"/>
  <c r="O54" i="1"/>
  <c r="M54" i="1"/>
  <c r="I54" i="1"/>
  <c r="N54" i="1" s="1"/>
  <c r="R53" i="1"/>
  <c r="Q53" i="1"/>
  <c r="P53" i="1"/>
  <c r="O53" i="1"/>
  <c r="M53" i="1"/>
  <c r="I53" i="1"/>
  <c r="N53" i="1" s="1"/>
  <c r="R52" i="1"/>
  <c r="Q52" i="1"/>
  <c r="P52" i="1"/>
  <c r="O52" i="1"/>
  <c r="M52" i="1"/>
  <c r="I52" i="1"/>
  <c r="N52" i="1" s="1"/>
  <c r="Q51" i="1"/>
  <c r="M51" i="1"/>
  <c r="R50" i="1"/>
  <c r="Q50" i="1"/>
  <c r="P50" i="1"/>
  <c r="O50" i="1"/>
  <c r="M50" i="1"/>
  <c r="I50" i="1"/>
  <c r="N50" i="1" s="1"/>
  <c r="R49" i="1"/>
  <c r="Q49" i="1"/>
  <c r="P49" i="1"/>
  <c r="O49" i="1"/>
  <c r="M49" i="1"/>
  <c r="I49" i="1"/>
  <c r="N49" i="1" s="1"/>
  <c r="R48" i="1"/>
  <c r="Q48" i="1"/>
  <c r="P48" i="1"/>
  <c r="O48" i="1"/>
  <c r="M48" i="1"/>
  <c r="I48" i="1"/>
  <c r="N48" i="1" s="1"/>
  <c r="R47" i="1"/>
  <c r="Q47" i="1"/>
  <c r="P47" i="1"/>
  <c r="O47" i="1"/>
  <c r="M47" i="1"/>
  <c r="I47" i="1"/>
  <c r="N47" i="1" s="1"/>
  <c r="R46" i="1"/>
  <c r="Q46" i="1"/>
  <c r="P46" i="1"/>
  <c r="O46" i="1"/>
  <c r="M46" i="1"/>
  <c r="I46" i="1"/>
  <c r="N46" i="1" s="1"/>
  <c r="R45" i="1"/>
  <c r="Q45" i="1"/>
  <c r="P45" i="1"/>
  <c r="O45" i="1"/>
  <c r="M45" i="1"/>
  <c r="I45" i="1"/>
  <c r="N45" i="1" s="1"/>
  <c r="R44" i="1"/>
  <c r="Q44" i="1"/>
  <c r="P44" i="1"/>
  <c r="O44" i="1"/>
  <c r="M44" i="1"/>
  <c r="I44" i="1"/>
  <c r="N44" i="1" s="1"/>
  <c r="R43" i="1"/>
  <c r="Q43" i="1"/>
  <c r="P43" i="1"/>
  <c r="O43" i="1"/>
  <c r="M43" i="1"/>
  <c r="I43" i="1"/>
  <c r="N43" i="1" s="1"/>
  <c r="R42" i="1"/>
  <c r="P42" i="1"/>
  <c r="O42" i="1"/>
  <c r="I42" i="1"/>
  <c r="N42" i="1" s="1"/>
  <c r="R41" i="1"/>
  <c r="Q41" i="1"/>
  <c r="P41" i="1"/>
  <c r="O41" i="1"/>
  <c r="M41" i="1"/>
  <c r="I41" i="1"/>
  <c r="N41" i="1" s="1"/>
  <c r="R40" i="1"/>
  <c r="Q40" i="1"/>
  <c r="P40" i="1"/>
  <c r="O40" i="1"/>
  <c r="M40" i="1"/>
  <c r="I40" i="1"/>
  <c r="N40" i="1" s="1"/>
  <c r="R39" i="1"/>
  <c r="Q39" i="1"/>
  <c r="P39" i="1"/>
  <c r="O39" i="1"/>
  <c r="M39" i="1"/>
  <c r="I39" i="1"/>
  <c r="N39" i="1" s="1"/>
  <c r="R38" i="1"/>
  <c r="Q38" i="1"/>
  <c r="P38" i="1"/>
  <c r="O38" i="1"/>
  <c r="M38" i="1"/>
  <c r="I38" i="1"/>
  <c r="N38" i="1" s="1"/>
  <c r="R37" i="1"/>
  <c r="Q37" i="1"/>
  <c r="P37" i="1"/>
  <c r="O37" i="1"/>
  <c r="M37" i="1"/>
  <c r="I37" i="1"/>
  <c r="N37" i="1" s="1"/>
  <c r="R36" i="1"/>
  <c r="Q36" i="1"/>
  <c r="P36" i="1"/>
  <c r="O36" i="1"/>
  <c r="M36" i="1"/>
  <c r="I36" i="1"/>
  <c r="N36" i="1" s="1"/>
  <c r="R35" i="1"/>
  <c r="Q35" i="1"/>
  <c r="P35" i="1"/>
  <c r="O35" i="1"/>
  <c r="M35" i="1"/>
  <c r="I35" i="1"/>
  <c r="N35" i="1" s="1"/>
  <c r="R34" i="1"/>
  <c r="Q34" i="1"/>
  <c r="P34" i="1"/>
  <c r="O34" i="1"/>
  <c r="M34" i="1"/>
  <c r="I34" i="1"/>
  <c r="N34" i="1" s="1"/>
  <c r="R33" i="1"/>
  <c r="Q33" i="1"/>
  <c r="P33" i="1"/>
  <c r="O33" i="1"/>
  <c r="M33" i="1"/>
  <c r="I33" i="1"/>
  <c r="N33" i="1" s="1"/>
  <c r="R32" i="1"/>
  <c r="Q32" i="1"/>
  <c r="P32" i="1"/>
  <c r="O32" i="1"/>
  <c r="M32" i="1"/>
  <c r="I32" i="1"/>
  <c r="N32" i="1" s="1"/>
  <c r="R31" i="1"/>
  <c r="Q31" i="1"/>
  <c r="P31" i="1"/>
  <c r="O31" i="1"/>
  <c r="M31" i="1"/>
  <c r="I31" i="1"/>
  <c r="N31" i="1" s="1"/>
  <c r="R30" i="1"/>
  <c r="Q30" i="1"/>
  <c r="P30" i="1"/>
  <c r="O30" i="1"/>
  <c r="M30" i="1"/>
  <c r="I30" i="1"/>
  <c r="N30" i="1" s="1"/>
  <c r="R29" i="1"/>
  <c r="Q29" i="1"/>
  <c r="P29" i="1"/>
  <c r="O29" i="1"/>
  <c r="M29" i="1"/>
  <c r="I29" i="1"/>
  <c r="N29" i="1" s="1"/>
  <c r="R28" i="1"/>
  <c r="Q28" i="1"/>
  <c r="P28" i="1"/>
  <c r="O28" i="1"/>
  <c r="M28" i="1"/>
  <c r="I28" i="1"/>
  <c r="N28" i="1" s="1"/>
  <c r="R27" i="1"/>
  <c r="Q27" i="1"/>
  <c r="P27" i="1"/>
  <c r="O27" i="1"/>
  <c r="M27" i="1"/>
  <c r="I27" i="1"/>
  <c r="N27" i="1" s="1"/>
  <c r="R26" i="1"/>
  <c r="Q26" i="1"/>
  <c r="P26" i="1"/>
  <c r="O26" i="1"/>
  <c r="M26" i="1"/>
  <c r="I26" i="1"/>
  <c r="N26" i="1" s="1"/>
  <c r="R25" i="1"/>
  <c r="Q25" i="1"/>
  <c r="P25" i="1"/>
  <c r="O25" i="1"/>
  <c r="M25" i="1"/>
  <c r="I25" i="1"/>
  <c r="N25" i="1" s="1"/>
  <c r="R24" i="1"/>
  <c r="Q24" i="1"/>
  <c r="P24" i="1"/>
  <c r="O24" i="1"/>
  <c r="M24" i="1"/>
  <c r="I24" i="1"/>
  <c r="N24" i="1" s="1"/>
  <c r="R23" i="1"/>
  <c r="Q23" i="1"/>
  <c r="P23" i="1"/>
  <c r="O23" i="1"/>
  <c r="M23" i="1"/>
  <c r="I23" i="1"/>
  <c r="N23" i="1" s="1"/>
  <c r="R22" i="1"/>
  <c r="Q22" i="1"/>
  <c r="P22" i="1"/>
  <c r="O22" i="1"/>
  <c r="M22" i="1"/>
  <c r="I22" i="1"/>
  <c r="N22" i="1" s="1"/>
  <c r="R21" i="1"/>
  <c r="Q21" i="1"/>
  <c r="P21" i="1"/>
  <c r="O21" i="1"/>
  <c r="M21" i="1"/>
  <c r="I21" i="1"/>
  <c r="N21" i="1" s="1"/>
  <c r="R20" i="1"/>
  <c r="Q20" i="1"/>
  <c r="P20" i="1"/>
  <c r="O20" i="1"/>
  <c r="M20" i="1"/>
  <c r="I20" i="1"/>
  <c r="N20" i="1" s="1"/>
  <c r="R19" i="1"/>
  <c r="Q19" i="1"/>
  <c r="P19" i="1"/>
  <c r="O19" i="1"/>
  <c r="M19" i="1"/>
  <c r="I19" i="1"/>
  <c r="N19" i="1" s="1"/>
  <c r="R18" i="1"/>
  <c r="Q18" i="1"/>
  <c r="P18" i="1"/>
  <c r="O18" i="1"/>
  <c r="M18" i="1"/>
  <c r="I18" i="1"/>
  <c r="N18" i="1" s="1"/>
  <c r="R17" i="1"/>
  <c r="Q17" i="1"/>
  <c r="P17" i="1"/>
  <c r="O17" i="1"/>
  <c r="M17" i="1"/>
  <c r="I17" i="1"/>
  <c r="N17" i="1" s="1"/>
  <c r="R16" i="1"/>
  <c r="Q16" i="1"/>
  <c r="P16" i="1"/>
  <c r="O16" i="1"/>
  <c r="M16" i="1"/>
  <c r="I16" i="1"/>
  <c r="N16" i="1" s="1"/>
  <c r="R15" i="1"/>
  <c r="Q15" i="1"/>
  <c r="P15" i="1"/>
  <c r="O15" i="1"/>
  <c r="M15" i="1"/>
  <c r="I15" i="1"/>
  <c r="N15" i="1" s="1"/>
  <c r="R14" i="1"/>
  <c r="Q14" i="1"/>
  <c r="P14" i="1"/>
  <c r="O14" i="1"/>
  <c r="M14" i="1"/>
  <c r="I14" i="1"/>
  <c r="N14" i="1" s="1"/>
  <c r="R13" i="1"/>
  <c r="Q13" i="1"/>
  <c r="P13" i="1"/>
  <c r="O13" i="1"/>
  <c r="M13" i="1"/>
  <c r="I13" i="1"/>
  <c r="N13" i="1" s="1"/>
  <c r="R12" i="1"/>
  <c r="Q12" i="1"/>
  <c r="P12" i="1"/>
  <c r="O12" i="1"/>
  <c r="M12" i="1"/>
  <c r="I12" i="1"/>
  <c r="N12" i="1" s="1"/>
  <c r="R11" i="1"/>
  <c r="Q11" i="1"/>
  <c r="P11" i="1"/>
  <c r="O11" i="1"/>
  <c r="M11" i="1"/>
  <c r="I11" i="1"/>
  <c r="N11" i="1" s="1"/>
  <c r="Q10" i="1"/>
  <c r="M10" i="1"/>
  <c r="Q9" i="1"/>
  <c r="M9" i="1"/>
  <c r="Q8" i="1"/>
  <c r="M8" i="1"/>
  <c r="Q7" i="1"/>
  <c r="M7" i="1"/>
  <c r="R6" i="1"/>
  <c r="Q6" i="1"/>
  <c r="P6" i="1"/>
  <c r="O6" i="1"/>
  <c r="M6" i="1"/>
  <c r="I6" i="1"/>
  <c r="N6" i="1" s="1"/>
  <c r="Q5" i="1"/>
  <c r="M5" i="1"/>
  <c r="R4" i="1"/>
  <c r="Q4" i="1"/>
  <c r="P4" i="1"/>
  <c r="O4" i="1"/>
  <c r="M4" i="1"/>
  <c r="I4" i="1"/>
  <c r="N4" i="1" s="1"/>
  <c r="R3" i="1"/>
  <c r="Q3" i="1"/>
  <c r="P3" i="1"/>
  <c r="O3" i="1"/>
  <c r="M3" i="1"/>
  <c r="I3" i="1"/>
  <c r="N3" i="1" s="1"/>
  <c r="R2" i="1"/>
  <c r="Q2" i="1"/>
  <c r="P2" i="1"/>
  <c r="O2" i="1"/>
  <c r="M2" i="1"/>
  <c r="I2" i="1"/>
  <c r="N2" i="1" s="1"/>
</calcChain>
</file>

<file path=xl/sharedStrings.xml><?xml version="1.0" encoding="utf-8"?>
<sst xmlns="http://schemas.openxmlformats.org/spreadsheetml/2006/main" count="1352" uniqueCount="381">
  <si>
    <t>num_cat</t>
  </si>
  <si>
    <t>genus</t>
  </si>
  <si>
    <t>species</t>
  </si>
  <si>
    <t>body mass (g)</t>
  </si>
  <si>
    <t>sex</t>
  </si>
  <si>
    <t>body_mass_g</t>
  </si>
  <si>
    <t>kidney_mass_g</t>
  </si>
  <si>
    <t>heart_mass_g</t>
  </si>
  <si>
    <t>hmass</t>
  </si>
  <si>
    <t>rventricle_g</t>
  </si>
  <si>
    <t>lventricle_g</t>
  </si>
  <si>
    <t>hb</t>
  </si>
  <si>
    <t>kpercentbm</t>
  </si>
  <si>
    <t>hpercentbm</t>
  </si>
  <si>
    <t>rvpercentbm</t>
  </si>
  <si>
    <t>lvpercentbm</t>
  </si>
  <si>
    <t>k/bm</t>
  </si>
  <si>
    <t>fi</t>
  </si>
  <si>
    <t>region</t>
  </si>
  <si>
    <t>localidad</t>
  </si>
  <si>
    <t>elevation</t>
  </si>
  <si>
    <t>latitud</t>
  </si>
  <si>
    <t>longitud</t>
  </si>
  <si>
    <t>darwini</t>
  </si>
  <si>
    <t>GD2024</t>
  </si>
  <si>
    <t>Phyllotis</t>
  </si>
  <si>
    <t>P. vaccarum</t>
  </si>
  <si>
    <t>Antofagasta</t>
  </si>
  <si>
    <t>San Pedro de Atacama, Ruta B-241 km 177</t>
  </si>
  <si>
    <t>S 23°01.095’</t>
  </si>
  <si>
    <t>O 68°08.175’</t>
  </si>
  <si>
    <t>magister</t>
  </si>
  <si>
    <t>GD2025</t>
  </si>
  <si>
    <t xml:space="preserve">damaged heart (Atrium missing) but able to dissect </t>
  </si>
  <si>
    <t>posticalis</t>
  </si>
  <si>
    <t>GD2026</t>
  </si>
  <si>
    <t>limatus</t>
  </si>
  <si>
    <t>GD2028</t>
  </si>
  <si>
    <t>unable to identify the LV and RV</t>
  </si>
  <si>
    <t>outlier vaccarum</t>
  </si>
  <si>
    <t>GD2029</t>
  </si>
  <si>
    <t>GD2039</t>
  </si>
  <si>
    <t>GD2041</t>
  </si>
  <si>
    <t>San Pedro de Atacama, Ruta B-245 km 20</t>
  </si>
  <si>
    <t>S 22°46.686’</t>
  </si>
  <si>
    <t>O 68°04.619’</t>
  </si>
  <si>
    <t>GD2042</t>
  </si>
  <si>
    <t>GD2043</t>
  </si>
  <si>
    <t>GD2050</t>
  </si>
  <si>
    <t>San Pedro de Atacama, Ruta 27 CH km 33</t>
  </si>
  <si>
    <t>S 22°55.543’</t>
  </si>
  <si>
    <t>O 67°52.383’</t>
  </si>
  <si>
    <t>GD2052</t>
  </si>
  <si>
    <t>San Pedro de Atacama, Ruta 27 CH km 45.500</t>
  </si>
  <si>
    <t>S 22°55.202’</t>
  </si>
  <si>
    <t>O 67°46.042’</t>
  </si>
  <si>
    <t>GD2053</t>
  </si>
  <si>
    <t>GD2054</t>
  </si>
  <si>
    <t>GD2055</t>
  </si>
  <si>
    <t>GD2056</t>
  </si>
  <si>
    <t>GD2057</t>
  </si>
  <si>
    <t>GD2058</t>
  </si>
  <si>
    <t>GD2059</t>
  </si>
  <si>
    <t>GD2060</t>
  </si>
  <si>
    <t>damaged heart but able to measure</t>
  </si>
  <si>
    <t>GD2061</t>
  </si>
  <si>
    <t>GD2068</t>
  </si>
  <si>
    <t>GD2069</t>
  </si>
  <si>
    <t>GD2070</t>
  </si>
  <si>
    <t>GD2071</t>
  </si>
  <si>
    <t>GD2072</t>
  </si>
  <si>
    <t>GD2077</t>
  </si>
  <si>
    <t>Antofagasta, PN Llullaillaco, Refugio Aguadas de Zorritas</t>
  </si>
  <si>
    <t>S 24°37.293’</t>
  </si>
  <si>
    <t>O 68°35.225’</t>
  </si>
  <si>
    <t>GD2078</t>
  </si>
  <si>
    <t>GD2079</t>
  </si>
  <si>
    <t>GD2082</t>
  </si>
  <si>
    <t>Antofagasta, PN Llullaillaco, 3 km SO Refugio Aguadas de Zorritas</t>
  </si>
  <si>
    <t>S 24°37.736’</t>
  </si>
  <si>
    <t>O 68°33.580’</t>
  </si>
  <si>
    <t>GD2083</t>
  </si>
  <si>
    <t>GD2084</t>
  </si>
  <si>
    <t>GD2085</t>
  </si>
  <si>
    <t>largest heart among samples</t>
  </si>
  <si>
    <t>GD2086</t>
  </si>
  <si>
    <t>GD2087</t>
  </si>
  <si>
    <t>GD2088</t>
  </si>
  <si>
    <t>No sample found</t>
  </si>
  <si>
    <t>GD2091</t>
  </si>
  <si>
    <t>GD2093</t>
  </si>
  <si>
    <t>Antofagasta, PN Llullaillaco, volcán Llullaillaco, campamento base Este</t>
  </si>
  <si>
    <t>S 24°43.811’</t>
  </si>
  <si>
    <t>O 68°34.676’</t>
  </si>
  <si>
    <t>Atrium missing but able to measure</t>
  </si>
  <si>
    <t>GD2094</t>
  </si>
  <si>
    <t>GD2095</t>
  </si>
  <si>
    <t>GD2096</t>
  </si>
  <si>
    <t>GD2097</t>
  </si>
  <si>
    <t>cumbre de Llullaillaco</t>
  </si>
  <si>
    <t>S 24°43′00″</t>
  </si>
  <si>
    <t>O 68°32′00″</t>
  </si>
  <si>
    <t>Heart in ethanol (tissues are hard like rubber)</t>
  </si>
  <si>
    <t>GD2099</t>
  </si>
  <si>
    <t>GD2100</t>
  </si>
  <si>
    <t>GD2101</t>
  </si>
  <si>
    <t>GD2103</t>
  </si>
  <si>
    <t>Antofagasta, PN Llullaillaco, volcán Llullaillaco, campamento Base Ruta Normal</t>
  </si>
  <si>
    <t>S 24°40.535’</t>
  </si>
  <si>
    <t>O 68°34.843’</t>
  </si>
  <si>
    <t>GD2104</t>
  </si>
  <si>
    <t>GD2105</t>
  </si>
  <si>
    <t>GD2106</t>
  </si>
  <si>
    <t>GD2107</t>
  </si>
  <si>
    <t>GD2117</t>
  </si>
  <si>
    <t>P. limatus</t>
  </si>
  <si>
    <t>Tarapacá</t>
  </si>
  <si>
    <t>Huara, Quebrada de Tarapacá. Quillahuasa</t>
  </si>
  <si>
    <t>S 19°54.925’</t>
  </si>
  <si>
    <t>O 69°29.768’</t>
  </si>
  <si>
    <t>Part of the heart is missing ventricles</t>
  </si>
  <si>
    <t>GD2118</t>
  </si>
  <si>
    <t>P. magister</t>
  </si>
  <si>
    <t>GD2119</t>
  </si>
  <si>
    <t>GD2120</t>
  </si>
  <si>
    <t>GD2121</t>
  </si>
  <si>
    <t>GD2133</t>
  </si>
  <si>
    <t>Huara, Quebrada de Tarapacá, Huarasiña</t>
  </si>
  <si>
    <t>S 19°56.482’</t>
  </si>
  <si>
    <t>O 69°31.836’</t>
  </si>
  <si>
    <t>GD2134</t>
  </si>
  <si>
    <t>GD2135</t>
  </si>
  <si>
    <t>GD2150</t>
  </si>
  <si>
    <t>Arica y Parinacota</t>
  </si>
  <si>
    <t>Camarones, Quebrada de Camarones, Ruta A-345 Km 28</t>
  </si>
  <si>
    <t>S 19°00.162’</t>
  </si>
  <si>
    <t>O 69°49.647’</t>
  </si>
  <si>
    <t>GD2155</t>
  </si>
  <si>
    <t>GD2174</t>
  </si>
  <si>
    <t>Camarones, Quebrada de Camarones, Ruta A-345 Km 20.700</t>
  </si>
  <si>
    <t>S 19°00.519’</t>
  </si>
  <si>
    <t>O 69°53.650’</t>
  </si>
  <si>
    <t>MCQ343</t>
  </si>
  <si>
    <t>Atacama</t>
  </si>
  <si>
    <t>Ruinas Incas, near to Laguna de Santa Rosa, Parque Nacional Nevado de Tres Cruces</t>
  </si>
  <si>
    <t>MCQ344</t>
  </si>
  <si>
    <t>MCQ345</t>
  </si>
  <si>
    <t>MCQ346</t>
  </si>
  <si>
    <t>MCQ347</t>
  </si>
  <si>
    <t>MCQ350</t>
  </si>
  <si>
    <t>MCQ352</t>
  </si>
  <si>
    <t>Refugio Maricunga, Laguna de Santa Rosa, Parque Nacional Nevado de Tres Cruces</t>
  </si>
  <si>
    <t>MCQ353</t>
  </si>
  <si>
    <t>MCQ354</t>
  </si>
  <si>
    <t>MCQ355</t>
  </si>
  <si>
    <t>Rocas de Ceniza Volcánica, near to Laguna de Santa Rosa, Parque Nacional Nevado de Tres Cruces</t>
  </si>
  <si>
    <t>MCQ357</t>
  </si>
  <si>
    <t>Laguna Verde</t>
  </si>
  <si>
    <t>MCQ358</t>
  </si>
  <si>
    <t>MCQ359</t>
  </si>
  <si>
    <t>Campo base - Refugio Atacama</t>
  </si>
  <si>
    <t>MCQ360</t>
  </si>
  <si>
    <t>MCQ361</t>
  </si>
  <si>
    <t>MCQ362</t>
  </si>
  <si>
    <t>MCQ364</t>
  </si>
  <si>
    <t>MCQ365</t>
  </si>
  <si>
    <t>GD2175</t>
  </si>
  <si>
    <t>R. N. La Chimba, Qba. La Chimba</t>
  </si>
  <si>
    <t>S 23° 32.256'</t>
  </si>
  <si>
    <t>O 70° 21.548'</t>
  </si>
  <si>
    <t>MQC368</t>
  </si>
  <si>
    <t xml:space="preserve">Antofagasta </t>
  </si>
  <si>
    <t>Gachi, Sector Guatin, Margen Rio Puritama</t>
  </si>
  <si>
    <t>MQC369</t>
  </si>
  <si>
    <t>MQC371</t>
  </si>
  <si>
    <t>P. chilensis</t>
  </si>
  <si>
    <t>Linea 4, Volcan Aucalquilcha</t>
  </si>
  <si>
    <t>MQC372</t>
  </si>
  <si>
    <t>MQC373</t>
  </si>
  <si>
    <t>Linea 5, Volcan Aucalquilcha</t>
  </si>
  <si>
    <t>MQC374</t>
  </si>
  <si>
    <t>MQC375</t>
  </si>
  <si>
    <t>MQC376</t>
  </si>
  <si>
    <t>MQC377</t>
  </si>
  <si>
    <t>MQC378</t>
  </si>
  <si>
    <t>MQC379</t>
  </si>
  <si>
    <t>MQC382</t>
  </si>
  <si>
    <t>Campamento base Volcan Acamarachi</t>
  </si>
  <si>
    <t>MQC383</t>
  </si>
  <si>
    <t>MQC386</t>
  </si>
  <si>
    <t>MQC390</t>
  </si>
  <si>
    <t>Campamento Salar de Pular</t>
  </si>
  <si>
    <t>MQC391</t>
  </si>
  <si>
    <t>MQC392</t>
  </si>
  <si>
    <t>MQC393</t>
  </si>
  <si>
    <t>MQC394</t>
  </si>
  <si>
    <t>MQC395</t>
  </si>
  <si>
    <t>MQC396</t>
  </si>
  <si>
    <t>MQC400</t>
  </si>
  <si>
    <t>MQC401</t>
  </si>
  <si>
    <t>MQC402</t>
  </si>
  <si>
    <t>MQC403</t>
  </si>
  <si>
    <t>Campamento Alto Volcan Salin</t>
  </si>
  <si>
    <t>MQC414</t>
  </si>
  <si>
    <t>MQC415</t>
  </si>
  <si>
    <t>MQC418</t>
  </si>
  <si>
    <t>MQC419</t>
  </si>
  <si>
    <t>MQC420</t>
  </si>
  <si>
    <t>MQC421</t>
  </si>
  <si>
    <t>MQC422</t>
  </si>
  <si>
    <t>MQC423</t>
  </si>
  <si>
    <t>MQC425</t>
  </si>
  <si>
    <t>Pirca Camino al Sairecabur</t>
  </si>
  <si>
    <t>MQC426</t>
  </si>
  <si>
    <t>Campamento Volcan Colorado</t>
  </si>
  <si>
    <t>MQC427</t>
  </si>
  <si>
    <t>MQC429</t>
  </si>
  <si>
    <t>F</t>
  </si>
  <si>
    <t>Salar de Aguas Calientes</t>
  </si>
  <si>
    <t>MQC430</t>
  </si>
  <si>
    <t>MQC431</t>
  </si>
  <si>
    <t>MQC432</t>
  </si>
  <si>
    <t>M</t>
  </si>
  <si>
    <t>MQC433</t>
  </si>
  <si>
    <t>MQC434</t>
  </si>
  <si>
    <t>MQC437</t>
  </si>
  <si>
    <t>MQC438</t>
  </si>
  <si>
    <t>MQC439</t>
  </si>
  <si>
    <t>MQC440</t>
  </si>
  <si>
    <t>Campamento Base Volcan Copiapó</t>
  </si>
  <si>
    <t>MQC441</t>
  </si>
  <si>
    <t>Refugio Laguna Verde</t>
  </si>
  <si>
    <t>There is no sample</t>
  </si>
  <si>
    <t>MQC443</t>
  </si>
  <si>
    <t>MQC451</t>
  </si>
  <si>
    <t>Vallecitos, Pajas Grandes (Colas de Zorro)</t>
  </si>
  <si>
    <t>MQC452</t>
  </si>
  <si>
    <t>MQC453</t>
  </si>
  <si>
    <t>MQC454</t>
  </si>
  <si>
    <t>MQC455</t>
  </si>
  <si>
    <t>MQC465</t>
  </si>
  <si>
    <t>MQC466</t>
  </si>
  <si>
    <t>MQC467</t>
  </si>
  <si>
    <t>MQC468</t>
  </si>
  <si>
    <t>MQC469</t>
  </si>
  <si>
    <t>MQC470</t>
  </si>
  <si>
    <t>MQC471</t>
  </si>
  <si>
    <t>GD2226</t>
  </si>
  <si>
    <t>Huara, Chusmiza</t>
  </si>
  <si>
    <t>S 19º40.996'</t>
  </si>
  <si>
    <t>O 69º10.798'</t>
  </si>
  <si>
    <t>GD2227</t>
  </si>
  <si>
    <t>GD2228</t>
  </si>
  <si>
    <t>GD2229</t>
  </si>
  <si>
    <t>GD2230</t>
  </si>
  <si>
    <t>GD2231</t>
  </si>
  <si>
    <t>GD2232</t>
  </si>
  <si>
    <t>GD2233</t>
  </si>
  <si>
    <t>GD2234</t>
  </si>
  <si>
    <t>GD2241</t>
  </si>
  <si>
    <t>Huara, entrada Chusmiza</t>
  </si>
  <si>
    <t>S 19º40.710'</t>
  </si>
  <si>
    <t>O 69º10.775'</t>
  </si>
  <si>
    <t>no kidney</t>
  </si>
  <si>
    <t>GD2242</t>
  </si>
  <si>
    <t>GD2243</t>
  </si>
  <si>
    <t>GD2244</t>
  </si>
  <si>
    <t>GD2245</t>
  </si>
  <si>
    <t>GD2251</t>
  </si>
  <si>
    <t>Colchane, Turuna, Cota Kulco</t>
  </si>
  <si>
    <t>S 19º38.623'</t>
  </si>
  <si>
    <t>O 68º45.580'</t>
  </si>
  <si>
    <t>GD2252</t>
  </si>
  <si>
    <t>GD2253</t>
  </si>
  <si>
    <t>GD2254</t>
  </si>
  <si>
    <t>GD2255</t>
  </si>
  <si>
    <t>GD2256</t>
  </si>
  <si>
    <t>GD2257</t>
  </si>
  <si>
    <t>GD2258</t>
  </si>
  <si>
    <t>GD2259</t>
  </si>
  <si>
    <t>GD2260</t>
  </si>
  <si>
    <t>GD2261</t>
  </si>
  <si>
    <t>GD2284</t>
  </si>
  <si>
    <t>GD2285</t>
  </si>
  <si>
    <t>Putre, Ruta A-119 km 15.900, Laguna Casiri Macho</t>
  </si>
  <si>
    <t>S 18º4.259'</t>
  </si>
  <si>
    <t>O 69º4.892'</t>
  </si>
  <si>
    <t>GD2287</t>
  </si>
  <si>
    <t>GD2289</t>
  </si>
  <si>
    <t xml:space="preserve">Tocopilla, Cobija, Ruta 1 km 130 </t>
  </si>
  <si>
    <t>S 22º31.320'</t>
  </si>
  <si>
    <t>O 70º14.651'</t>
  </si>
  <si>
    <t>GD2290</t>
  </si>
  <si>
    <t>Tocopilla, Cobija, Ruta 1 km 119,5</t>
  </si>
  <si>
    <t>S 22º36.474'</t>
  </si>
  <si>
    <t>O 70º15.544'</t>
  </si>
  <si>
    <t>GD2291</t>
  </si>
  <si>
    <t>GD2347</t>
  </si>
  <si>
    <t>María Elena, Río Loa, Puente Teresa</t>
  </si>
  <si>
    <t>S 21º58.312'</t>
  </si>
  <si>
    <t>O 69º34.492'</t>
  </si>
  <si>
    <t>GD2348</t>
  </si>
  <si>
    <t>María Elena, Río Loa</t>
  </si>
  <si>
    <t>S 21º57.322'</t>
  </si>
  <si>
    <t>O 69º33.829'</t>
  </si>
  <si>
    <t>GD2349</t>
  </si>
  <si>
    <t>GD2350</t>
  </si>
  <si>
    <t>GD2351</t>
  </si>
  <si>
    <t>Sajama Mirador</t>
  </si>
  <si>
    <t>MQC 478</t>
  </si>
  <si>
    <t>Base Volcan Acotango</t>
  </si>
  <si>
    <t>Sajama</t>
  </si>
  <si>
    <t>18°21.98′S</t>
  </si>
  <si>
    <t>69°01.45′W</t>
  </si>
  <si>
    <t>MQC 482</t>
  </si>
  <si>
    <t>Geiser 1</t>
  </si>
  <si>
    <t>18°08.13′S</t>
  </si>
  <si>
    <t>68°57.28′W</t>
  </si>
  <si>
    <t>MQC 483</t>
  </si>
  <si>
    <t>Mirador Monte Cielo</t>
  </si>
  <si>
    <t>MQC 484</t>
  </si>
  <si>
    <t>MQC 485</t>
  </si>
  <si>
    <t>MQC 486</t>
  </si>
  <si>
    <t>MQC 487</t>
  </si>
  <si>
    <t>MQC 488</t>
  </si>
  <si>
    <t>MQC 496</t>
  </si>
  <si>
    <t>MQC 497</t>
  </si>
  <si>
    <t>MQC 499</t>
  </si>
  <si>
    <t>Sajama Geisers I</t>
  </si>
  <si>
    <t>18°05.77′S</t>
  </si>
  <si>
    <t>69°01.93′W</t>
  </si>
  <si>
    <t>MQC 500</t>
  </si>
  <si>
    <t>Geiser 4</t>
  </si>
  <si>
    <t>Sajama Geisers IV</t>
  </si>
  <si>
    <t>18°06.61′S</t>
  </si>
  <si>
    <t>69°00.67′W</t>
  </si>
  <si>
    <t>Camp Base Parinacota</t>
  </si>
  <si>
    <t>18°09.13′S</t>
  </si>
  <si>
    <t>69°07.34′W</t>
  </si>
  <si>
    <t>MQC 503</t>
  </si>
  <si>
    <t>MQC 504</t>
  </si>
  <si>
    <t>MQC 510</t>
  </si>
  <si>
    <t>MQC 512</t>
  </si>
  <si>
    <t>MQC 513</t>
  </si>
  <si>
    <t>MQC 514</t>
  </si>
  <si>
    <t>Geiser 2</t>
  </si>
  <si>
    <t>Sajama Geisers II</t>
  </si>
  <si>
    <t>18°06.34′S</t>
  </si>
  <si>
    <t>69°00.97′W</t>
  </si>
  <si>
    <t>PZ784</t>
  </si>
  <si>
    <t>Sajama Geisers III</t>
  </si>
  <si>
    <t>PZ797</t>
  </si>
  <si>
    <t>campamento base nevado Sajama</t>
  </si>
  <si>
    <t>18°06.77′S</t>
  </si>
  <si>
    <t>68°54.93′W</t>
  </si>
  <si>
    <t>PZ798</t>
  </si>
  <si>
    <t>PZ802</t>
  </si>
  <si>
    <t>Llullaillaco</t>
  </si>
  <si>
    <t>Las Melosas</t>
  </si>
  <si>
    <t>Antofagasta/Antofagasta</t>
  </si>
  <si>
    <t xml:space="preserve"> Metropolitana/San Jose de Maipo</t>
  </si>
  <si>
    <t>MQC524</t>
  </si>
  <si>
    <t>MQC526</t>
  </si>
  <si>
    <t>MQC528</t>
  </si>
  <si>
    <t>MQC529</t>
  </si>
  <si>
    <t>MQC530</t>
  </si>
  <si>
    <t>MQC531</t>
  </si>
  <si>
    <t>MQC532</t>
  </si>
  <si>
    <t>MQC534</t>
  </si>
  <si>
    <t>MQC576</t>
  </si>
  <si>
    <t>MQC578</t>
  </si>
  <si>
    <t>MQC582</t>
  </si>
  <si>
    <t>MQC583</t>
  </si>
  <si>
    <t>MQC585</t>
  </si>
  <si>
    <t>MQC586</t>
  </si>
  <si>
    <t>MQC587</t>
  </si>
  <si>
    <t>MQC589</t>
  </si>
  <si>
    <t>MQC645</t>
  </si>
  <si>
    <t>MQC647</t>
  </si>
  <si>
    <t>MQC649</t>
  </si>
  <si>
    <t>MQC574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</si>
</sst>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Display"/>
      <scheme val="major"/>
    </font>
    <font>
      <sz val="11"/>
      <color rgb="FF242424"/>
      <name val="Aptos Display"/>
      <scheme val="major"/>
    </font>
    <font>
      <sz val="11"/>
      <color rgb="FFFF0000"/>
      <name val="Aptos Display"/>
      <scheme val="major"/>
    </font>
    <font>
      <sz val="11"/>
      <color rgb="FF000000"/>
      <name val="Aptos Display"/>
      <scheme val="major"/>
    </font>
    <font>
      <sz val="11"/>
      <name val="Aptos Display"/>
      <scheme val="major"/>
    </font>
    <font>
      <sz val="11"/>
      <color rgb="FF212121"/>
      <name val="Aptos Display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right"/>
    </xf>
  </cellXfs>
  <cellStyles count="2">
    <cellStyle name="Normal" xfId="0" builtinId="0"/>
    <cellStyle name="Normal 2" xfId="1" xr:uid="{DB5898DE-14B0-2248-BD53-435FB9D080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B3DA-68A4-3342-AB96-4310DC5F643F}">
  <dimension ref="A1:AA224"/>
  <sheetViews>
    <sheetView tabSelected="1" zoomScale="110" zoomScaleNormal="110" workbookViewId="0">
      <pane ySplit="1" topLeftCell="A2" activePane="bottomLeft" state="frozen"/>
      <selection pane="bottomLeft" activeCell="G228" sqref="G228"/>
    </sheetView>
  </sheetViews>
  <sheetFormatPr baseColWidth="10" defaultColWidth="11.5" defaultRowHeight="15" x14ac:dyDescent="0.2"/>
  <cols>
    <col min="1" max="1" width="11.5" style="2"/>
    <col min="2" max="2" width="9.5" style="2" bestFit="1" customWidth="1"/>
    <col min="3" max="3" width="12.83203125" style="2" customWidth="1"/>
    <col min="4" max="4" width="15.5" style="2" hidden="1" customWidth="1"/>
    <col min="5" max="5" width="5.33203125" style="2" customWidth="1"/>
    <col min="6" max="6" width="5.83203125" style="2" customWidth="1"/>
    <col min="7" max="7" width="12.83203125" style="2" customWidth="1"/>
    <col min="8" max="8" width="11.6640625" style="2" customWidth="1"/>
    <col min="9" max="9" width="7.33203125" style="2" customWidth="1"/>
    <col min="10" max="10" width="11" style="2" customWidth="1"/>
    <col min="11" max="11" width="11.33203125" style="2" customWidth="1"/>
    <col min="12" max="18" width="9.1640625" style="2" customWidth="1"/>
    <col min="19" max="19" width="10" style="2" customWidth="1"/>
    <col min="20" max="20" width="27.83203125" style="2" customWidth="1"/>
    <col min="21" max="21" width="6.83203125" style="2" bestFit="1" customWidth="1"/>
    <col min="22" max="23" width="11.5" style="2"/>
    <col min="24" max="24" width="16.33203125" style="2" customWidth="1"/>
    <col min="25" max="25" width="11.5" style="2"/>
    <col min="26" max="26" width="17" style="2" customWidth="1"/>
    <col min="27" max="16384" width="11.5" style="2"/>
  </cols>
  <sheetData>
    <row r="1" spans="1:2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Y1" s="3"/>
      <c r="Z1" s="2" t="s">
        <v>23</v>
      </c>
      <c r="AA1" s="2">
        <v>21</v>
      </c>
    </row>
    <row r="2" spans="1:27" x14ac:dyDescent="0.2">
      <c r="A2" s="2" t="s">
        <v>24</v>
      </c>
      <c r="B2" s="2" t="s">
        <v>25</v>
      </c>
      <c r="C2" s="2" t="s">
        <v>26</v>
      </c>
      <c r="F2" s="2">
        <v>62</v>
      </c>
      <c r="G2" s="2">
        <v>0.1176</v>
      </c>
      <c r="H2" s="4">
        <v>0.2253</v>
      </c>
      <c r="I2" s="4">
        <f>J2+K2</f>
        <v>0.17580000000000001</v>
      </c>
      <c r="J2" s="4">
        <v>2.9100000000000001E-2</v>
      </c>
      <c r="K2" s="4">
        <v>0.1467</v>
      </c>
      <c r="L2" s="4">
        <v>12.2</v>
      </c>
      <c r="M2" s="4">
        <f>(G2*100)/F2</f>
        <v>0.1896774193548387</v>
      </c>
      <c r="N2" s="4">
        <f>(I2*100)/F2</f>
        <v>0.28354838709677421</v>
      </c>
      <c r="O2" s="4">
        <f>(J2*100)/F2</f>
        <v>4.6935483870967742E-2</v>
      </c>
      <c r="P2" s="4">
        <f>(K2*100)/F2</f>
        <v>0.23661290322580644</v>
      </c>
      <c r="Q2" s="4">
        <f>G2/F2</f>
        <v>1.8967741935483871E-3</v>
      </c>
      <c r="R2" s="4">
        <f>J2/K2</f>
        <v>0.19836400817995911</v>
      </c>
      <c r="S2" s="2" t="s">
        <v>27</v>
      </c>
      <c r="T2" s="2" t="s">
        <v>28</v>
      </c>
      <c r="U2" s="2">
        <v>2370</v>
      </c>
      <c r="V2" s="2" t="s">
        <v>29</v>
      </c>
      <c r="W2" s="2" t="s">
        <v>30</v>
      </c>
      <c r="Z2" s="4" t="s">
        <v>31</v>
      </c>
      <c r="AA2" s="2">
        <v>7</v>
      </c>
    </row>
    <row r="3" spans="1:27" x14ac:dyDescent="0.2">
      <c r="A3" s="2" t="s">
        <v>32</v>
      </c>
      <c r="B3" s="2" t="s">
        <v>25</v>
      </c>
      <c r="C3" s="2" t="s">
        <v>26</v>
      </c>
      <c r="F3" s="2">
        <v>42</v>
      </c>
      <c r="G3" s="2">
        <v>7.7799999999999994E-2</v>
      </c>
      <c r="H3" s="4">
        <v>9.5600000000000004E-2</v>
      </c>
      <c r="I3" s="4">
        <f t="shared" ref="I3:I65" si="0">J3+K3</f>
        <v>9.1600000000000001E-2</v>
      </c>
      <c r="J3" s="4">
        <v>8.3999999999999995E-3</v>
      </c>
      <c r="K3" s="4">
        <v>8.3199999999999996E-2</v>
      </c>
      <c r="L3" s="4">
        <v>15</v>
      </c>
      <c r="M3" s="4">
        <f t="shared" ref="M3:M65" si="1">(G3*100)/F3</f>
        <v>0.18523809523809523</v>
      </c>
      <c r="N3" s="4">
        <f t="shared" ref="N3:N65" si="2">(I3*100)/F3</f>
        <v>0.21809523809523809</v>
      </c>
      <c r="O3" s="4">
        <f t="shared" ref="O3:O65" si="3">(J3*100)/F3</f>
        <v>0.02</v>
      </c>
      <c r="P3" s="4">
        <f t="shared" ref="P3:P65" si="4">(K3*100)/F3</f>
        <v>0.1980952380952381</v>
      </c>
      <c r="Q3" s="4">
        <f t="shared" ref="Q3:Q65" si="5">G3/F3</f>
        <v>1.8523809523809521E-3</v>
      </c>
      <c r="R3" s="4">
        <f t="shared" ref="R3:R65" si="6">J3/K3</f>
        <v>0.10096153846153846</v>
      </c>
      <c r="S3" s="2" t="s">
        <v>27</v>
      </c>
      <c r="T3" s="2" t="s">
        <v>28</v>
      </c>
      <c r="U3" s="2">
        <v>2370</v>
      </c>
      <c r="V3" s="2" t="s">
        <v>29</v>
      </c>
      <c r="W3" s="2" t="s">
        <v>30</v>
      </c>
      <c r="X3" s="2" t="s">
        <v>33</v>
      </c>
      <c r="Z3" s="4" t="s">
        <v>34</v>
      </c>
      <c r="AA3" s="2">
        <v>21</v>
      </c>
    </row>
    <row r="4" spans="1:27" x14ac:dyDescent="0.2">
      <c r="A4" s="2" t="s">
        <v>35</v>
      </c>
      <c r="B4" s="2" t="s">
        <v>25</v>
      </c>
      <c r="C4" s="2" t="s">
        <v>26</v>
      </c>
      <c r="F4" s="2">
        <v>71</v>
      </c>
      <c r="G4" s="2">
        <v>0.17510000000000001</v>
      </c>
      <c r="H4" s="4">
        <v>0.2122</v>
      </c>
      <c r="I4" s="4">
        <f t="shared" si="0"/>
        <v>0.16980000000000001</v>
      </c>
      <c r="J4" s="4">
        <v>1.66E-2</v>
      </c>
      <c r="K4" s="4">
        <v>0.1532</v>
      </c>
      <c r="L4" s="4">
        <v>12.9</v>
      </c>
      <c r="M4" s="4">
        <f t="shared" si="1"/>
        <v>0.24661971830985918</v>
      </c>
      <c r="N4" s="4">
        <f t="shared" si="2"/>
        <v>0.23915492957746479</v>
      </c>
      <c r="O4" s="4">
        <f t="shared" si="3"/>
        <v>2.3380281690140843E-2</v>
      </c>
      <c r="P4" s="4">
        <f t="shared" si="4"/>
        <v>0.21577464788732395</v>
      </c>
      <c r="Q4" s="4">
        <f t="shared" si="5"/>
        <v>2.4661971830985917E-3</v>
      </c>
      <c r="R4" s="4">
        <f t="shared" si="6"/>
        <v>0.10835509138381201</v>
      </c>
      <c r="S4" s="2" t="s">
        <v>27</v>
      </c>
      <c r="T4" s="2" t="s">
        <v>28</v>
      </c>
      <c r="U4" s="2">
        <v>2370</v>
      </c>
      <c r="V4" s="2" t="s">
        <v>29</v>
      </c>
      <c r="W4" s="2" t="s">
        <v>30</v>
      </c>
      <c r="Z4" s="4" t="s">
        <v>36</v>
      </c>
      <c r="AA4" s="2">
        <v>25</v>
      </c>
    </row>
    <row r="5" spans="1:27" x14ac:dyDescent="0.2">
      <c r="A5" s="2" t="s">
        <v>37</v>
      </c>
      <c r="B5" s="2" t="s">
        <v>25</v>
      </c>
      <c r="C5" s="2" t="s">
        <v>26</v>
      </c>
      <c r="F5" s="2">
        <v>57</v>
      </c>
      <c r="G5" s="2">
        <v>9.8500000000000004E-2</v>
      </c>
      <c r="H5" s="4">
        <v>0.2233</v>
      </c>
      <c r="I5" s="4"/>
      <c r="J5" s="4"/>
      <c r="K5" s="4"/>
      <c r="L5" s="4">
        <v>11.9</v>
      </c>
      <c r="M5" s="4">
        <f t="shared" si="1"/>
        <v>0.17280701754385963</v>
      </c>
      <c r="N5" s="4"/>
      <c r="O5" s="4"/>
      <c r="P5" s="4"/>
      <c r="Q5" s="4">
        <f t="shared" si="5"/>
        <v>1.7280701754385965E-3</v>
      </c>
      <c r="R5" s="4"/>
      <c r="S5" s="2" t="s">
        <v>27</v>
      </c>
      <c r="T5" s="2" t="s">
        <v>28</v>
      </c>
      <c r="U5" s="2">
        <v>2370</v>
      </c>
      <c r="V5" s="2" t="s">
        <v>29</v>
      </c>
      <c r="W5" s="2" t="s">
        <v>30</v>
      </c>
      <c r="X5" s="2" t="s">
        <v>38</v>
      </c>
      <c r="Z5" s="4" t="s">
        <v>39</v>
      </c>
      <c r="AA5" s="2">
        <v>19</v>
      </c>
    </row>
    <row r="6" spans="1:27" x14ac:dyDescent="0.2">
      <c r="A6" s="2" t="s">
        <v>40</v>
      </c>
      <c r="B6" s="2" t="s">
        <v>25</v>
      </c>
      <c r="C6" s="2" t="s">
        <v>26</v>
      </c>
      <c r="F6" s="2">
        <v>42</v>
      </c>
      <c r="G6" s="2">
        <v>9.6000000000000002E-2</v>
      </c>
      <c r="H6" s="4">
        <v>0.17419999999999999</v>
      </c>
      <c r="I6" s="4">
        <f t="shared" si="0"/>
        <v>0.13999999999999999</v>
      </c>
      <c r="J6" s="4">
        <v>1.6199999999999999E-2</v>
      </c>
      <c r="K6" s="4">
        <v>0.12379999999999999</v>
      </c>
      <c r="L6" s="4">
        <v>12.6</v>
      </c>
      <c r="M6" s="4">
        <f t="shared" si="1"/>
        <v>0.22857142857142856</v>
      </c>
      <c r="N6" s="4">
        <f t="shared" si="2"/>
        <v>0.33333333333333331</v>
      </c>
      <c r="O6" s="4">
        <f t="shared" si="3"/>
        <v>3.8571428571428569E-2</v>
      </c>
      <c r="P6" s="4">
        <f t="shared" si="4"/>
        <v>0.29476190476190473</v>
      </c>
      <c r="Q6" s="4">
        <f t="shared" si="5"/>
        <v>2.2857142857142859E-3</v>
      </c>
      <c r="R6" s="4">
        <f t="shared" si="6"/>
        <v>0.13085621970920841</v>
      </c>
      <c r="S6" s="2" t="s">
        <v>27</v>
      </c>
      <c r="T6" s="2" t="s">
        <v>28</v>
      </c>
      <c r="U6" s="2">
        <v>2370</v>
      </c>
      <c r="V6" s="2" t="s">
        <v>29</v>
      </c>
      <c r="W6" s="2" t="s">
        <v>30</v>
      </c>
      <c r="Z6" s="4"/>
    </row>
    <row r="7" spans="1:27" x14ac:dyDescent="0.2">
      <c r="A7" s="2" t="s">
        <v>41</v>
      </c>
      <c r="B7" s="2" t="s">
        <v>25</v>
      </c>
      <c r="C7" s="2" t="s">
        <v>26</v>
      </c>
      <c r="F7" s="2">
        <v>37</v>
      </c>
      <c r="G7" s="2">
        <v>7.1199999999999999E-2</v>
      </c>
      <c r="I7" s="4"/>
      <c r="L7" s="2">
        <v>12.35</v>
      </c>
      <c r="M7" s="4">
        <f t="shared" si="1"/>
        <v>0.19243243243243244</v>
      </c>
      <c r="N7" s="4"/>
      <c r="O7" s="4"/>
      <c r="P7" s="4"/>
      <c r="Q7" s="4">
        <f t="shared" si="5"/>
        <v>1.9243243243243244E-3</v>
      </c>
      <c r="R7" s="4"/>
      <c r="S7" s="2" t="s">
        <v>27</v>
      </c>
      <c r="T7" s="2" t="s">
        <v>28</v>
      </c>
      <c r="U7" s="2">
        <v>2370</v>
      </c>
      <c r="V7" s="2" t="s">
        <v>29</v>
      </c>
      <c r="W7" s="2" t="s">
        <v>30</v>
      </c>
      <c r="Z7" s="4"/>
    </row>
    <row r="8" spans="1:27" x14ac:dyDescent="0.2">
      <c r="A8" s="2" t="s">
        <v>42</v>
      </c>
      <c r="B8" s="2" t="s">
        <v>25</v>
      </c>
      <c r="C8" s="2" t="s">
        <v>26</v>
      </c>
      <c r="F8" s="2">
        <v>59</v>
      </c>
      <c r="G8" s="2">
        <v>7.6300000000000007E-2</v>
      </c>
      <c r="I8" s="4"/>
      <c r="L8" s="2">
        <v>12</v>
      </c>
      <c r="M8" s="4">
        <f t="shared" si="1"/>
        <v>0.1293220338983051</v>
      </c>
      <c r="N8" s="4"/>
      <c r="O8" s="4"/>
      <c r="P8" s="4"/>
      <c r="Q8" s="4">
        <f t="shared" si="5"/>
        <v>1.2932203389830509E-3</v>
      </c>
      <c r="R8" s="4"/>
      <c r="S8" s="2" t="s">
        <v>27</v>
      </c>
      <c r="T8" s="2" t="s">
        <v>43</v>
      </c>
      <c r="U8" s="2">
        <v>3240</v>
      </c>
      <c r="V8" s="2" t="s">
        <v>44</v>
      </c>
      <c r="W8" s="2" t="s">
        <v>45</v>
      </c>
      <c r="Z8" s="4"/>
    </row>
    <row r="9" spans="1:27" x14ac:dyDescent="0.2">
      <c r="A9" s="2" t="s">
        <v>46</v>
      </c>
      <c r="B9" s="2" t="s">
        <v>25</v>
      </c>
      <c r="C9" s="2" t="s">
        <v>26</v>
      </c>
      <c r="F9" s="2">
        <v>53</v>
      </c>
      <c r="G9" s="2">
        <v>8.1000000000000003E-2</v>
      </c>
      <c r="I9" s="4"/>
      <c r="L9" s="2">
        <v>12.45</v>
      </c>
      <c r="M9" s="4">
        <f t="shared" si="1"/>
        <v>0.15283018867924528</v>
      </c>
      <c r="N9" s="4"/>
      <c r="O9" s="4"/>
      <c r="P9" s="4"/>
      <c r="Q9" s="4">
        <f t="shared" si="5"/>
        <v>1.528301886792453E-3</v>
      </c>
      <c r="R9" s="4"/>
      <c r="S9" s="2" t="s">
        <v>27</v>
      </c>
      <c r="T9" s="2" t="s">
        <v>43</v>
      </c>
      <c r="U9" s="2">
        <v>3240</v>
      </c>
      <c r="V9" s="2" t="s">
        <v>44</v>
      </c>
      <c r="W9" s="2" t="s">
        <v>45</v>
      </c>
      <c r="Z9" s="4"/>
    </row>
    <row r="10" spans="1:27" x14ac:dyDescent="0.2">
      <c r="A10" s="2" t="s">
        <v>47</v>
      </c>
      <c r="B10" s="2" t="s">
        <v>25</v>
      </c>
      <c r="C10" s="2" t="s">
        <v>26</v>
      </c>
      <c r="F10" s="2">
        <v>62</v>
      </c>
      <c r="G10" s="2">
        <v>0.12529999999999999</v>
      </c>
      <c r="I10" s="4"/>
      <c r="L10" s="2">
        <v>12.5</v>
      </c>
      <c r="M10" s="4">
        <f t="shared" si="1"/>
        <v>0.20209677419354838</v>
      </c>
      <c r="N10" s="4"/>
      <c r="O10" s="4"/>
      <c r="P10" s="4"/>
      <c r="Q10" s="4">
        <f t="shared" si="5"/>
        <v>2.0209677419354838E-3</v>
      </c>
      <c r="R10" s="4"/>
      <c r="S10" s="2" t="s">
        <v>27</v>
      </c>
      <c r="T10" s="2" t="s">
        <v>43</v>
      </c>
      <c r="U10" s="2">
        <v>3240</v>
      </c>
      <c r="V10" s="2" t="s">
        <v>44</v>
      </c>
      <c r="W10" s="2" t="s">
        <v>45</v>
      </c>
      <c r="Z10" s="4"/>
    </row>
    <row r="11" spans="1:27" x14ac:dyDescent="0.2">
      <c r="A11" s="2" t="s">
        <v>48</v>
      </c>
      <c r="B11" s="2" t="s">
        <v>25</v>
      </c>
      <c r="C11" s="2" t="s">
        <v>26</v>
      </c>
      <c r="F11" s="2">
        <v>26</v>
      </c>
      <c r="G11" s="2">
        <v>9.7299999999999998E-2</v>
      </c>
      <c r="H11" s="4">
        <v>0.20419999999999999</v>
      </c>
      <c r="I11" s="4">
        <f t="shared" si="0"/>
        <v>0.16850000000000001</v>
      </c>
      <c r="J11" s="4">
        <v>2.0400000000000001E-2</v>
      </c>
      <c r="K11" s="4">
        <v>0.14810000000000001</v>
      </c>
      <c r="L11" s="4">
        <v>15</v>
      </c>
      <c r="M11" s="4">
        <f t="shared" si="1"/>
        <v>0.37423076923076926</v>
      </c>
      <c r="N11" s="4">
        <f t="shared" si="2"/>
        <v>0.64807692307692311</v>
      </c>
      <c r="O11" s="4">
        <f t="shared" si="3"/>
        <v>7.8461538461538458E-2</v>
      </c>
      <c r="P11" s="4">
        <f t="shared" si="4"/>
        <v>0.56961538461538463</v>
      </c>
      <c r="Q11" s="4">
        <f t="shared" si="5"/>
        <v>3.7423076923076923E-3</v>
      </c>
      <c r="R11" s="4">
        <f t="shared" si="6"/>
        <v>0.13774476704929103</v>
      </c>
      <c r="S11" s="2" t="s">
        <v>27</v>
      </c>
      <c r="T11" s="2" t="s">
        <v>49</v>
      </c>
      <c r="U11" s="2">
        <v>4099</v>
      </c>
      <c r="V11" s="2" t="s">
        <v>50</v>
      </c>
      <c r="W11" s="2" t="s">
        <v>51</v>
      </c>
      <c r="Z11" s="4"/>
    </row>
    <row r="12" spans="1:27" x14ac:dyDescent="0.2">
      <c r="A12" s="2" t="s">
        <v>52</v>
      </c>
      <c r="B12" s="2" t="s">
        <v>25</v>
      </c>
      <c r="C12" s="2" t="s">
        <v>26</v>
      </c>
      <c r="F12" s="2">
        <v>51</v>
      </c>
      <c r="G12" s="2">
        <v>0.1424</v>
      </c>
      <c r="H12" s="4">
        <v>0.23580000000000001</v>
      </c>
      <c r="I12" s="4">
        <f t="shared" si="0"/>
        <v>0.18500000000000003</v>
      </c>
      <c r="J12" s="4">
        <v>1.4E-2</v>
      </c>
      <c r="K12" s="4">
        <v>0.17100000000000001</v>
      </c>
      <c r="L12" s="4">
        <v>14.8</v>
      </c>
      <c r="M12" s="4">
        <f t="shared" si="1"/>
        <v>0.27921568627450982</v>
      </c>
      <c r="N12" s="4">
        <f t="shared" si="2"/>
        <v>0.36274509803921573</v>
      </c>
      <c r="O12" s="4">
        <f t="shared" si="3"/>
        <v>2.7450980392156866E-2</v>
      </c>
      <c r="P12" s="4">
        <f t="shared" si="4"/>
        <v>0.33529411764705885</v>
      </c>
      <c r="Q12" s="4">
        <f t="shared" si="5"/>
        <v>2.7921568627450981E-3</v>
      </c>
      <c r="R12" s="4">
        <f t="shared" si="6"/>
        <v>8.1871345029239762E-2</v>
      </c>
      <c r="S12" s="2" t="s">
        <v>27</v>
      </c>
      <c r="T12" s="2" t="s">
        <v>53</v>
      </c>
      <c r="U12" s="2">
        <v>4750</v>
      </c>
      <c r="V12" s="2" t="s">
        <v>54</v>
      </c>
      <c r="W12" s="2" t="s">
        <v>55</v>
      </c>
      <c r="Z12" s="4"/>
    </row>
    <row r="13" spans="1:27" x14ac:dyDescent="0.2">
      <c r="A13" s="2" t="s">
        <v>56</v>
      </c>
      <c r="B13" s="2" t="s">
        <v>25</v>
      </c>
      <c r="C13" s="2" t="s">
        <v>26</v>
      </c>
      <c r="F13" s="2">
        <v>53</v>
      </c>
      <c r="G13" s="2">
        <v>0.1406</v>
      </c>
      <c r="H13" s="4">
        <v>0.23200000000000001</v>
      </c>
      <c r="I13" s="4">
        <f t="shared" si="0"/>
        <v>0.1777</v>
      </c>
      <c r="J13" s="4">
        <v>2.7199999999999998E-2</v>
      </c>
      <c r="K13" s="4">
        <v>0.15049999999999999</v>
      </c>
      <c r="L13" s="4">
        <v>15.1</v>
      </c>
      <c r="M13" s="4">
        <f t="shared" si="1"/>
        <v>0.26528301886792455</v>
      </c>
      <c r="N13" s="4">
        <f t="shared" si="2"/>
        <v>0.3352830188679245</v>
      </c>
      <c r="O13" s="4">
        <f t="shared" si="3"/>
        <v>5.132075471698113E-2</v>
      </c>
      <c r="P13" s="4">
        <f t="shared" si="4"/>
        <v>0.28396226415094339</v>
      </c>
      <c r="Q13" s="4">
        <f t="shared" si="5"/>
        <v>2.6528301886792455E-3</v>
      </c>
      <c r="R13" s="4">
        <f t="shared" si="6"/>
        <v>0.18073089700996678</v>
      </c>
      <c r="S13" s="2" t="s">
        <v>27</v>
      </c>
      <c r="T13" s="2" t="s">
        <v>53</v>
      </c>
      <c r="U13" s="2">
        <v>4750</v>
      </c>
      <c r="V13" s="2" t="s">
        <v>54</v>
      </c>
      <c r="W13" s="2" t="s">
        <v>55</v>
      </c>
      <c r="Z13" s="4"/>
    </row>
    <row r="14" spans="1:27" x14ac:dyDescent="0.2">
      <c r="A14" s="2" t="s">
        <v>57</v>
      </c>
      <c r="B14" s="2" t="s">
        <v>25</v>
      </c>
      <c r="C14" s="2" t="s">
        <v>26</v>
      </c>
      <c r="F14" s="2">
        <v>65</v>
      </c>
      <c r="G14" s="2">
        <v>8.6400000000000005E-2</v>
      </c>
      <c r="H14" s="4">
        <v>0.23230000000000001</v>
      </c>
      <c r="I14" s="4">
        <f t="shared" si="0"/>
        <v>0.1933</v>
      </c>
      <c r="J14" s="4">
        <v>2.5399999999999999E-2</v>
      </c>
      <c r="K14" s="4">
        <v>0.16789999999999999</v>
      </c>
      <c r="L14" s="4">
        <v>10.7</v>
      </c>
      <c r="M14" s="4">
        <f t="shared" si="1"/>
        <v>0.13292307692307692</v>
      </c>
      <c r="N14" s="4">
        <f t="shared" si="2"/>
        <v>0.29738461538461536</v>
      </c>
      <c r="O14" s="4">
        <f t="shared" si="3"/>
        <v>3.9076923076923079E-2</v>
      </c>
      <c r="P14" s="4">
        <f t="shared" si="4"/>
        <v>0.25830769230769229</v>
      </c>
      <c r="Q14" s="4">
        <f t="shared" si="5"/>
        <v>1.3292307692307694E-3</v>
      </c>
      <c r="R14" s="4">
        <f t="shared" si="6"/>
        <v>0.15128052412150089</v>
      </c>
      <c r="S14" s="2" t="s">
        <v>27</v>
      </c>
      <c r="T14" s="2" t="s">
        <v>43</v>
      </c>
      <c r="U14" s="2">
        <v>3240</v>
      </c>
      <c r="V14" s="2" t="s">
        <v>44</v>
      </c>
      <c r="W14" s="2" t="s">
        <v>45</v>
      </c>
      <c r="Z14" s="4"/>
    </row>
    <row r="15" spans="1:27" x14ac:dyDescent="0.2">
      <c r="A15" s="2" t="s">
        <v>58</v>
      </c>
      <c r="B15" s="2" t="s">
        <v>25</v>
      </c>
      <c r="C15" s="2" t="s">
        <v>26</v>
      </c>
      <c r="F15" s="2">
        <v>24</v>
      </c>
      <c r="G15" s="2">
        <v>5.0299999999999997E-2</v>
      </c>
      <c r="H15" s="4">
        <v>0.1216</v>
      </c>
      <c r="I15" s="4">
        <f t="shared" si="0"/>
        <v>0.1028</v>
      </c>
      <c r="J15" s="4">
        <v>1.2E-2</v>
      </c>
      <c r="K15" s="4">
        <v>9.0800000000000006E-2</v>
      </c>
      <c r="L15" s="4">
        <v>10.7</v>
      </c>
      <c r="M15" s="4">
        <f t="shared" si="1"/>
        <v>0.20958333333333332</v>
      </c>
      <c r="N15" s="4">
        <f t="shared" si="2"/>
        <v>0.4283333333333334</v>
      </c>
      <c r="O15" s="4">
        <f t="shared" si="3"/>
        <v>4.9999999999999996E-2</v>
      </c>
      <c r="P15" s="4">
        <f t="shared" si="4"/>
        <v>0.37833333333333335</v>
      </c>
      <c r="Q15" s="4">
        <f t="shared" si="5"/>
        <v>2.0958333333333332E-3</v>
      </c>
      <c r="R15" s="4">
        <f t="shared" si="6"/>
        <v>0.13215859030837004</v>
      </c>
      <c r="S15" s="2" t="s">
        <v>27</v>
      </c>
      <c r="T15" s="2" t="s">
        <v>43</v>
      </c>
      <c r="U15" s="2">
        <v>3240</v>
      </c>
      <c r="V15" s="2" t="s">
        <v>44</v>
      </c>
      <c r="W15" s="2" t="s">
        <v>45</v>
      </c>
    </row>
    <row r="16" spans="1:27" x14ac:dyDescent="0.2">
      <c r="A16" s="2" t="s">
        <v>59</v>
      </c>
      <c r="B16" s="2" t="s">
        <v>25</v>
      </c>
      <c r="C16" s="2" t="s">
        <v>26</v>
      </c>
      <c r="F16" s="2">
        <v>30</v>
      </c>
      <c r="G16" s="2">
        <v>8.48E-2</v>
      </c>
      <c r="H16" s="4">
        <v>0.14829999999999999</v>
      </c>
      <c r="I16" s="4">
        <f t="shared" si="0"/>
        <v>0.1191</v>
      </c>
      <c r="J16" s="4">
        <v>1.83E-2</v>
      </c>
      <c r="K16" s="4">
        <v>0.1008</v>
      </c>
      <c r="L16" s="4">
        <v>11.7</v>
      </c>
      <c r="M16" s="4">
        <f t="shared" si="1"/>
        <v>0.28266666666666668</v>
      </c>
      <c r="N16" s="4">
        <f t="shared" si="2"/>
        <v>0.39700000000000002</v>
      </c>
      <c r="O16" s="4">
        <f t="shared" si="3"/>
        <v>6.1000000000000006E-2</v>
      </c>
      <c r="P16" s="4">
        <f t="shared" si="4"/>
        <v>0.33600000000000002</v>
      </c>
      <c r="Q16" s="4">
        <f t="shared" si="5"/>
        <v>2.8266666666666666E-3</v>
      </c>
      <c r="R16" s="4">
        <f t="shared" si="6"/>
        <v>0.18154761904761904</v>
      </c>
      <c r="S16" s="2" t="s">
        <v>27</v>
      </c>
      <c r="T16" s="2" t="s">
        <v>43</v>
      </c>
      <c r="U16" s="2">
        <v>3240</v>
      </c>
      <c r="V16" s="2" t="s">
        <v>44</v>
      </c>
      <c r="W16" s="2" t="s">
        <v>45</v>
      </c>
    </row>
    <row r="17" spans="1:24" x14ac:dyDescent="0.2">
      <c r="A17" s="2" t="s">
        <v>60</v>
      </c>
      <c r="B17" s="2" t="s">
        <v>25</v>
      </c>
      <c r="C17" s="2" t="s">
        <v>26</v>
      </c>
      <c r="F17" s="2">
        <v>40</v>
      </c>
      <c r="G17" s="2">
        <v>9.64E-2</v>
      </c>
      <c r="H17" s="4">
        <v>0.1653</v>
      </c>
      <c r="I17" s="4">
        <f t="shared" si="0"/>
        <v>0.13539999999999999</v>
      </c>
      <c r="J17" s="4">
        <v>1.3599999999999999E-2</v>
      </c>
      <c r="K17" s="4">
        <v>0.12180000000000001</v>
      </c>
      <c r="L17" s="4">
        <v>14.1</v>
      </c>
      <c r="M17" s="4">
        <f t="shared" si="1"/>
        <v>0.24100000000000002</v>
      </c>
      <c r="N17" s="4">
        <f t="shared" si="2"/>
        <v>0.33849999999999997</v>
      </c>
      <c r="O17" s="4">
        <f t="shared" si="3"/>
        <v>3.3999999999999996E-2</v>
      </c>
      <c r="P17" s="4">
        <f t="shared" si="4"/>
        <v>0.30449999999999999</v>
      </c>
      <c r="Q17" s="4">
        <f t="shared" si="5"/>
        <v>2.4099999999999998E-3</v>
      </c>
      <c r="R17" s="4">
        <f t="shared" si="6"/>
        <v>0.11165845648604268</v>
      </c>
      <c r="S17" s="2" t="s">
        <v>27</v>
      </c>
      <c r="T17" s="2" t="s">
        <v>43</v>
      </c>
      <c r="U17" s="2">
        <v>3240</v>
      </c>
      <c r="V17" s="2" t="s">
        <v>44</v>
      </c>
      <c r="W17" s="2" t="s">
        <v>45</v>
      </c>
    </row>
    <row r="18" spans="1:24" x14ac:dyDescent="0.2">
      <c r="A18" s="2" t="s">
        <v>61</v>
      </c>
      <c r="B18" s="2" t="s">
        <v>25</v>
      </c>
      <c r="C18" s="2" t="s">
        <v>26</v>
      </c>
      <c r="F18" s="2">
        <v>66</v>
      </c>
      <c r="G18" s="2">
        <v>0.1168</v>
      </c>
      <c r="H18" s="4">
        <v>0.23400000000000001</v>
      </c>
      <c r="I18" s="4">
        <f t="shared" si="0"/>
        <v>0.20499999999999999</v>
      </c>
      <c r="J18" s="4">
        <v>1.6400000000000001E-2</v>
      </c>
      <c r="K18" s="4">
        <v>0.18859999999999999</v>
      </c>
      <c r="L18" s="4">
        <v>12.5</v>
      </c>
      <c r="M18" s="4">
        <f t="shared" si="1"/>
        <v>0.17696969696969697</v>
      </c>
      <c r="N18" s="4">
        <f t="shared" si="2"/>
        <v>0.31060606060606061</v>
      </c>
      <c r="O18" s="4">
        <f t="shared" si="3"/>
        <v>2.4848484848484849E-2</v>
      </c>
      <c r="P18" s="4">
        <f t="shared" si="4"/>
        <v>0.28575757575757577</v>
      </c>
      <c r="Q18" s="4">
        <f t="shared" si="5"/>
        <v>1.7696969696969697E-3</v>
      </c>
      <c r="R18" s="4">
        <f t="shared" si="6"/>
        <v>8.6956521739130446E-2</v>
      </c>
      <c r="S18" s="2" t="s">
        <v>27</v>
      </c>
      <c r="T18" s="2" t="s">
        <v>43</v>
      </c>
      <c r="U18" s="2">
        <v>3240</v>
      </c>
      <c r="V18" s="2" t="s">
        <v>44</v>
      </c>
      <c r="W18" s="2" t="s">
        <v>45</v>
      </c>
    </row>
    <row r="19" spans="1:24" x14ac:dyDescent="0.2">
      <c r="A19" s="2" t="s">
        <v>62</v>
      </c>
      <c r="B19" s="2" t="s">
        <v>25</v>
      </c>
      <c r="C19" s="2" t="s">
        <v>26</v>
      </c>
      <c r="F19" s="2">
        <v>42</v>
      </c>
      <c r="G19" s="2">
        <v>0.10589999999999999</v>
      </c>
      <c r="H19" s="4">
        <v>0.21160000000000001</v>
      </c>
      <c r="I19" s="4">
        <f t="shared" si="0"/>
        <v>0.16270000000000001</v>
      </c>
      <c r="J19" s="4">
        <v>1.38E-2</v>
      </c>
      <c r="K19" s="4">
        <v>0.1489</v>
      </c>
      <c r="L19" s="4">
        <v>13.1</v>
      </c>
      <c r="M19" s="4">
        <f t="shared" si="1"/>
        <v>0.25214285714285711</v>
      </c>
      <c r="N19" s="4">
        <f t="shared" si="2"/>
        <v>0.38738095238095238</v>
      </c>
      <c r="O19" s="4">
        <f t="shared" si="3"/>
        <v>3.2857142857142856E-2</v>
      </c>
      <c r="P19" s="4">
        <f t="shared" si="4"/>
        <v>0.35452380952380952</v>
      </c>
      <c r="Q19" s="4">
        <f t="shared" si="5"/>
        <v>2.5214285714285712E-3</v>
      </c>
      <c r="R19" s="4">
        <f t="shared" si="6"/>
        <v>9.2679650772330424E-2</v>
      </c>
      <c r="S19" s="2" t="s">
        <v>27</v>
      </c>
      <c r="T19" s="2" t="s">
        <v>53</v>
      </c>
      <c r="U19" s="2">
        <v>4750</v>
      </c>
      <c r="V19" s="2" t="s">
        <v>54</v>
      </c>
      <c r="W19" s="2" t="s">
        <v>55</v>
      </c>
    </row>
    <row r="20" spans="1:24" x14ac:dyDescent="0.2">
      <c r="A20" s="2" t="s">
        <v>63</v>
      </c>
      <c r="B20" s="2" t="s">
        <v>25</v>
      </c>
      <c r="C20" s="2" t="s">
        <v>26</v>
      </c>
      <c r="F20" s="2">
        <v>45</v>
      </c>
      <c r="G20" s="2">
        <v>9.8299999999999998E-2</v>
      </c>
      <c r="H20" s="4">
        <v>9.1300000000000006E-2</v>
      </c>
      <c r="I20" s="4">
        <f t="shared" si="0"/>
        <v>7.7700000000000005E-2</v>
      </c>
      <c r="J20" s="4">
        <v>6.4000000000000003E-3</v>
      </c>
      <c r="K20" s="4">
        <v>7.1300000000000002E-2</v>
      </c>
      <c r="L20" s="4">
        <v>14.25</v>
      </c>
      <c r="M20" s="4">
        <f t="shared" si="1"/>
        <v>0.21844444444444444</v>
      </c>
      <c r="N20" s="4">
        <f t="shared" si="2"/>
        <v>0.17266666666666669</v>
      </c>
      <c r="O20" s="4">
        <f t="shared" si="3"/>
        <v>1.4222222222222223E-2</v>
      </c>
      <c r="P20" s="4">
        <f t="shared" si="4"/>
        <v>0.15844444444444444</v>
      </c>
      <c r="Q20" s="4">
        <f t="shared" si="5"/>
        <v>2.1844444444444446E-3</v>
      </c>
      <c r="R20" s="4">
        <f t="shared" si="6"/>
        <v>8.9761570827489479E-2</v>
      </c>
      <c r="S20" s="2" t="s">
        <v>27</v>
      </c>
      <c r="T20" s="2" t="s">
        <v>53</v>
      </c>
      <c r="U20" s="2">
        <v>4750</v>
      </c>
      <c r="V20" s="2" t="s">
        <v>54</v>
      </c>
      <c r="W20" s="2" t="s">
        <v>55</v>
      </c>
      <c r="X20" s="2" t="s">
        <v>64</v>
      </c>
    </row>
    <row r="21" spans="1:24" x14ac:dyDescent="0.2">
      <c r="A21" s="2" t="s">
        <v>65</v>
      </c>
      <c r="B21" s="2" t="s">
        <v>25</v>
      </c>
      <c r="C21" s="2" t="s">
        <v>26</v>
      </c>
      <c r="F21" s="2">
        <v>25</v>
      </c>
      <c r="G21" s="2">
        <v>0.1018</v>
      </c>
      <c r="H21" s="4">
        <v>0.1323</v>
      </c>
      <c r="I21" s="4">
        <f t="shared" si="0"/>
        <v>0.1008</v>
      </c>
      <c r="J21" s="4">
        <v>1.2E-2</v>
      </c>
      <c r="K21" s="4">
        <v>8.8800000000000004E-2</v>
      </c>
      <c r="L21" s="4">
        <v>15.4</v>
      </c>
      <c r="M21" s="4">
        <f t="shared" si="1"/>
        <v>0.40720000000000001</v>
      </c>
      <c r="N21" s="4">
        <f t="shared" si="2"/>
        <v>0.4032</v>
      </c>
      <c r="O21" s="4">
        <f t="shared" si="3"/>
        <v>4.8000000000000001E-2</v>
      </c>
      <c r="P21" s="4">
        <f t="shared" si="4"/>
        <v>0.35520000000000002</v>
      </c>
      <c r="Q21" s="4">
        <f t="shared" si="5"/>
        <v>4.0720000000000001E-3</v>
      </c>
      <c r="R21" s="4">
        <f t="shared" si="6"/>
        <v>0.13513513513513514</v>
      </c>
      <c r="S21" s="2" t="s">
        <v>27</v>
      </c>
      <c r="T21" s="2" t="s">
        <v>53</v>
      </c>
      <c r="U21" s="2">
        <v>4750</v>
      </c>
      <c r="V21" s="2" t="s">
        <v>54</v>
      </c>
      <c r="W21" s="2" t="s">
        <v>55</v>
      </c>
    </row>
    <row r="22" spans="1:24" x14ac:dyDescent="0.2">
      <c r="A22" s="2" t="s">
        <v>66</v>
      </c>
      <c r="B22" s="2" t="s">
        <v>25</v>
      </c>
      <c r="C22" s="2" t="s">
        <v>26</v>
      </c>
      <c r="F22" s="2">
        <v>44</v>
      </c>
      <c r="G22" s="2">
        <v>7.6499999999999999E-2</v>
      </c>
      <c r="H22" s="4">
        <v>0.2016</v>
      </c>
      <c r="I22" s="4">
        <f t="shared" si="0"/>
        <v>0.1406</v>
      </c>
      <c r="J22" s="4">
        <v>1.95E-2</v>
      </c>
      <c r="K22" s="4">
        <v>0.1211</v>
      </c>
      <c r="L22" s="4">
        <v>13.4</v>
      </c>
      <c r="M22" s="4">
        <f t="shared" si="1"/>
        <v>0.17386363636363636</v>
      </c>
      <c r="N22" s="4">
        <f t="shared" si="2"/>
        <v>0.31954545454545458</v>
      </c>
      <c r="O22" s="4">
        <f t="shared" si="3"/>
        <v>4.4318181818181819E-2</v>
      </c>
      <c r="P22" s="4">
        <f t="shared" si="4"/>
        <v>0.27522727272727271</v>
      </c>
      <c r="Q22" s="4">
        <f t="shared" si="5"/>
        <v>1.7386363636363636E-3</v>
      </c>
      <c r="R22" s="4">
        <f t="shared" si="6"/>
        <v>0.16102394715111479</v>
      </c>
      <c r="S22" s="2" t="s">
        <v>27</v>
      </c>
      <c r="T22" s="2" t="s">
        <v>49</v>
      </c>
      <c r="U22" s="2">
        <v>4099</v>
      </c>
      <c r="V22" s="2" t="s">
        <v>50</v>
      </c>
      <c r="W22" s="2" t="s">
        <v>51</v>
      </c>
    </row>
    <row r="23" spans="1:24" x14ac:dyDescent="0.2">
      <c r="A23" s="2" t="s">
        <v>67</v>
      </c>
      <c r="B23" s="2" t="s">
        <v>25</v>
      </c>
      <c r="C23" s="2" t="s">
        <v>26</v>
      </c>
      <c r="F23" s="2">
        <v>37</v>
      </c>
      <c r="G23" s="2">
        <v>0.1187</v>
      </c>
      <c r="H23" s="4">
        <v>0.1515</v>
      </c>
      <c r="I23" s="4">
        <f t="shared" si="0"/>
        <v>0.12959999999999999</v>
      </c>
      <c r="J23" s="4">
        <v>1.26E-2</v>
      </c>
      <c r="K23" s="4">
        <v>0.11700000000000001</v>
      </c>
      <c r="L23" s="4">
        <v>14.7</v>
      </c>
      <c r="M23" s="4">
        <f t="shared" si="1"/>
        <v>0.32081081081081081</v>
      </c>
      <c r="N23" s="4">
        <f t="shared" si="2"/>
        <v>0.35027027027027025</v>
      </c>
      <c r="O23" s="4">
        <f t="shared" si="3"/>
        <v>3.4054054054054053E-2</v>
      </c>
      <c r="P23" s="4">
        <f t="shared" si="4"/>
        <v>0.31621621621621626</v>
      </c>
      <c r="Q23" s="4">
        <f t="shared" si="5"/>
        <v>3.2081081081081083E-3</v>
      </c>
      <c r="R23" s="4">
        <f t="shared" si="6"/>
        <v>0.10769230769230768</v>
      </c>
      <c r="S23" s="2" t="s">
        <v>27</v>
      </c>
      <c r="T23" s="2" t="s">
        <v>49</v>
      </c>
      <c r="U23" s="2">
        <v>4099</v>
      </c>
      <c r="V23" s="2" t="s">
        <v>50</v>
      </c>
      <c r="W23" s="2" t="s">
        <v>51</v>
      </c>
    </row>
    <row r="24" spans="1:24" x14ac:dyDescent="0.2">
      <c r="A24" s="2" t="s">
        <v>68</v>
      </c>
      <c r="B24" s="2" t="s">
        <v>25</v>
      </c>
      <c r="C24" s="2" t="s">
        <v>26</v>
      </c>
      <c r="F24" s="2">
        <v>42</v>
      </c>
      <c r="G24" s="2">
        <v>8.0399999999999999E-2</v>
      </c>
      <c r="H24" s="4">
        <v>0.17979999999999999</v>
      </c>
      <c r="I24" s="4">
        <f t="shared" si="0"/>
        <v>0.1444</v>
      </c>
      <c r="J24" s="4">
        <v>2.12E-2</v>
      </c>
      <c r="K24" s="4">
        <v>0.1232</v>
      </c>
      <c r="L24" s="4">
        <v>14.7</v>
      </c>
      <c r="M24" s="4">
        <f t="shared" si="1"/>
        <v>0.19142857142857142</v>
      </c>
      <c r="N24" s="4">
        <f t="shared" si="2"/>
        <v>0.34380952380952379</v>
      </c>
      <c r="O24" s="4">
        <f t="shared" si="3"/>
        <v>5.047619047619048E-2</v>
      </c>
      <c r="P24" s="4">
        <f t="shared" si="4"/>
        <v>0.29333333333333333</v>
      </c>
      <c r="Q24" s="4">
        <f t="shared" si="5"/>
        <v>1.9142857142857143E-3</v>
      </c>
      <c r="R24" s="4">
        <f t="shared" si="6"/>
        <v>0.17207792207792208</v>
      </c>
      <c r="S24" s="2" t="s">
        <v>27</v>
      </c>
      <c r="T24" s="2" t="s">
        <v>49</v>
      </c>
      <c r="U24" s="2">
        <v>4099</v>
      </c>
      <c r="V24" s="2" t="s">
        <v>50</v>
      </c>
      <c r="W24" s="2" t="s">
        <v>51</v>
      </c>
    </row>
    <row r="25" spans="1:24" x14ac:dyDescent="0.2">
      <c r="A25" s="2" t="s">
        <v>69</v>
      </c>
      <c r="B25" s="2" t="s">
        <v>25</v>
      </c>
      <c r="C25" s="2" t="s">
        <v>26</v>
      </c>
      <c r="F25" s="2">
        <v>34</v>
      </c>
      <c r="G25" s="2">
        <v>8.5999999999999993E-2</v>
      </c>
      <c r="H25" s="4">
        <v>0.16139999999999999</v>
      </c>
      <c r="I25" s="4">
        <f t="shared" si="0"/>
        <v>0.12190000000000001</v>
      </c>
      <c r="J25" s="4">
        <v>2.8799999999999999E-2</v>
      </c>
      <c r="K25" s="4">
        <v>9.3100000000000002E-2</v>
      </c>
      <c r="L25" s="4">
        <v>14.2</v>
      </c>
      <c r="M25" s="4">
        <f t="shared" si="1"/>
        <v>0.25294117647058822</v>
      </c>
      <c r="N25" s="4">
        <f t="shared" si="2"/>
        <v>0.35852941176470593</v>
      </c>
      <c r="O25" s="4">
        <f t="shared" si="3"/>
        <v>8.4705882352941173E-2</v>
      </c>
      <c r="P25" s="4">
        <f t="shared" si="4"/>
        <v>0.27382352941176474</v>
      </c>
      <c r="Q25" s="4">
        <f t="shared" si="5"/>
        <v>2.529411764705882E-3</v>
      </c>
      <c r="R25" s="4">
        <f t="shared" si="6"/>
        <v>0.30934479054779807</v>
      </c>
      <c r="S25" s="2" t="s">
        <v>27</v>
      </c>
      <c r="T25" s="2" t="s">
        <v>49</v>
      </c>
      <c r="U25" s="2">
        <v>4099</v>
      </c>
      <c r="V25" s="2" t="s">
        <v>50</v>
      </c>
      <c r="W25" s="2" t="s">
        <v>51</v>
      </c>
    </row>
    <row r="26" spans="1:24" x14ac:dyDescent="0.2">
      <c r="A26" s="2" t="s">
        <v>70</v>
      </c>
      <c r="B26" s="2" t="s">
        <v>25</v>
      </c>
      <c r="C26" s="2" t="s">
        <v>26</v>
      </c>
      <c r="F26" s="2">
        <v>38</v>
      </c>
      <c r="G26" s="2">
        <v>8.8599999999999998E-2</v>
      </c>
      <c r="H26" s="4">
        <v>0.17519999999999999</v>
      </c>
      <c r="I26" s="4">
        <f t="shared" si="0"/>
        <v>0.12419999999999999</v>
      </c>
      <c r="J26" s="4">
        <v>2.2200000000000001E-2</v>
      </c>
      <c r="K26" s="4">
        <v>0.10199999999999999</v>
      </c>
      <c r="L26" s="4">
        <v>14.1</v>
      </c>
      <c r="M26" s="4">
        <f t="shared" si="1"/>
        <v>0.23315789473684209</v>
      </c>
      <c r="N26" s="4">
        <f t="shared" si="2"/>
        <v>0.32684210526315788</v>
      </c>
      <c r="O26" s="4">
        <f t="shared" si="3"/>
        <v>5.842105263157895E-2</v>
      </c>
      <c r="P26" s="4">
        <f t="shared" si="4"/>
        <v>0.26842105263157895</v>
      </c>
      <c r="Q26" s="4">
        <f t="shared" si="5"/>
        <v>2.3315789473684211E-3</v>
      </c>
      <c r="R26" s="4">
        <f t="shared" si="6"/>
        <v>0.21764705882352944</v>
      </c>
      <c r="S26" s="2" t="s">
        <v>27</v>
      </c>
      <c r="T26" s="2" t="s">
        <v>49</v>
      </c>
      <c r="U26" s="2">
        <v>4099</v>
      </c>
      <c r="V26" s="2" t="s">
        <v>50</v>
      </c>
      <c r="W26" s="2" t="s">
        <v>51</v>
      </c>
    </row>
    <row r="27" spans="1:24" x14ac:dyDescent="0.2">
      <c r="A27" s="2" t="s">
        <v>71</v>
      </c>
      <c r="B27" s="2" t="s">
        <v>25</v>
      </c>
      <c r="C27" s="2" t="s">
        <v>26</v>
      </c>
      <c r="F27" s="2">
        <v>31</v>
      </c>
      <c r="G27" s="2">
        <v>9.9099999999999994E-2</v>
      </c>
      <c r="H27" s="4">
        <v>0.12620000000000001</v>
      </c>
      <c r="I27" s="4">
        <f t="shared" si="0"/>
        <v>9.4099999999999989E-2</v>
      </c>
      <c r="J27" s="4">
        <v>1.6299999999999999E-2</v>
      </c>
      <c r="K27" s="4">
        <v>7.7799999999999994E-2</v>
      </c>
      <c r="L27" s="4">
        <v>14.3</v>
      </c>
      <c r="M27" s="4">
        <f t="shared" si="1"/>
        <v>0.31967741935483873</v>
      </c>
      <c r="N27" s="4">
        <f t="shared" si="2"/>
        <v>0.30354838709677412</v>
      </c>
      <c r="O27" s="4">
        <f t="shared" si="3"/>
        <v>5.2580645161290317E-2</v>
      </c>
      <c r="P27" s="4">
        <f t="shared" si="4"/>
        <v>0.25096774193548382</v>
      </c>
      <c r="Q27" s="4">
        <f t="shared" si="5"/>
        <v>3.1967741935483868E-3</v>
      </c>
      <c r="R27" s="4">
        <f t="shared" si="6"/>
        <v>0.2095115681233933</v>
      </c>
      <c r="S27" s="2" t="s">
        <v>27</v>
      </c>
      <c r="T27" s="2" t="s">
        <v>72</v>
      </c>
      <c r="U27" s="2">
        <v>4150</v>
      </c>
      <c r="V27" s="2" t="s">
        <v>73</v>
      </c>
      <c r="W27" s="2" t="s">
        <v>74</v>
      </c>
    </row>
    <row r="28" spans="1:24" x14ac:dyDescent="0.2">
      <c r="A28" s="2" t="s">
        <v>75</v>
      </c>
      <c r="B28" s="2" t="s">
        <v>25</v>
      </c>
      <c r="C28" s="2" t="s">
        <v>26</v>
      </c>
      <c r="F28" s="2">
        <v>36</v>
      </c>
      <c r="G28" s="2">
        <v>5.8099999999999999E-2</v>
      </c>
      <c r="H28" s="4">
        <v>0.1774</v>
      </c>
      <c r="I28" s="4">
        <f t="shared" si="0"/>
        <v>0.1386</v>
      </c>
      <c r="J28" s="4">
        <v>2.0799999999999999E-2</v>
      </c>
      <c r="K28" s="4">
        <v>0.1178</v>
      </c>
      <c r="L28" s="4">
        <v>13.7</v>
      </c>
      <c r="M28" s="4">
        <f t="shared" si="1"/>
        <v>0.16138888888888889</v>
      </c>
      <c r="N28" s="4">
        <f t="shared" si="2"/>
        <v>0.38500000000000001</v>
      </c>
      <c r="O28" s="4">
        <f t="shared" si="3"/>
        <v>5.7777777777777782E-2</v>
      </c>
      <c r="P28" s="4">
        <f t="shared" si="4"/>
        <v>0.32722222222222219</v>
      </c>
      <c r="Q28" s="4">
        <f t="shared" si="5"/>
        <v>1.6138888888888889E-3</v>
      </c>
      <c r="R28" s="4">
        <f t="shared" si="6"/>
        <v>0.1765704584040747</v>
      </c>
      <c r="S28" s="2" t="s">
        <v>27</v>
      </c>
      <c r="T28" s="2" t="s">
        <v>72</v>
      </c>
      <c r="U28" s="2">
        <v>4150</v>
      </c>
      <c r="V28" s="2" t="s">
        <v>73</v>
      </c>
      <c r="W28" s="2" t="s">
        <v>74</v>
      </c>
    </row>
    <row r="29" spans="1:24" x14ac:dyDescent="0.2">
      <c r="A29" s="2" t="s">
        <v>76</v>
      </c>
      <c r="B29" s="2" t="s">
        <v>25</v>
      </c>
      <c r="C29" s="2" t="s">
        <v>26</v>
      </c>
      <c r="F29" s="2">
        <v>47</v>
      </c>
      <c r="G29" s="2">
        <v>0.1081</v>
      </c>
      <c r="H29" s="4">
        <v>0.23230000000000001</v>
      </c>
      <c r="I29" s="4">
        <f t="shared" si="0"/>
        <v>0.1966</v>
      </c>
      <c r="J29" s="4">
        <v>3.7400000000000003E-2</v>
      </c>
      <c r="K29" s="4">
        <v>0.15920000000000001</v>
      </c>
      <c r="L29" s="4">
        <v>14.5</v>
      </c>
      <c r="M29" s="4">
        <f t="shared" si="1"/>
        <v>0.23</v>
      </c>
      <c r="N29" s="4">
        <f t="shared" si="2"/>
        <v>0.41829787234042554</v>
      </c>
      <c r="O29" s="4">
        <f t="shared" si="3"/>
        <v>7.957446808510639E-2</v>
      </c>
      <c r="P29" s="4">
        <f t="shared" si="4"/>
        <v>0.33872340425531916</v>
      </c>
      <c r="Q29" s="4">
        <f t="shared" si="5"/>
        <v>2.3E-3</v>
      </c>
      <c r="R29" s="4">
        <f t="shared" si="6"/>
        <v>0.23492462311557791</v>
      </c>
      <c r="S29" s="2" t="s">
        <v>27</v>
      </c>
      <c r="T29" s="2" t="s">
        <v>72</v>
      </c>
      <c r="U29" s="2">
        <v>4150</v>
      </c>
      <c r="V29" s="2" t="s">
        <v>73</v>
      </c>
      <c r="W29" s="2" t="s">
        <v>74</v>
      </c>
    </row>
    <row r="30" spans="1:24" x14ac:dyDescent="0.2">
      <c r="A30" s="2" t="s">
        <v>77</v>
      </c>
      <c r="B30" s="2" t="s">
        <v>25</v>
      </c>
      <c r="C30" s="2" t="s">
        <v>26</v>
      </c>
      <c r="F30" s="2">
        <v>44</v>
      </c>
      <c r="G30" s="2">
        <v>9.5100000000000004E-2</v>
      </c>
      <c r="H30" s="4">
        <v>0.19989999999999999</v>
      </c>
      <c r="I30" s="4">
        <f t="shared" si="0"/>
        <v>0.16</v>
      </c>
      <c r="J30" s="4">
        <v>1.72E-2</v>
      </c>
      <c r="K30" s="4">
        <v>0.14280000000000001</v>
      </c>
      <c r="L30" s="4">
        <v>12.7</v>
      </c>
      <c r="M30" s="4">
        <f t="shared" si="1"/>
        <v>0.21613636363636363</v>
      </c>
      <c r="N30" s="4">
        <f t="shared" si="2"/>
        <v>0.36363636363636365</v>
      </c>
      <c r="O30" s="4">
        <f t="shared" si="3"/>
        <v>3.9090909090909093E-2</v>
      </c>
      <c r="P30" s="4">
        <f t="shared" si="4"/>
        <v>0.32454545454545458</v>
      </c>
      <c r="Q30" s="4">
        <f t="shared" si="5"/>
        <v>2.1613636363636366E-3</v>
      </c>
      <c r="R30" s="4">
        <f t="shared" si="6"/>
        <v>0.12044817927170867</v>
      </c>
      <c r="S30" s="2" t="s">
        <v>27</v>
      </c>
      <c r="T30" s="2" t="s">
        <v>78</v>
      </c>
      <c r="U30" s="2">
        <v>4360</v>
      </c>
      <c r="V30" s="2" t="s">
        <v>79</v>
      </c>
      <c r="W30" s="2" t="s">
        <v>80</v>
      </c>
    </row>
    <row r="31" spans="1:24" x14ac:dyDescent="0.2">
      <c r="A31" s="2" t="s">
        <v>81</v>
      </c>
      <c r="B31" s="2" t="s">
        <v>25</v>
      </c>
      <c r="C31" s="2" t="s">
        <v>26</v>
      </c>
      <c r="F31" s="2">
        <v>35</v>
      </c>
      <c r="G31" s="2">
        <v>7.9799999999999996E-2</v>
      </c>
      <c r="H31" s="4">
        <v>0.1419</v>
      </c>
      <c r="I31" s="4">
        <f t="shared" si="0"/>
        <v>9.6200000000000008E-2</v>
      </c>
      <c r="J31" s="4">
        <v>1.52E-2</v>
      </c>
      <c r="K31" s="4">
        <v>8.1000000000000003E-2</v>
      </c>
      <c r="L31" s="4">
        <v>13.1</v>
      </c>
      <c r="M31" s="4">
        <f t="shared" si="1"/>
        <v>0.22799999999999998</v>
      </c>
      <c r="N31" s="4">
        <f t="shared" si="2"/>
        <v>0.27485714285714291</v>
      </c>
      <c r="O31" s="4">
        <f t="shared" si="3"/>
        <v>4.3428571428571427E-2</v>
      </c>
      <c r="P31" s="4">
        <f t="shared" si="4"/>
        <v>0.23142857142857143</v>
      </c>
      <c r="Q31" s="4">
        <f t="shared" si="5"/>
        <v>2.2799999999999999E-3</v>
      </c>
      <c r="R31" s="4">
        <f t="shared" si="6"/>
        <v>0.18765432098765431</v>
      </c>
      <c r="S31" s="2" t="s">
        <v>27</v>
      </c>
      <c r="T31" s="2" t="s">
        <v>78</v>
      </c>
      <c r="U31" s="2">
        <v>4360</v>
      </c>
      <c r="V31" s="2" t="s">
        <v>79</v>
      </c>
      <c r="W31" s="2" t="s">
        <v>80</v>
      </c>
    </row>
    <row r="32" spans="1:24" x14ac:dyDescent="0.2">
      <c r="A32" s="2" t="s">
        <v>82</v>
      </c>
      <c r="B32" s="2" t="s">
        <v>25</v>
      </c>
      <c r="C32" s="2" t="s">
        <v>26</v>
      </c>
      <c r="F32" s="2">
        <v>49</v>
      </c>
      <c r="G32" s="2">
        <v>0.16769999999999999</v>
      </c>
      <c r="H32" s="4">
        <v>0.21929999999999999</v>
      </c>
      <c r="I32" s="4">
        <f t="shared" si="0"/>
        <v>0.19090000000000001</v>
      </c>
      <c r="J32" s="4">
        <v>2.3300000000000001E-2</v>
      </c>
      <c r="K32" s="4">
        <v>0.1676</v>
      </c>
      <c r="L32" s="4">
        <v>14</v>
      </c>
      <c r="M32" s="4">
        <f t="shared" si="1"/>
        <v>0.34224489795918367</v>
      </c>
      <c r="N32" s="4">
        <f t="shared" si="2"/>
        <v>0.38959183673469389</v>
      </c>
      <c r="O32" s="4">
        <f t="shared" si="3"/>
        <v>4.7551020408163266E-2</v>
      </c>
      <c r="P32" s="4">
        <f t="shared" si="4"/>
        <v>0.34204081632653066</v>
      </c>
      <c r="Q32" s="4">
        <f t="shared" si="5"/>
        <v>3.4224489795918363E-3</v>
      </c>
      <c r="R32" s="4">
        <f t="shared" si="6"/>
        <v>0.13902147971360382</v>
      </c>
      <c r="S32" s="2" t="s">
        <v>27</v>
      </c>
      <c r="T32" s="2" t="s">
        <v>78</v>
      </c>
      <c r="U32" s="2">
        <v>4360</v>
      </c>
      <c r="V32" s="2" t="s">
        <v>79</v>
      </c>
      <c r="W32" s="2" t="s">
        <v>80</v>
      </c>
    </row>
    <row r="33" spans="1:24" x14ac:dyDescent="0.2">
      <c r="A33" s="2" t="s">
        <v>83</v>
      </c>
      <c r="B33" s="2" t="s">
        <v>25</v>
      </c>
      <c r="C33" s="2" t="s">
        <v>26</v>
      </c>
      <c r="F33" s="2">
        <v>63</v>
      </c>
      <c r="G33" s="2">
        <v>0.18640000000000001</v>
      </c>
      <c r="H33" s="4">
        <v>0.35780000000000001</v>
      </c>
      <c r="I33" s="4">
        <f t="shared" si="0"/>
        <v>0.29099999999999998</v>
      </c>
      <c r="J33" s="4">
        <v>9.5699999999999993E-2</v>
      </c>
      <c r="K33" s="4">
        <v>0.1953</v>
      </c>
      <c r="L33" s="4">
        <v>15.8</v>
      </c>
      <c r="M33" s="4">
        <f t="shared" si="1"/>
        <v>0.2958730158730159</v>
      </c>
      <c r="N33" s="4">
        <f t="shared" si="2"/>
        <v>0.46190476190476187</v>
      </c>
      <c r="O33" s="4">
        <f t="shared" si="3"/>
        <v>0.15190476190476188</v>
      </c>
      <c r="P33" s="4">
        <f t="shared" si="4"/>
        <v>0.31</v>
      </c>
      <c r="Q33" s="4">
        <f t="shared" si="5"/>
        <v>2.9587301587301589E-3</v>
      </c>
      <c r="R33" s="4">
        <f t="shared" si="6"/>
        <v>0.49001536098310289</v>
      </c>
      <c r="S33" s="2" t="s">
        <v>27</v>
      </c>
      <c r="T33" s="2" t="s">
        <v>78</v>
      </c>
      <c r="U33" s="2">
        <v>4360</v>
      </c>
      <c r="V33" s="2" t="s">
        <v>79</v>
      </c>
      <c r="W33" s="2" t="s">
        <v>80</v>
      </c>
      <c r="X33" s="2" t="s">
        <v>84</v>
      </c>
    </row>
    <row r="34" spans="1:24" x14ac:dyDescent="0.2">
      <c r="A34" s="2" t="s">
        <v>85</v>
      </c>
      <c r="B34" s="2" t="s">
        <v>25</v>
      </c>
      <c r="C34" s="2" t="s">
        <v>26</v>
      </c>
      <c r="F34" s="2">
        <v>29</v>
      </c>
      <c r="G34" s="2">
        <v>0.10920000000000001</v>
      </c>
      <c r="H34" s="4">
        <v>0.13880000000000001</v>
      </c>
      <c r="I34" s="4">
        <f t="shared" si="0"/>
        <v>0.1176</v>
      </c>
      <c r="J34" s="4">
        <v>1.6400000000000001E-2</v>
      </c>
      <c r="K34" s="4">
        <v>0.1012</v>
      </c>
      <c r="L34" s="4">
        <v>13.7</v>
      </c>
      <c r="M34" s="4">
        <f t="shared" si="1"/>
        <v>0.37655172413793103</v>
      </c>
      <c r="N34" s="4">
        <f t="shared" si="2"/>
        <v>0.40551724137931033</v>
      </c>
      <c r="O34" s="4">
        <f t="shared" si="3"/>
        <v>5.6551724137931039E-2</v>
      </c>
      <c r="P34" s="4">
        <f t="shared" si="4"/>
        <v>0.34896551724137931</v>
      </c>
      <c r="Q34" s="4">
        <f t="shared" si="5"/>
        <v>3.7655172413793105E-3</v>
      </c>
      <c r="R34" s="4">
        <f t="shared" si="6"/>
        <v>0.16205533596837945</v>
      </c>
      <c r="S34" s="2" t="s">
        <v>27</v>
      </c>
      <c r="T34" s="2" t="s">
        <v>78</v>
      </c>
      <c r="U34" s="2">
        <v>4360</v>
      </c>
      <c r="V34" s="2" t="s">
        <v>79</v>
      </c>
      <c r="W34" s="2" t="s">
        <v>80</v>
      </c>
    </row>
    <row r="35" spans="1:24" x14ac:dyDescent="0.2">
      <c r="A35" s="2" t="s">
        <v>86</v>
      </c>
      <c r="B35" s="2" t="s">
        <v>25</v>
      </c>
      <c r="C35" s="2" t="s">
        <v>26</v>
      </c>
      <c r="F35" s="2">
        <v>42</v>
      </c>
      <c r="G35" s="2">
        <v>8.8599999999999998E-2</v>
      </c>
      <c r="H35" s="4">
        <v>0.1973</v>
      </c>
      <c r="I35" s="4">
        <f t="shared" si="0"/>
        <v>0.16289999999999999</v>
      </c>
      <c r="J35" s="4">
        <v>2.1299999999999999E-2</v>
      </c>
      <c r="K35" s="4">
        <v>0.1416</v>
      </c>
      <c r="L35" s="4">
        <v>11.4</v>
      </c>
      <c r="M35" s="4">
        <f t="shared" si="1"/>
        <v>0.21095238095238095</v>
      </c>
      <c r="N35" s="4">
        <f t="shared" si="2"/>
        <v>0.38785714285714284</v>
      </c>
      <c r="O35" s="4">
        <f t="shared" si="3"/>
        <v>5.0714285714285712E-2</v>
      </c>
      <c r="P35" s="4">
        <f t="shared" si="4"/>
        <v>0.33714285714285713</v>
      </c>
      <c r="Q35" s="4">
        <f t="shared" si="5"/>
        <v>2.1095238095238094E-3</v>
      </c>
      <c r="R35" s="4">
        <f t="shared" si="6"/>
        <v>0.15042372881355931</v>
      </c>
      <c r="S35" s="2" t="s">
        <v>27</v>
      </c>
      <c r="T35" s="2" t="s">
        <v>78</v>
      </c>
      <c r="U35" s="2">
        <v>4360</v>
      </c>
      <c r="V35" s="2" t="s">
        <v>79</v>
      </c>
      <c r="W35" s="2" t="s">
        <v>80</v>
      </c>
    </row>
    <row r="36" spans="1:24" x14ac:dyDescent="0.2">
      <c r="A36" s="2" t="s">
        <v>87</v>
      </c>
      <c r="B36" s="2" t="s">
        <v>25</v>
      </c>
      <c r="C36" s="2" t="s">
        <v>26</v>
      </c>
      <c r="F36" s="2">
        <v>59</v>
      </c>
      <c r="G36" s="2">
        <v>0.1313</v>
      </c>
      <c r="H36" s="4">
        <v>0.27250000000000002</v>
      </c>
      <c r="I36" s="4">
        <f t="shared" si="0"/>
        <v>0.22950000000000001</v>
      </c>
      <c r="J36" s="4">
        <v>4.1599999999999998E-2</v>
      </c>
      <c r="K36" s="4">
        <v>0.18790000000000001</v>
      </c>
      <c r="L36" s="4">
        <v>14.2</v>
      </c>
      <c r="M36" s="4">
        <f t="shared" si="1"/>
        <v>0.22254237288135595</v>
      </c>
      <c r="N36" s="4">
        <f t="shared" si="2"/>
        <v>0.3889830508474576</v>
      </c>
      <c r="O36" s="4">
        <f t="shared" si="3"/>
        <v>7.0508474576271185E-2</v>
      </c>
      <c r="P36" s="4">
        <f t="shared" si="4"/>
        <v>0.31847457627118647</v>
      </c>
      <c r="Q36" s="4">
        <f t="shared" si="5"/>
        <v>2.2254237288135592E-3</v>
      </c>
      <c r="R36" s="4">
        <f t="shared" si="6"/>
        <v>0.22139435870143692</v>
      </c>
      <c r="S36" s="2" t="s">
        <v>27</v>
      </c>
      <c r="T36" s="2" t="s">
        <v>78</v>
      </c>
      <c r="U36" s="2">
        <v>4360</v>
      </c>
      <c r="V36" s="2" t="s">
        <v>79</v>
      </c>
      <c r="W36" s="2" t="s">
        <v>80</v>
      </c>
      <c r="X36" s="2" t="s">
        <v>88</v>
      </c>
    </row>
    <row r="37" spans="1:24" x14ac:dyDescent="0.2">
      <c r="A37" s="2" t="s">
        <v>89</v>
      </c>
      <c r="B37" s="2" t="s">
        <v>25</v>
      </c>
      <c r="C37" s="2" t="s">
        <v>26</v>
      </c>
      <c r="F37" s="2">
        <v>40</v>
      </c>
      <c r="G37" s="2">
        <v>9.1300000000000006E-2</v>
      </c>
      <c r="H37" s="4">
        <v>0.1598</v>
      </c>
      <c r="I37" s="4">
        <f t="shared" si="0"/>
        <v>0.12640000000000001</v>
      </c>
      <c r="J37" s="4">
        <v>1.8200000000000001E-2</v>
      </c>
      <c r="K37" s="4">
        <v>0.1082</v>
      </c>
      <c r="L37" s="4">
        <v>12</v>
      </c>
      <c r="M37" s="4">
        <f t="shared" si="1"/>
        <v>0.22825000000000001</v>
      </c>
      <c r="N37" s="4">
        <f t="shared" si="2"/>
        <v>0.316</v>
      </c>
      <c r="O37" s="4">
        <f t="shared" si="3"/>
        <v>4.5499999999999999E-2</v>
      </c>
      <c r="P37" s="4">
        <f t="shared" si="4"/>
        <v>0.27050000000000002</v>
      </c>
      <c r="Q37" s="4">
        <f t="shared" si="5"/>
        <v>2.2825000000000002E-3</v>
      </c>
      <c r="R37" s="4">
        <f t="shared" si="6"/>
        <v>0.16820702402957485</v>
      </c>
      <c r="S37" s="2" t="s">
        <v>27</v>
      </c>
      <c r="T37" s="2" t="s">
        <v>72</v>
      </c>
      <c r="U37" s="2">
        <v>4150</v>
      </c>
      <c r="V37" s="2" t="s">
        <v>73</v>
      </c>
      <c r="W37" s="2" t="s">
        <v>74</v>
      </c>
    </row>
    <row r="38" spans="1:24" x14ac:dyDescent="0.2">
      <c r="A38" s="2" t="s">
        <v>90</v>
      </c>
      <c r="B38" s="2" t="s">
        <v>25</v>
      </c>
      <c r="C38" s="2" t="s">
        <v>26</v>
      </c>
      <c r="F38" s="2">
        <v>49</v>
      </c>
      <c r="G38" s="2">
        <v>0.14630000000000001</v>
      </c>
      <c r="H38" s="4">
        <v>0.13719999999999999</v>
      </c>
      <c r="I38" s="4">
        <f t="shared" si="0"/>
        <v>0.11120000000000001</v>
      </c>
      <c r="J38" s="4">
        <v>1.46E-2</v>
      </c>
      <c r="K38" s="4">
        <v>9.6600000000000005E-2</v>
      </c>
      <c r="L38" s="4">
        <v>15.45</v>
      </c>
      <c r="M38" s="4">
        <f t="shared" si="1"/>
        <v>0.2985714285714286</v>
      </c>
      <c r="N38" s="4">
        <f t="shared" si="2"/>
        <v>0.22693877551020411</v>
      </c>
      <c r="O38" s="4">
        <f t="shared" si="3"/>
        <v>2.9795918367346939E-2</v>
      </c>
      <c r="P38" s="4">
        <f t="shared" si="4"/>
        <v>0.19714285714285715</v>
      </c>
      <c r="Q38" s="4">
        <f t="shared" si="5"/>
        <v>2.985714285714286E-3</v>
      </c>
      <c r="R38" s="4">
        <f t="shared" si="6"/>
        <v>0.15113871635610765</v>
      </c>
      <c r="S38" s="2" t="s">
        <v>27</v>
      </c>
      <c r="T38" s="2" t="s">
        <v>91</v>
      </c>
      <c r="U38" s="2">
        <v>5070</v>
      </c>
      <c r="V38" s="2" t="s">
        <v>92</v>
      </c>
      <c r="W38" s="2" t="s">
        <v>93</v>
      </c>
      <c r="X38" s="2" t="s">
        <v>94</v>
      </c>
    </row>
    <row r="39" spans="1:24" x14ac:dyDescent="0.2">
      <c r="A39" s="2" t="s">
        <v>95</v>
      </c>
      <c r="B39" s="2" t="s">
        <v>25</v>
      </c>
      <c r="C39" s="2" t="s">
        <v>26</v>
      </c>
      <c r="F39" s="2">
        <v>46</v>
      </c>
      <c r="G39" s="2">
        <v>9.6000000000000002E-2</v>
      </c>
      <c r="H39" s="4">
        <v>0.23250000000000001</v>
      </c>
      <c r="I39" s="4">
        <f t="shared" si="0"/>
        <v>0.18729999999999999</v>
      </c>
      <c r="J39" s="4">
        <v>2.7400000000000001E-2</v>
      </c>
      <c r="K39" s="4">
        <v>0.15989999999999999</v>
      </c>
      <c r="L39" s="4">
        <v>15.9</v>
      </c>
      <c r="M39" s="4">
        <f t="shared" si="1"/>
        <v>0.20869565217391303</v>
      </c>
      <c r="N39" s="4">
        <f t="shared" si="2"/>
        <v>0.40717391304347827</v>
      </c>
      <c r="O39" s="4">
        <f t="shared" si="3"/>
        <v>5.9565217391304354E-2</v>
      </c>
      <c r="P39" s="4">
        <f t="shared" si="4"/>
        <v>0.34760869565217389</v>
      </c>
      <c r="Q39" s="4">
        <f t="shared" si="5"/>
        <v>2.0869565217391307E-3</v>
      </c>
      <c r="R39" s="4">
        <f t="shared" si="6"/>
        <v>0.17135709818636649</v>
      </c>
      <c r="S39" s="2" t="s">
        <v>27</v>
      </c>
      <c r="T39" s="2" t="s">
        <v>91</v>
      </c>
      <c r="U39" s="2">
        <v>5070</v>
      </c>
      <c r="V39" s="2" t="s">
        <v>92</v>
      </c>
      <c r="W39" s="2" t="s">
        <v>93</v>
      </c>
    </row>
    <row r="40" spans="1:24" x14ac:dyDescent="0.2">
      <c r="A40" s="2" t="s">
        <v>96</v>
      </c>
      <c r="B40" s="2" t="s">
        <v>25</v>
      </c>
      <c r="C40" s="2" t="s">
        <v>26</v>
      </c>
      <c r="F40" s="2">
        <v>43</v>
      </c>
      <c r="G40" s="2">
        <v>0.12609999999999999</v>
      </c>
      <c r="H40" s="4">
        <v>0.24310000000000001</v>
      </c>
      <c r="I40" s="4">
        <f t="shared" si="0"/>
        <v>0.20250000000000001</v>
      </c>
      <c r="J40" s="4">
        <v>2.1399999999999999E-2</v>
      </c>
      <c r="K40" s="4">
        <v>0.18110000000000001</v>
      </c>
      <c r="L40" s="4">
        <v>15.75</v>
      </c>
      <c r="M40" s="4">
        <f t="shared" si="1"/>
        <v>0.29325581395348838</v>
      </c>
      <c r="N40" s="4">
        <f t="shared" si="2"/>
        <v>0.47093023255813954</v>
      </c>
      <c r="O40" s="4">
        <f t="shared" si="3"/>
        <v>4.9767441860465111E-2</v>
      </c>
      <c r="P40" s="4">
        <f t="shared" si="4"/>
        <v>0.42116279069767443</v>
      </c>
      <c r="Q40" s="4">
        <f t="shared" si="5"/>
        <v>2.9325581395348837E-3</v>
      </c>
      <c r="R40" s="4">
        <f t="shared" si="6"/>
        <v>0.11816675869685256</v>
      </c>
      <c r="S40" s="2" t="s">
        <v>27</v>
      </c>
      <c r="T40" s="2" t="s">
        <v>91</v>
      </c>
      <c r="U40" s="2">
        <v>5070</v>
      </c>
      <c r="V40" s="2" t="s">
        <v>92</v>
      </c>
      <c r="W40" s="2" t="s">
        <v>93</v>
      </c>
    </row>
    <row r="41" spans="1:24" x14ac:dyDescent="0.2">
      <c r="A41" s="2" t="s">
        <v>97</v>
      </c>
      <c r="B41" s="2" t="s">
        <v>25</v>
      </c>
      <c r="C41" s="2" t="s">
        <v>26</v>
      </c>
      <c r="F41" s="2">
        <v>43</v>
      </c>
      <c r="G41" s="2">
        <v>0.11940000000000001</v>
      </c>
      <c r="H41" s="4">
        <v>0.34739999999999999</v>
      </c>
      <c r="I41" s="4">
        <f t="shared" si="0"/>
        <v>0.26719999999999999</v>
      </c>
      <c r="J41" s="4">
        <v>5.0999999999999997E-2</v>
      </c>
      <c r="K41" s="4">
        <v>0.2162</v>
      </c>
      <c r="L41" s="4">
        <v>16</v>
      </c>
      <c r="M41" s="4">
        <f t="shared" si="1"/>
        <v>0.2776744186046512</v>
      </c>
      <c r="N41" s="4">
        <f t="shared" si="2"/>
        <v>0.62139534883720926</v>
      </c>
      <c r="O41" s="4">
        <f t="shared" si="3"/>
        <v>0.11860465116279069</v>
      </c>
      <c r="P41" s="4">
        <f t="shared" si="4"/>
        <v>0.50279069767441864</v>
      </c>
      <c r="Q41" s="4">
        <f t="shared" si="5"/>
        <v>2.7767441860465118E-3</v>
      </c>
      <c r="R41" s="4">
        <f t="shared" si="6"/>
        <v>0.23589269195189638</v>
      </c>
      <c r="S41" s="2" t="s">
        <v>27</v>
      </c>
      <c r="T41" s="2" t="s">
        <v>91</v>
      </c>
      <c r="U41" s="2">
        <v>5070</v>
      </c>
      <c r="V41" s="2" t="s">
        <v>92</v>
      </c>
      <c r="W41" s="2" t="s">
        <v>93</v>
      </c>
    </row>
    <row r="42" spans="1:24" x14ac:dyDescent="0.2">
      <c r="A42" s="2" t="s">
        <v>98</v>
      </c>
      <c r="B42" s="2" t="s">
        <v>25</v>
      </c>
      <c r="C42" s="2" t="s">
        <v>26</v>
      </c>
      <c r="F42" s="2">
        <v>29</v>
      </c>
      <c r="H42" s="2">
        <v>0.21479999999999999</v>
      </c>
      <c r="I42" s="4">
        <f t="shared" si="0"/>
        <v>0.14360000000000001</v>
      </c>
      <c r="J42" s="2">
        <v>1.8100000000000002E-2</v>
      </c>
      <c r="K42" s="2">
        <v>0.1255</v>
      </c>
      <c r="M42" s="4"/>
      <c r="N42" s="4">
        <f t="shared" si="2"/>
        <v>0.49517241379310351</v>
      </c>
      <c r="O42" s="4">
        <f t="shared" si="3"/>
        <v>6.241379310344828E-2</v>
      </c>
      <c r="P42" s="4">
        <f t="shared" si="4"/>
        <v>0.4327586206896552</v>
      </c>
      <c r="Q42" s="4"/>
      <c r="R42" s="4">
        <f t="shared" si="6"/>
        <v>0.14422310756972112</v>
      </c>
      <c r="T42" s="2" t="s">
        <v>99</v>
      </c>
      <c r="U42" s="2">
        <v>6739</v>
      </c>
      <c r="V42" s="2" t="s">
        <v>100</v>
      </c>
      <c r="W42" s="2" t="s">
        <v>101</v>
      </c>
      <c r="X42" s="2" t="s">
        <v>102</v>
      </c>
    </row>
    <row r="43" spans="1:24" x14ac:dyDescent="0.2">
      <c r="A43" s="2" t="s">
        <v>103</v>
      </c>
      <c r="B43" s="2" t="s">
        <v>25</v>
      </c>
      <c r="C43" s="2" t="s">
        <v>26</v>
      </c>
      <c r="F43" s="2">
        <v>29</v>
      </c>
      <c r="G43" s="2">
        <v>7.0599999999999996E-2</v>
      </c>
      <c r="H43" s="4">
        <v>0.20930000000000001</v>
      </c>
      <c r="I43" s="4">
        <f t="shared" si="0"/>
        <v>0.1389</v>
      </c>
      <c r="J43" s="4">
        <v>2.6800000000000001E-2</v>
      </c>
      <c r="K43" s="4">
        <v>0.11210000000000001</v>
      </c>
      <c r="L43" s="4"/>
      <c r="M43" s="4">
        <f t="shared" si="1"/>
        <v>0.24344827586206896</v>
      </c>
      <c r="N43" s="4">
        <f t="shared" si="2"/>
        <v>0.47896551724137926</v>
      </c>
      <c r="O43" s="4">
        <f t="shared" si="3"/>
        <v>9.2413793103448286E-2</v>
      </c>
      <c r="P43" s="4">
        <f t="shared" si="4"/>
        <v>0.38655172413793104</v>
      </c>
      <c r="Q43" s="4">
        <f t="shared" si="5"/>
        <v>2.4344827586206897E-3</v>
      </c>
      <c r="R43" s="4">
        <f t="shared" si="6"/>
        <v>0.23907225691347012</v>
      </c>
      <c r="S43" s="2" t="s">
        <v>27</v>
      </c>
      <c r="T43" s="2" t="s">
        <v>91</v>
      </c>
      <c r="U43" s="2">
        <v>5070</v>
      </c>
      <c r="V43" s="2" t="s">
        <v>92</v>
      </c>
      <c r="W43" s="2" t="s">
        <v>93</v>
      </c>
    </row>
    <row r="44" spans="1:24" x14ac:dyDescent="0.2">
      <c r="A44" s="2" t="s">
        <v>104</v>
      </c>
      <c r="B44" s="2" t="s">
        <v>25</v>
      </c>
      <c r="C44" s="2" t="s">
        <v>26</v>
      </c>
      <c r="F44" s="2">
        <v>23.5</v>
      </c>
      <c r="G44" s="2">
        <v>7.8600000000000003E-2</v>
      </c>
      <c r="H44" s="4">
        <v>0.1278</v>
      </c>
      <c r="I44" s="4">
        <f t="shared" si="0"/>
        <v>0.107</v>
      </c>
      <c r="J44" s="4">
        <v>1.5100000000000001E-2</v>
      </c>
      <c r="K44" s="4">
        <v>9.1899999999999996E-2</v>
      </c>
      <c r="L44" s="4"/>
      <c r="M44" s="4">
        <f t="shared" si="1"/>
        <v>0.33446808510638298</v>
      </c>
      <c r="N44" s="4">
        <f t="shared" si="2"/>
        <v>0.4553191489361702</v>
      </c>
      <c r="O44" s="4">
        <f t="shared" si="3"/>
        <v>6.4255319148936174E-2</v>
      </c>
      <c r="P44" s="4">
        <f t="shared" si="4"/>
        <v>0.39106382978723403</v>
      </c>
      <c r="Q44" s="4">
        <f t="shared" si="5"/>
        <v>3.3446808510638301E-3</v>
      </c>
      <c r="R44" s="4">
        <f t="shared" si="6"/>
        <v>0.16430903155603918</v>
      </c>
      <c r="S44" s="2" t="s">
        <v>27</v>
      </c>
      <c r="T44" s="2" t="s">
        <v>91</v>
      </c>
      <c r="U44" s="2">
        <v>5070</v>
      </c>
      <c r="V44" s="2" t="s">
        <v>92</v>
      </c>
      <c r="W44" s="2" t="s">
        <v>93</v>
      </c>
    </row>
    <row r="45" spans="1:24" x14ac:dyDescent="0.2">
      <c r="A45" s="2" t="s">
        <v>105</v>
      </c>
      <c r="B45" s="2" t="s">
        <v>25</v>
      </c>
      <c r="C45" s="2" t="s">
        <v>26</v>
      </c>
      <c r="F45" s="2">
        <v>64</v>
      </c>
      <c r="G45" s="2">
        <v>0.13</v>
      </c>
      <c r="H45" s="4">
        <v>0.28220000000000001</v>
      </c>
      <c r="I45" s="4">
        <f t="shared" si="0"/>
        <v>0.23270000000000002</v>
      </c>
      <c r="J45" s="4">
        <v>3.3700000000000001E-2</v>
      </c>
      <c r="K45" s="4">
        <v>0.19900000000000001</v>
      </c>
      <c r="L45" s="4"/>
      <c r="M45" s="4">
        <f t="shared" si="1"/>
        <v>0.203125</v>
      </c>
      <c r="N45" s="4">
        <f t="shared" si="2"/>
        <v>0.36359375000000005</v>
      </c>
      <c r="O45" s="4">
        <f t="shared" si="3"/>
        <v>5.2656250000000002E-2</v>
      </c>
      <c r="P45" s="4">
        <f t="shared" si="4"/>
        <v>0.31093750000000003</v>
      </c>
      <c r="Q45" s="4">
        <f t="shared" si="5"/>
        <v>2.0312500000000001E-3</v>
      </c>
      <c r="R45" s="4">
        <f t="shared" si="6"/>
        <v>0.16934673366834171</v>
      </c>
      <c r="S45" s="2" t="s">
        <v>27</v>
      </c>
      <c r="T45" s="2" t="s">
        <v>91</v>
      </c>
      <c r="U45" s="2">
        <v>5070</v>
      </c>
      <c r="V45" s="2" t="s">
        <v>92</v>
      </c>
      <c r="W45" s="2" t="s">
        <v>93</v>
      </c>
    </row>
    <row r="46" spans="1:24" x14ac:dyDescent="0.2">
      <c r="A46" s="2" t="s">
        <v>106</v>
      </c>
      <c r="B46" s="2" t="s">
        <v>25</v>
      </c>
      <c r="C46" s="2" t="s">
        <v>26</v>
      </c>
      <c r="F46" s="2">
        <v>28.5</v>
      </c>
      <c r="G46" s="2">
        <v>7.9299999999999995E-2</v>
      </c>
      <c r="H46" s="4">
        <v>0.14630000000000001</v>
      </c>
      <c r="I46" s="4">
        <f t="shared" si="0"/>
        <v>0.1067</v>
      </c>
      <c r="J46" s="4">
        <v>1.7999999999999999E-2</v>
      </c>
      <c r="K46" s="4">
        <v>8.8700000000000001E-2</v>
      </c>
      <c r="L46" s="4"/>
      <c r="M46" s="4">
        <f t="shared" si="1"/>
        <v>0.27824561403508768</v>
      </c>
      <c r="N46" s="4">
        <f t="shared" si="2"/>
        <v>0.37438596491228071</v>
      </c>
      <c r="O46" s="4">
        <f t="shared" si="3"/>
        <v>6.3157894736842093E-2</v>
      </c>
      <c r="P46" s="4">
        <f t="shared" si="4"/>
        <v>0.31122807017543863</v>
      </c>
      <c r="Q46" s="4">
        <f t="shared" si="5"/>
        <v>2.7824561403508772E-3</v>
      </c>
      <c r="R46" s="4">
        <f t="shared" si="6"/>
        <v>0.2029312288613303</v>
      </c>
      <c r="S46" s="2" t="s">
        <v>27</v>
      </c>
      <c r="T46" s="2" t="s">
        <v>107</v>
      </c>
      <c r="U46" s="2">
        <v>4620</v>
      </c>
      <c r="V46" s="2" t="s">
        <v>108</v>
      </c>
      <c r="W46" s="2" t="s">
        <v>109</v>
      </c>
    </row>
    <row r="47" spans="1:24" x14ac:dyDescent="0.2">
      <c r="A47" s="2" t="s">
        <v>110</v>
      </c>
      <c r="B47" s="2" t="s">
        <v>25</v>
      </c>
      <c r="C47" s="2" t="s">
        <v>26</v>
      </c>
      <c r="F47" s="2">
        <v>30.5</v>
      </c>
      <c r="G47" s="2">
        <v>0.125</v>
      </c>
      <c r="H47" s="4">
        <v>0.20219999999999999</v>
      </c>
      <c r="I47" s="4">
        <f t="shared" si="0"/>
        <v>0.16299999999999998</v>
      </c>
      <c r="J47" s="4">
        <v>2.9600000000000001E-2</v>
      </c>
      <c r="K47" s="4">
        <v>0.13339999999999999</v>
      </c>
      <c r="L47" s="4"/>
      <c r="M47" s="4">
        <f t="shared" si="1"/>
        <v>0.4098360655737705</v>
      </c>
      <c r="N47" s="4">
        <f t="shared" si="2"/>
        <v>0.53442622950819663</v>
      </c>
      <c r="O47" s="4">
        <f t="shared" si="3"/>
        <v>9.7049180327868856E-2</v>
      </c>
      <c r="P47" s="4">
        <f t="shared" si="4"/>
        <v>0.43737704918032788</v>
      </c>
      <c r="Q47" s="4">
        <f t="shared" si="5"/>
        <v>4.0983606557377051E-3</v>
      </c>
      <c r="R47" s="4">
        <f t="shared" si="6"/>
        <v>0.2218890554722639</v>
      </c>
      <c r="S47" s="2" t="s">
        <v>27</v>
      </c>
      <c r="T47" s="2" t="s">
        <v>107</v>
      </c>
      <c r="U47" s="2">
        <v>4620</v>
      </c>
      <c r="V47" s="2" t="s">
        <v>108</v>
      </c>
      <c r="W47" s="2" t="s">
        <v>109</v>
      </c>
    </row>
    <row r="48" spans="1:24" x14ac:dyDescent="0.2">
      <c r="A48" s="2" t="s">
        <v>111</v>
      </c>
      <c r="B48" s="2" t="s">
        <v>25</v>
      </c>
      <c r="C48" s="2" t="s">
        <v>26</v>
      </c>
      <c r="F48" s="2">
        <v>51.5</v>
      </c>
      <c r="G48" s="2">
        <v>0.1431</v>
      </c>
      <c r="H48" s="4">
        <v>0.25280000000000002</v>
      </c>
      <c r="I48" s="4">
        <f t="shared" si="0"/>
        <v>0.22199999999999998</v>
      </c>
      <c r="J48" s="4">
        <v>3.9199999999999999E-2</v>
      </c>
      <c r="K48" s="4">
        <v>0.18279999999999999</v>
      </c>
      <c r="L48" s="4"/>
      <c r="M48" s="4">
        <f t="shared" si="1"/>
        <v>0.2778640776699029</v>
      </c>
      <c r="N48" s="4">
        <f t="shared" si="2"/>
        <v>0.43106796116504847</v>
      </c>
      <c r="O48" s="4">
        <f t="shared" si="3"/>
        <v>7.6116504854368924E-2</v>
      </c>
      <c r="P48" s="4">
        <f t="shared" si="4"/>
        <v>0.35495145631067959</v>
      </c>
      <c r="Q48" s="4">
        <f t="shared" si="5"/>
        <v>2.7786407766990291E-3</v>
      </c>
      <c r="R48" s="4">
        <f t="shared" si="6"/>
        <v>0.21444201312910285</v>
      </c>
      <c r="S48" s="2" t="s">
        <v>27</v>
      </c>
      <c r="T48" s="2" t="s">
        <v>107</v>
      </c>
      <c r="U48" s="2">
        <v>4620</v>
      </c>
      <c r="V48" s="2" t="s">
        <v>108</v>
      </c>
      <c r="W48" s="2" t="s">
        <v>109</v>
      </c>
    </row>
    <row r="49" spans="1:24" x14ac:dyDescent="0.2">
      <c r="A49" s="2" t="s">
        <v>112</v>
      </c>
      <c r="B49" s="2" t="s">
        <v>25</v>
      </c>
      <c r="C49" s="2" t="s">
        <v>26</v>
      </c>
      <c r="F49" s="2">
        <v>45</v>
      </c>
      <c r="G49" s="2">
        <v>0.1148</v>
      </c>
      <c r="H49" s="4">
        <v>0.18129999999999999</v>
      </c>
      <c r="I49" s="4">
        <f t="shared" si="0"/>
        <v>0.13730000000000001</v>
      </c>
      <c r="J49" s="4">
        <v>1.7100000000000001E-2</v>
      </c>
      <c r="K49" s="4">
        <v>0.1202</v>
      </c>
      <c r="L49" s="4"/>
      <c r="M49" s="4">
        <f t="shared" si="1"/>
        <v>0.25511111111111112</v>
      </c>
      <c r="N49" s="4">
        <f t="shared" si="2"/>
        <v>0.30511111111111111</v>
      </c>
      <c r="O49" s="4">
        <f t="shared" si="3"/>
        <v>3.7999999999999999E-2</v>
      </c>
      <c r="P49" s="4">
        <f t="shared" si="4"/>
        <v>0.26711111111111108</v>
      </c>
      <c r="Q49" s="4">
        <f t="shared" si="5"/>
        <v>2.5511111111111112E-3</v>
      </c>
      <c r="R49" s="4">
        <f t="shared" si="6"/>
        <v>0.14226289517470883</v>
      </c>
      <c r="S49" s="2" t="s">
        <v>27</v>
      </c>
      <c r="T49" s="2" t="s">
        <v>107</v>
      </c>
      <c r="U49" s="2">
        <v>4620</v>
      </c>
      <c r="V49" s="2" t="s">
        <v>108</v>
      </c>
      <c r="W49" s="2" t="s">
        <v>109</v>
      </c>
    </row>
    <row r="50" spans="1:24" x14ac:dyDescent="0.2">
      <c r="A50" s="2" t="s">
        <v>113</v>
      </c>
      <c r="B50" s="2" t="s">
        <v>25</v>
      </c>
      <c r="C50" s="2" t="s">
        <v>26</v>
      </c>
      <c r="F50" s="2">
        <v>23.5</v>
      </c>
      <c r="G50" s="2">
        <v>6.3200000000000006E-2</v>
      </c>
      <c r="H50" s="4">
        <v>0.11940000000000001</v>
      </c>
      <c r="I50" s="4">
        <f t="shared" si="0"/>
        <v>8.7900000000000006E-2</v>
      </c>
      <c r="J50" s="4">
        <v>1.9400000000000001E-2</v>
      </c>
      <c r="K50" s="4">
        <v>6.8500000000000005E-2</v>
      </c>
      <c r="L50" s="4"/>
      <c r="M50" s="4">
        <f t="shared" si="1"/>
        <v>0.26893617021276595</v>
      </c>
      <c r="N50" s="4">
        <f t="shared" si="2"/>
        <v>0.37404255319148938</v>
      </c>
      <c r="O50" s="4">
        <f t="shared" si="3"/>
        <v>8.2553191489361702E-2</v>
      </c>
      <c r="P50" s="4">
        <f t="shared" si="4"/>
        <v>0.29148936170212769</v>
      </c>
      <c r="Q50" s="4">
        <f t="shared" si="5"/>
        <v>2.6893617021276598E-3</v>
      </c>
      <c r="R50" s="4">
        <f t="shared" si="6"/>
        <v>0.28321167883211679</v>
      </c>
      <c r="S50" s="2" t="s">
        <v>27</v>
      </c>
      <c r="T50" s="2" t="s">
        <v>107</v>
      </c>
      <c r="U50" s="2">
        <v>4620</v>
      </c>
      <c r="V50" s="2" t="s">
        <v>108</v>
      </c>
      <c r="W50" s="2" t="s">
        <v>109</v>
      </c>
    </row>
    <row r="51" spans="1:24" x14ac:dyDescent="0.2">
      <c r="A51" s="2" t="s">
        <v>114</v>
      </c>
      <c r="B51" s="2" t="s">
        <v>25</v>
      </c>
      <c r="C51" s="2" t="s">
        <v>115</v>
      </c>
      <c r="F51" s="2">
        <v>29</v>
      </c>
      <c r="G51" s="2">
        <v>8.9099999999999999E-2</v>
      </c>
      <c r="H51" s="4">
        <v>8.1100000000000005E-2</v>
      </c>
      <c r="I51" s="4"/>
      <c r="J51" s="4"/>
      <c r="K51" s="4"/>
      <c r="L51" s="4">
        <v>12.3</v>
      </c>
      <c r="M51" s="4">
        <f t="shared" si="1"/>
        <v>0.30724137931034484</v>
      </c>
      <c r="N51" s="4"/>
      <c r="O51" s="4"/>
      <c r="P51" s="4"/>
      <c r="Q51" s="4">
        <f t="shared" si="5"/>
        <v>3.0724137931034483E-3</v>
      </c>
      <c r="R51" s="4"/>
      <c r="S51" s="2" t="s">
        <v>116</v>
      </c>
      <c r="T51" s="2" t="s">
        <v>117</v>
      </c>
      <c r="U51" s="2">
        <v>1440</v>
      </c>
      <c r="V51" s="2" t="s">
        <v>118</v>
      </c>
      <c r="W51" s="2" t="s">
        <v>119</v>
      </c>
      <c r="X51" s="2" t="s">
        <v>120</v>
      </c>
    </row>
    <row r="52" spans="1:24" x14ac:dyDescent="0.2">
      <c r="A52" s="2" t="s">
        <v>121</v>
      </c>
      <c r="B52" s="2" t="s">
        <v>25</v>
      </c>
      <c r="C52" s="2" t="s">
        <v>122</v>
      </c>
      <c r="F52" s="2">
        <v>53</v>
      </c>
      <c r="G52" s="2">
        <v>0.1414</v>
      </c>
      <c r="H52" s="4">
        <v>0.15440000000000001</v>
      </c>
      <c r="I52" s="4">
        <f t="shared" si="0"/>
        <v>0.12470000000000001</v>
      </c>
      <c r="J52" s="4">
        <v>2.58E-2</v>
      </c>
      <c r="K52" s="4">
        <v>9.8900000000000002E-2</v>
      </c>
      <c r="L52" s="4">
        <v>13.2</v>
      </c>
      <c r="M52" s="4">
        <f t="shared" si="1"/>
        <v>0.26679245283018871</v>
      </c>
      <c r="N52" s="4">
        <f t="shared" si="2"/>
        <v>0.23528301886792455</v>
      </c>
      <c r="O52" s="4">
        <f t="shared" si="3"/>
        <v>4.8679245283018868E-2</v>
      </c>
      <c r="P52" s="4">
        <f t="shared" si="4"/>
        <v>0.18660377358490568</v>
      </c>
      <c r="Q52" s="4">
        <f t="shared" si="5"/>
        <v>2.6679245283018869E-3</v>
      </c>
      <c r="R52" s="4">
        <f>J52/K52</f>
        <v>0.2608695652173913</v>
      </c>
      <c r="S52" s="2" t="s">
        <v>116</v>
      </c>
      <c r="T52" s="2" t="s">
        <v>117</v>
      </c>
      <c r="U52" s="2">
        <v>1440</v>
      </c>
      <c r="V52" s="2" t="s">
        <v>118</v>
      </c>
      <c r="W52" s="2" t="s">
        <v>119</v>
      </c>
    </row>
    <row r="53" spans="1:24" x14ac:dyDescent="0.2">
      <c r="A53" s="2" t="s">
        <v>123</v>
      </c>
      <c r="B53" s="2" t="s">
        <v>25</v>
      </c>
      <c r="C53" s="2" t="s">
        <v>122</v>
      </c>
      <c r="F53" s="2">
        <v>47</v>
      </c>
      <c r="G53" s="2">
        <v>0.15790000000000001</v>
      </c>
      <c r="H53" s="4">
        <v>0.1124</v>
      </c>
      <c r="I53" s="4">
        <f t="shared" si="0"/>
        <v>8.8900000000000007E-2</v>
      </c>
      <c r="J53" s="4">
        <v>9.7999999999999997E-3</v>
      </c>
      <c r="K53" s="4">
        <v>7.9100000000000004E-2</v>
      </c>
      <c r="L53" s="4">
        <v>11.5</v>
      </c>
      <c r="M53" s="4">
        <f t="shared" si="1"/>
        <v>0.33595744680851064</v>
      </c>
      <c r="N53" s="4">
        <f t="shared" si="2"/>
        <v>0.18914893617021278</v>
      </c>
      <c r="O53" s="4">
        <f t="shared" si="3"/>
        <v>2.0851063829787235E-2</v>
      </c>
      <c r="P53" s="4">
        <f t="shared" si="4"/>
        <v>0.16829787234042554</v>
      </c>
      <c r="Q53" s="4">
        <f t="shared" si="5"/>
        <v>3.3595744680851069E-3</v>
      </c>
      <c r="R53" s="4">
        <f t="shared" si="6"/>
        <v>0.1238938053097345</v>
      </c>
      <c r="S53" s="2" t="s">
        <v>116</v>
      </c>
      <c r="T53" s="2" t="s">
        <v>117</v>
      </c>
      <c r="U53" s="2">
        <v>1440</v>
      </c>
      <c r="V53" s="2" t="s">
        <v>118</v>
      </c>
      <c r="W53" s="2" t="s">
        <v>119</v>
      </c>
    </row>
    <row r="54" spans="1:24" x14ac:dyDescent="0.2">
      <c r="A54" s="2" t="s">
        <v>124</v>
      </c>
      <c r="B54" s="2" t="s">
        <v>25</v>
      </c>
      <c r="C54" s="2" t="s">
        <v>115</v>
      </c>
      <c r="F54" s="2">
        <v>35</v>
      </c>
      <c r="G54" s="2">
        <v>9.5899999999999999E-2</v>
      </c>
      <c r="H54" s="4">
        <v>0.12429999999999999</v>
      </c>
      <c r="I54" s="4">
        <f t="shared" si="0"/>
        <v>9.64E-2</v>
      </c>
      <c r="J54" s="4">
        <v>1.44E-2</v>
      </c>
      <c r="K54" s="4">
        <v>8.2000000000000003E-2</v>
      </c>
      <c r="L54" s="4">
        <v>14.4</v>
      </c>
      <c r="M54" s="4">
        <f t="shared" si="1"/>
        <v>0.27400000000000002</v>
      </c>
      <c r="N54" s="4">
        <f t="shared" si="2"/>
        <v>0.27542857142857147</v>
      </c>
      <c r="O54" s="4">
        <f t="shared" si="3"/>
        <v>4.1142857142857141E-2</v>
      </c>
      <c r="P54" s="4">
        <f t="shared" si="4"/>
        <v>0.23428571428571432</v>
      </c>
      <c r="Q54" s="4">
        <f t="shared" si="5"/>
        <v>2.7399999999999998E-3</v>
      </c>
      <c r="R54" s="4">
        <f t="shared" si="6"/>
        <v>0.17560975609756097</v>
      </c>
      <c r="S54" s="2" t="s">
        <v>116</v>
      </c>
      <c r="T54" s="2" t="s">
        <v>117</v>
      </c>
      <c r="U54" s="2">
        <v>1440</v>
      </c>
      <c r="V54" s="2" t="s">
        <v>118</v>
      </c>
      <c r="W54" s="2" t="s">
        <v>119</v>
      </c>
    </row>
    <row r="55" spans="1:24" x14ac:dyDescent="0.2">
      <c r="A55" s="2" t="s">
        <v>125</v>
      </c>
      <c r="B55" s="2" t="s">
        <v>25</v>
      </c>
      <c r="C55" s="2" t="s">
        <v>115</v>
      </c>
      <c r="F55" s="2">
        <v>42</v>
      </c>
      <c r="G55" s="2">
        <v>6.6500000000000004E-2</v>
      </c>
      <c r="H55" s="4">
        <v>0.1492</v>
      </c>
      <c r="I55" s="4">
        <f t="shared" si="0"/>
        <v>0.1177</v>
      </c>
      <c r="J55" s="4">
        <v>0.02</v>
      </c>
      <c r="K55" s="4">
        <v>9.7699999999999995E-2</v>
      </c>
      <c r="L55" s="4">
        <v>12.8</v>
      </c>
      <c r="M55" s="4">
        <f t="shared" si="1"/>
        <v>0.15833333333333335</v>
      </c>
      <c r="N55" s="4">
        <f t="shared" si="2"/>
        <v>0.28023809523809523</v>
      </c>
      <c r="O55" s="4">
        <f t="shared" si="3"/>
        <v>4.7619047619047616E-2</v>
      </c>
      <c r="P55" s="4">
        <f t="shared" si="4"/>
        <v>0.23261904761904761</v>
      </c>
      <c r="Q55" s="4">
        <f t="shared" si="5"/>
        <v>1.5833333333333335E-3</v>
      </c>
      <c r="R55" s="4">
        <f t="shared" si="6"/>
        <v>0.20470829068577279</v>
      </c>
      <c r="S55" s="2" t="s">
        <v>116</v>
      </c>
      <c r="T55" s="2" t="s">
        <v>117</v>
      </c>
      <c r="U55" s="2">
        <v>1440</v>
      </c>
      <c r="V55" s="2" t="s">
        <v>118</v>
      </c>
      <c r="W55" s="2" t="s">
        <v>119</v>
      </c>
    </row>
    <row r="56" spans="1:24" x14ac:dyDescent="0.2">
      <c r="A56" s="2" t="s">
        <v>126</v>
      </c>
      <c r="B56" s="2" t="s">
        <v>25</v>
      </c>
      <c r="C56" s="2" t="s">
        <v>115</v>
      </c>
      <c r="H56" s="4"/>
      <c r="I56" s="4"/>
      <c r="J56" s="4"/>
      <c r="K56" s="4"/>
      <c r="L56" s="4">
        <v>12.4</v>
      </c>
      <c r="M56" s="4"/>
      <c r="N56" s="4"/>
      <c r="O56" s="4"/>
      <c r="P56" s="4"/>
      <c r="Q56" s="4"/>
      <c r="R56" s="4"/>
      <c r="S56" s="2" t="s">
        <v>116</v>
      </c>
      <c r="T56" s="2" t="s">
        <v>127</v>
      </c>
      <c r="U56" s="2">
        <v>1360</v>
      </c>
      <c r="V56" s="2" t="s">
        <v>128</v>
      </c>
      <c r="W56" s="2" t="s">
        <v>129</v>
      </c>
    </row>
    <row r="57" spans="1:24" x14ac:dyDescent="0.2">
      <c r="A57" s="2" t="s">
        <v>130</v>
      </c>
      <c r="B57" s="2" t="s">
        <v>25</v>
      </c>
      <c r="C57" s="2" t="s">
        <v>115</v>
      </c>
      <c r="H57" s="4"/>
      <c r="I57" s="4"/>
      <c r="J57" s="4"/>
      <c r="K57" s="4"/>
      <c r="L57" s="4">
        <v>15.5</v>
      </c>
      <c r="M57" s="4"/>
      <c r="N57" s="4"/>
      <c r="O57" s="4"/>
      <c r="P57" s="4"/>
      <c r="Q57" s="4"/>
      <c r="R57" s="4"/>
      <c r="S57" s="2" t="s">
        <v>116</v>
      </c>
      <c r="T57" s="2" t="s">
        <v>127</v>
      </c>
      <c r="U57" s="2">
        <v>1360</v>
      </c>
      <c r="V57" s="2" t="s">
        <v>128</v>
      </c>
      <c r="W57" s="2" t="s">
        <v>129</v>
      </c>
    </row>
    <row r="58" spans="1:24" x14ac:dyDescent="0.2">
      <c r="A58" s="2" t="s">
        <v>131</v>
      </c>
      <c r="B58" s="2" t="s">
        <v>25</v>
      </c>
      <c r="C58" s="2" t="s">
        <v>115</v>
      </c>
      <c r="H58" s="4"/>
      <c r="I58" s="4"/>
      <c r="J58" s="4"/>
      <c r="K58" s="4"/>
      <c r="L58" s="4">
        <v>12.4</v>
      </c>
      <c r="M58" s="4"/>
      <c r="N58" s="4"/>
      <c r="O58" s="4"/>
      <c r="P58" s="4"/>
      <c r="Q58" s="4"/>
      <c r="R58" s="4"/>
      <c r="S58" s="2" t="s">
        <v>116</v>
      </c>
      <c r="T58" s="2" t="s">
        <v>127</v>
      </c>
      <c r="U58" s="2">
        <v>1360</v>
      </c>
      <c r="V58" s="2" t="s">
        <v>128</v>
      </c>
      <c r="W58" s="2" t="s">
        <v>129</v>
      </c>
    </row>
    <row r="59" spans="1:24" x14ac:dyDescent="0.2">
      <c r="A59" s="2" t="s">
        <v>132</v>
      </c>
      <c r="B59" s="2" t="s">
        <v>25</v>
      </c>
      <c r="C59" s="2" t="s">
        <v>115</v>
      </c>
      <c r="H59" s="4"/>
      <c r="I59" s="4"/>
      <c r="J59" s="4"/>
      <c r="K59" s="4"/>
      <c r="L59" s="4">
        <v>13.5</v>
      </c>
      <c r="M59" s="4"/>
      <c r="N59" s="4"/>
      <c r="O59" s="4"/>
      <c r="P59" s="4"/>
      <c r="Q59" s="4"/>
      <c r="R59" s="4"/>
      <c r="S59" s="2" t="s">
        <v>133</v>
      </c>
      <c r="T59" s="2" t="s">
        <v>134</v>
      </c>
      <c r="U59" s="2">
        <v>790</v>
      </c>
      <c r="V59" s="2" t="s">
        <v>135</v>
      </c>
      <c r="W59" s="2" t="s">
        <v>136</v>
      </c>
    </row>
    <row r="60" spans="1:24" x14ac:dyDescent="0.2">
      <c r="A60" s="2" t="s">
        <v>137</v>
      </c>
      <c r="B60" s="2" t="s">
        <v>25</v>
      </c>
      <c r="C60" s="2" t="s">
        <v>115</v>
      </c>
      <c r="H60" s="4"/>
      <c r="I60" s="4"/>
      <c r="J60" s="4"/>
      <c r="K60" s="4"/>
      <c r="L60" s="4">
        <v>12.3</v>
      </c>
      <c r="M60" s="4"/>
      <c r="N60" s="4"/>
      <c r="O60" s="4"/>
      <c r="P60" s="4"/>
      <c r="Q60" s="4"/>
      <c r="R60" s="4"/>
      <c r="S60" s="2" t="s">
        <v>133</v>
      </c>
      <c r="T60" s="2" t="s">
        <v>134</v>
      </c>
      <c r="U60" s="2">
        <v>790</v>
      </c>
      <c r="V60" s="2" t="s">
        <v>135</v>
      </c>
      <c r="W60" s="2" t="s">
        <v>136</v>
      </c>
    </row>
    <row r="61" spans="1:24" x14ac:dyDescent="0.2">
      <c r="A61" s="2" t="s">
        <v>138</v>
      </c>
      <c r="B61" s="2" t="s">
        <v>25</v>
      </c>
      <c r="C61" s="2" t="s">
        <v>115</v>
      </c>
      <c r="F61" s="2">
        <v>37</v>
      </c>
      <c r="G61" s="2">
        <v>0.1158</v>
      </c>
      <c r="H61" s="4">
        <v>0.123</v>
      </c>
      <c r="I61" s="4">
        <f t="shared" si="0"/>
        <v>9.5399999999999999E-2</v>
      </c>
      <c r="J61" s="4">
        <v>2.2800000000000001E-2</v>
      </c>
      <c r="K61" s="4">
        <v>7.2599999999999998E-2</v>
      </c>
      <c r="L61" s="4">
        <v>13.6</v>
      </c>
      <c r="M61" s="4">
        <f t="shared" si="1"/>
        <v>0.312972972972973</v>
      </c>
      <c r="N61" s="4">
        <f t="shared" si="2"/>
        <v>0.25783783783783781</v>
      </c>
      <c r="O61" s="4">
        <f t="shared" si="3"/>
        <v>6.1621621621621631E-2</v>
      </c>
      <c r="P61" s="4">
        <f t="shared" si="4"/>
        <v>0.19621621621621621</v>
      </c>
      <c r="Q61" s="4">
        <f t="shared" si="5"/>
        <v>3.1297297297297297E-3</v>
      </c>
      <c r="R61" s="4">
        <f t="shared" si="6"/>
        <v>0.31404958677685951</v>
      </c>
      <c r="S61" s="2" t="s">
        <v>133</v>
      </c>
      <c r="T61" s="2" t="s">
        <v>139</v>
      </c>
      <c r="U61" s="2">
        <v>650</v>
      </c>
      <c r="V61" s="2" t="s">
        <v>140</v>
      </c>
      <c r="W61" s="2" t="s">
        <v>141</v>
      </c>
    </row>
    <row r="62" spans="1:24" x14ac:dyDescent="0.2">
      <c r="A62" s="2" t="s">
        <v>142</v>
      </c>
      <c r="B62" s="2" t="s">
        <v>25</v>
      </c>
      <c r="C62" s="2" t="s">
        <v>26</v>
      </c>
      <c r="F62" s="2">
        <v>47</v>
      </c>
      <c r="G62" s="2">
        <v>0.1512</v>
      </c>
      <c r="H62" s="2">
        <v>0.25600000000000001</v>
      </c>
      <c r="I62" s="4">
        <f t="shared" si="0"/>
        <v>0.22849999999999998</v>
      </c>
      <c r="J62" s="2">
        <v>6.3399999999999998E-2</v>
      </c>
      <c r="K62" s="2">
        <v>0.1651</v>
      </c>
      <c r="L62" s="2">
        <v>11.8</v>
      </c>
      <c r="M62" s="4">
        <f t="shared" si="1"/>
        <v>0.32170212765957451</v>
      </c>
      <c r="N62" s="4">
        <f t="shared" si="2"/>
        <v>0.4861702127659574</v>
      </c>
      <c r="O62" s="4">
        <f t="shared" si="3"/>
        <v>0.13489361702127659</v>
      </c>
      <c r="P62" s="4">
        <f t="shared" si="4"/>
        <v>0.35127659574468079</v>
      </c>
      <c r="Q62" s="4">
        <f t="shared" si="5"/>
        <v>3.2170212765957446E-3</v>
      </c>
      <c r="R62" s="4">
        <f t="shared" si="6"/>
        <v>0.38400969109630528</v>
      </c>
      <c r="S62" s="2" t="s">
        <v>143</v>
      </c>
      <c r="T62" s="2" t="s">
        <v>144</v>
      </c>
      <c r="U62" s="2">
        <v>3860</v>
      </c>
      <c r="V62" s="2">
        <v>-27.096575000000001</v>
      </c>
      <c r="W62" s="2">
        <v>-69.203639999999993</v>
      </c>
    </row>
    <row r="63" spans="1:24" x14ac:dyDescent="0.2">
      <c r="A63" s="2" t="s">
        <v>145</v>
      </c>
      <c r="B63" s="2" t="s">
        <v>25</v>
      </c>
      <c r="C63" s="2" t="s">
        <v>26</v>
      </c>
      <c r="F63" s="2">
        <v>19</v>
      </c>
      <c r="G63" s="2">
        <v>9.1600000000000001E-2</v>
      </c>
      <c r="H63" s="2">
        <v>0.12479999999999999</v>
      </c>
      <c r="I63" s="4">
        <f t="shared" si="0"/>
        <v>0.1086</v>
      </c>
      <c r="J63" s="2">
        <v>2.0500000000000001E-2</v>
      </c>
      <c r="K63" s="2">
        <v>8.8099999999999998E-2</v>
      </c>
      <c r="L63" s="2">
        <v>16</v>
      </c>
      <c r="M63" s="4">
        <f t="shared" si="1"/>
        <v>0.48210526315789476</v>
      </c>
      <c r="N63" s="4">
        <f t="shared" si="2"/>
        <v>0.57157894736842108</v>
      </c>
      <c r="O63" s="4">
        <f t="shared" si="3"/>
        <v>0.10789473684210528</v>
      </c>
      <c r="P63" s="4">
        <f t="shared" si="4"/>
        <v>0.46368421052631581</v>
      </c>
      <c r="Q63" s="4">
        <f t="shared" si="5"/>
        <v>4.8210526315789473E-3</v>
      </c>
      <c r="R63" s="4">
        <f t="shared" si="6"/>
        <v>0.2326901248581158</v>
      </c>
      <c r="S63" s="2" t="s">
        <v>143</v>
      </c>
      <c r="T63" s="2" t="s">
        <v>144</v>
      </c>
      <c r="U63" s="2">
        <v>3861</v>
      </c>
      <c r="V63" s="2">
        <v>-27.096575000000001</v>
      </c>
      <c r="W63" s="2">
        <v>-69.203639999999993</v>
      </c>
    </row>
    <row r="64" spans="1:24" x14ac:dyDescent="0.2">
      <c r="A64" s="2" t="s">
        <v>146</v>
      </c>
      <c r="B64" s="2" t="s">
        <v>25</v>
      </c>
      <c r="C64" s="2" t="s">
        <v>26</v>
      </c>
      <c r="F64" s="2">
        <v>23</v>
      </c>
      <c r="G64" s="2">
        <v>9.6299999999999997E-2</v>
      </c>
      <c r="H64" s="2">
        <v>0.1449</v>
      </c>
      <c r="I64" s="4">
        <f t="shared" si="0"/>
        <v>0.12010000000000001</v>
      </c>
      <c r="J64" s="2">
        <v>2.4500000000000001E-2</v>
      </c>
      <c r="K64" s="2">
        <v>9.5600000000000004E-2</v>
      </c>
      <c r="L64" s="2">
        <v>14.3</v>
      </c>
      <c r="M64" s="4">
        <f t="shared" si="1"/>
        <v>0.41869565217391302</v>
      </c>
      <c r="N64" s="4">
        <f t="shared" si="2"/>
        <v>0.52217391304347838</v>
      </c>
      <c r="O64" s="4">
        <f t="shared" si="3"/>
        <v>0.10652173913043479</v>
      </c>
      <c r="P64" s="4">
        <f t="shared" si="4"/>
        <v>0.41565217391304349</v>
      </c>
      <c r="Q64" s="4">
        <f t="shared" si="5"/>
        <v>4.1869565217391306E-3</v>
      </c>
      <c r="R64" s="4">
        <f t="shared" si="6"/>
        <v>0.25627615062761505</v>
      </c>
      <c r="S64" s="2" t="s">
        <v>143</v>
      </c>
      <c r="T64" s="2" t="s">
        <v>144</v>
      </c>
      <c r="U64" s="2">
        <v>3862</v>
      </c>
      <c r="V64" s="2">
        <v>-27.096575000000001</v>
      </c>
      <c r="W64" s="2">
        <v>-69.203639999999993</v>
      </c>
    </row>
    <row r="65" spans="1:23" x14ac:dyDescent="0.2">
      <c r="A65" s="2" t="s">
        <v>147</v>
      </c>
      <c r="B65" s="2" t="s">
        <v>25</v>
      </c>
      <c r="C65" s="2" t="s">
        <v>26</v>
      </c>
      <c r="F65" s="2">
        <v>47</v>
      </c>
      <c r="G65" s="2">
        <v>0.16539999999999999</v>
      </c>
      <c r="H65" s="2">
        <v>0.2671</v>
      </c>
      <c r="I65" s="4">
        <f t="shared" si="0"/>
        <v>0.23080000000000001</v>
      </c>
      <c r="J65" s="2">
        <v>4.7699999999999999E-2</v>
      </c>
      <c r="K65" s="2">
        <v>0.18310000000000001</v>
      </c>
      <c r="L65" s="2">
        <v>13.6</v>
      </c>
      <c r="M65" s="4">
        <f t="shared" si="1"/>
        <v>0.35191489361702127</v>
      </c>
      <c r="N65" s="4">
        <f t="shared" si="2"/>
        <v>0.49106382978723406</v>
      </c>
      <c r="O65" s="4">
        <f t="shared" si="3"/>
        <v>0.10148936170212765</v>
      </c>
      <c r="P65" s="4">
        <f t="shared" si="4"/>
        <v>0.38957446808510643</v>
      </c>
      <c r="Q65" s="4">
        <f t="shared" si="5"/>
        <v>3.5191489361702127E-3</v>
      </c>
      <c r="R65" s="4">
        <f t="shared" si="6"/>
        <v>0.26051338066630253</v>
      </c>
      <c r="S65" s="2" t="s">
        <v>143</v>
      </c>
      <c r="T65" s="2" t="s">
        <v>144</v>
      </c>
      <c r="U65" s="2">
        <v>3863</v>
      </c>
      <c r="V65" s="2">
        <v>-27.096575000000001</v>
      </c>
      <c r="W65" s="2">
        <v>-69.203639999999993</v>
      </c>
    </row>
    <row r="66" spans="1:23" x14ac:dyDescent="0.2">
      <c r="A66" s="2" t="s">
        <v>148</v>
      </c>
      <c r="B66" s="2" t="s">
        <v>25</v>
      </c>
      <c r="C66" s="2" t="s">
        <v>26</v>
      </c>
      <c r="F66" s="2">
        <v>18.5</v>
      </c>
      <c r="G66" s="2">
        <v>8.9200000000000002E-2</v>
      </c>
      <c r="H66" s="2">
        <v>0.12130000000000001</v>
      </c>
      <c r="I66" s="4">
        <f t="shared" ref="I66:I105" si="7">J66+K66</f>
        <v>0.1045</v>
      </c>
      <c r="J66" s="2">
        <v>2.23E-2</v>
      </c>
      <c r="K66" s="2">
        <v>8.2199999999999995E-2</v>
      </c>
      <c r="L66" s="2">
        <v>14.8</v>
      </c>
      <c r="M66" s="4">
        <f t="shared" ref="M66:M105" si="8">(G66*100)/F66</f>
        <v>0.48216216216216218</v>
      </c>
      <c r="N66" s="4">
        <f t="shared" ref="N66:N105" si="9">(I66*100)/F66</f>
        <v>0.56486486486486487</v>
      </c>
      <c r="O66" s="4">
        <f t="shared" ref="O66:O105" si="10">(J66*100)/F66</f>
        <v>0.12054054054054054</v>
      </c>
      <c r="P66" s="4">
        <f t="shared" ref="P66:P105" si="11">(K66*100)/F66</f>
        <v>0.44432432432432428</v>
      </c>
      <c r="Q66" s="4">
        <f t="shared" ref="Q66:Q105" si="12">G66/F66</f>
        <v>4.8216216216216221E-3</v>
      </c>
      <c r="R66" s="4">
        <f t="shared" ref="R66:R105" si="13">J66/K66</f>
        <v>0.27128953771289538</v>
      </c>
      <c r="S66" s="2" t="s">
        <v>143</v>
      </c>
      <c r="T66" s="2" t="s">
        <v>144</v>
      </c>
      <c r="U66" s="2">
        <v>3864</v>
      </c>
      <c r="V66" s="2">
        <v>-27.096575000000001</v>
      </c>
      <c r="W66" s="2">
        <v>-69.203639999999993</v>
      </c>
    </row>
    <row r="67" spans="1:23" x14ac:dyDescent="0.2">
      <c r="A67" s="2" t="s">
        <v>149</v>
      </c>
      <c r="B67" s="2" t="s">
        <v>25</v>
      </c>
      <c r="C67" s="2" t="s">
        <v>26</v>
      </c>
      <c r="F67" s="2">
        <v>22</v>
      </c>
      <c r="G67" s="2">
        <v>7.0999999999999994E-2</v>
      </c>
      <c r="H67" s="2">
        <v>0.15329999999999999</v>
      </c>
      <c r="I67" s="4">
        <f t="shared" si="7"/>
        <v>0.1351</v>
      </c>
      <c r="J67" s="2">
        <v>4.65E-2</v>
      </c>
      <c r="K67" s="2">
        <v>8.8599999999999998E-2</v>
      </c>
      <c r="L67" s="2">
        <v>16.3</v>
      </c>
      <c r="M67" s="4">
        <f t="shared" si="8"/>
        <v>0.3227272727272727</v>
      </c>
      <c r="N67" s="4">
        <f t="shared" si="9"/>
        <v>0.61409090909090913</v>
      </c>
      <c r="O67" s="4">
        <f t="shared" si="10"/>
        <v>0.21136363636363639</v>
      </c>
      <c r="P67" s="4">
        <f t="shared" si="11"/>
        <v>0.40272727272727271</v>
      </c>
      <c r="Q67" s="4">
        <f t="shared" si="12"/>
        <v>3.2272727272727271E-3</v>
      </c>
      <c r="R67" s="4">
        <f t="shared" si="13"/>
        <v>0.52483069977426633</v>
      </c>
      <c r="S67" s="2" t="s">
        <v>143</v>
      </c>
      <c r="T67" s="2" t="s">
        <v>144</v>
      </c>
      <c r="U67" s="2">
        <v>3867</v>
      </c>
      <c r="V67" s="2">
        <v>-27.096575000000001</v>
      </c>
      <c r="W67" s="2">
        <v>-69.203639999999993</v>
      </c>
    </row>
    <row r="68" spans="1:23" x14ac:dyDescent="0.2">
      <c r="A68" s="2" t="s">
        <v>150</v>
      </c>
      <c r="B68" s="2" t="s">
        <v>25</v>
      </c>
      <c r="C68" s="2" t="s">
        <v>26</v>
      </c>
      <c r="F68" s="2">
        <v>54</v>
      </c>
      <c r="I68" s="4"/>
      <c r="M68" s="4"/>
      <c r="N68" s="4"/>
      <c r="O68" s="4"/>
      <c r="P68" s="4"/>
      <c r="Q68" s="4"/>
      <c r="R68" s="4"/>
      <c r="S68" s="2" t="s">
        <v>143</v>
      </c>
      <c r="T68" s="2" t="s">
        <v>151</v>
      </c>
      <c r="U68" s="2">
        <v>3780</v>
      </c>
      <c r="V68" s="2">
        <v>-27.080362000000001</v>
      </c>
      <c r="W68" s="2">
        <v>-69.175636999999995</v>
      </c>
    </row>
    <row r="69" spans="1:23" x14ac:dyDescent="0.2">
      <c r="A69" s="2" t="s">
        <v>152</v>
      </c>
      <c r="B69" s="2" t="s">
        <v>25</v>
      </c>
      <c r="C69" s="2" t="s">
        <v>26</v>
      </c>
      <c r="F69" s="2">
        <v>20</v>
      </c>
      <c r="G69" s="2">
        <v>8.2299999999999998E-2</v>
      </c>
      <c r="H69" s="2">
        <v>0.1212</v>
      </c>
      <c r="I69" s="4">
        <f t="shared" si="7"/>
        <v>9.9199999999999997E-2</v>
      </c>
      <c r="J69" s="2">
        <v>2.3699999999999999E-2</v>
      </c>
      <c r="K69" s="2">
        <v>7.5499999999999998E-2</v>
      </c>
      <c r="L69" s="2">
        <v>14.45</v>
      </c>
      <c r="M69" s="4">
        <f t="shared" si="8"/>
        <v>0.41150000000000003</v>
      </c>
      <c r="N69" s="4">
        <f t="shared" si="9"/>
        <v>0.496</v>
      </c>
      <c r="O69" s="4">
        <f t="shared" si="10"/>
        <v>0.11850000000000001</v>
      </c>
      <c r="P69" s="4">
        <f t="shared" si="11"/>
        <v>0.3775</v>
      </c>
      <c r="Q69" s="4">
        <f t="shared" si="12"/>
        <v>4.1149999999999997E-3</v>
      </c>
      <c r="R69" s="4">
        <f t="shared" si="13"/>
        <v>0.31390728476821189</v>
      </c>
      <c r="S69" s="2" t="s">
        <v>143</v>
      </c>
      <c r="T69" s="2" t="s">
        <v>144</v>
      </c>
      <c r="U69" s="2">
        <v>3868</v>
      </c>
      <c r="V69" s="2">
        <v>-27.096575000000001</v>
      </c>
      <c r="W69" s="2">
        <v>-69.203639999999993</v>
      </c>
    </row>
    <row r="70" spans="1:23" x14ac:dyDescent="0.2">
      <c r="A70" s="2" t="s">
        <v>153</v>
      </c>
      <c r="B70" s="2" t="s">
        <v>25</v>
      </c>
      <c r="C70" s="2" t="s">
        <v>26</v>
      </c>
      <c r="F70" s="2">
        <v>58</v>
      </c>
      <c r="G70" s="2">
        <v>0.20699999999999999</v>
      </c>
      <c r="H70" s="2">
        <v>0.29949999999999999</v>
      </c>
      <c r="I70" s="4">
        <f t="shared" si="7"/>
        <v>0.20600000000000002</v>
      </c>
      <c r="J70" s="2">
        <v>4.2999999999999997E-2</v>
      </c>
      <c r="K70" s="2">
        <v>0.16300000000000001</v>
      </c>
      <c r="L70" s="5">
        <v>15.05</v>
      </c>
      <c r="M70" s="4">
        <f t="shared" si="8"/>
        <v>0.35689655172413792</v>
      </c>
      <c r="N70" s="4">
        <f t="shared" si="9"/>
        <v>0.35517241379310349</v>
      </c>
      <c r="O70" s="4">
        <f t="shared" si="10"/>
        <v>7.4137931034482754E-2</v>
      </c>
      <c r="P70" s="4">
        <f t="shared" si="11"/>
        <v>0.2810344827586207</v>
      </c>
      <c r="Q70" s="4">
        <f t="shared" si="12"/>
        <v>3.568965517241379E-3</v>
      </c>
      <c r="R70" s="4">
        <f t="shared" si="13"/>
        <v>0.26380368098159507</v>
      </c>
      <c r="S70" s="2" t="s">
        <v>143</v>
      </c>
      <c r="T70" s="2" t="s">
        <v>144</v>
      </c>
      <c r="U70" s="2">
        <v>3868</v>
      </c>
      <c r="V70" s="2">
        <v>-27.096575000000001</v>
      </c>
      <c r="W70" s="2">
        <v>-69.203639999999993</v>
      </c>
    </row>
    <row r="71" spans="1:23" x14ac:dyDescent="0.2">
      <c r="A71" s="2" t="s">
        <v>154</v>
      </c>
      <c r="B71" s="2" t="s">
        <v>25</v>
      </c>
      <c r="C71" s="2" t="s">
        <v>26</v>
      </c>
      <c r="F71" s="2">
        <v>56</v>
      </c>
      <c r="G71" s="2">
        <v>0.2422</v>
      </c>
      <c r="H71" s="2">
        <v>0.34899999999999998</v>
      </c>
      <c r="I71" s="4">
        <f t="shared" si="7"/>
        <v>0.28250000000000003</v>
      </c>
      <c r="J71" s="2">
        <v>8.0500000000000002E-2</v>
      </c>
      <c r="K71" s="2">
        <v>0.20200000000000001</v>
      </c>
      <c r="L71" s="2">
        <v>16.100000000000001</v>
      </c>
      <c r="M71" s="4">
        <f t="shared" si="8"/>
        <v>0.4325</v>
      </c>
      <c r="N71" s="4">
        <f t="shared" si="9"/>
        <v>0.50446428571428581</v>
      </c>
      <c r="O71" s="4">
        <f t="shared" si="10"/>
        <v>0.14375000000000002</v>
      </c>
      <c r="P71" s="4">
        <f t="shared" si="11"/>
        <v>0.36071428571428577</v>
      </c>
      <c r="Q71" s="4">
        <f t="shared" si="12"/>
        <v>4.3249999999999999E-3</v>
      </c>
      <c r="R71" s="4">
        <f t="shared" si="13"/>
        <v>0.39851485148514848</v>
      </c>
      <c r="S71" s="2" t="s">
        <v>143</v>
      </c>
      <c r="T71" s="2" t="s">
        <v>155</v>
      </c>
      <c r="U71" s="2">
        <v>3780</v>
      </c>
      <c r="V71" s="2">
        <v>-27.089020000000001</v>
      </c>
      <c r="W71" s="2">
        <v>-69.174871999999993</v>
      </c>
    </row>
    <row r="72" spans="1:23" x14ac:dyDescent="0.2">
      <c r="A72" s="2" t="s">
        <v>156</v>
      </c>
      <c r="B72" s="2" t="s">
        <v>25</v>
      </c>
      <c r="C72" s="2" t="s">
        <v>26</v>
      </c>
      <c r="F72" s="2">
        <v>65</v>
      </c>
      <c r="G72" s="2">
        <v>0.23710000000000001</v>
      </c>
      <c r="H72" s="2">
        <v>0.40300000000000002</v>
      </c>
      <c r="I72" s="4">
        <f t="shared" si="7"/>
        <v>0.31609999999999999</v>
      </c>
      <c r="J72" s="2">
        <v>7.7200000000000005E-2</v>
      </c>
      <c r="K72" s="2">
        <v>0.2389</v>
      </c>
      <c r="L72" s="2">
        <v>16.3</v>
      </c>
      <c r="M72" s="4">
        <f t="shared" si="8"/>
        <v>0.36476923076923079</v>
      </c>
      <c r="N72" s="4">
        <f t="shared" si="9"/>
        <v>0.48630769230769227</v>
      </c>
      <c r="O72" s="4">
        <f t="shared" si="10"/>
        <v>0.11876923076923078</v>
      </c>
      <c r="P72" s="4">
        <f t="shared" si="11"/>
        <v>0.36753846153846154</v>
      </c>
      <c r="Q72" s="4">
        <f t="shared" si="12"/>
        <v>3.647692307692308E-3</v>
      </c>
      <c r="R72" s="4">
        <f t="shared" si="13"/>
        <v>0.32314776056927585</v>
      </c>
      <c r="S72" s="2" t="s">
        <v>143</v>
      </c>
      <c r="T72" s="2" t="s">
        <v>157</v>
      </c>
      <c r="U72" s="2">
        <v>4460</v>
      </c>
      <c r="V72" s="2">
        <v>-26.890383</v>
      </c>
      <c r="W72" s="2">
        <v>-68.485847000000007</v>
      </c>
    </row>
    <row r="73" spans="1:23" x14ac:dyDescent="0.2">
      <c r="A73" s="2" t="s">
        <v>158</v>
      </c>
      <c r="B73" s="2" t="s">
        <v>25</v>
      </c>
      <c r="C73" s="2" t="s">
        <v>26</v>
      </c>
      <c r="F73" s="2">
        <v>65</v>
      </c>
      <c r="G73" s="2">
        <v>0.18099999999999999</v>
      </c>
      <c r="H73" s="2">
        <v>0.31929999999999997</v>
      </c>
      <c r="I73" s="4">
        <f t="shared" si="7"/>
        <v>0.2707</v>
      </c>
      <c r="J73" s="2">
        <v>6.2100000000000002E-2</v>
      </c>
      <c r="K73" s="2">
        <v>0.20860000000000001</v>
      </c>
      <c r="L73" s="2">
        <v>14.85</v>
      </c>
      <c r="M73" s="4">
        <f t="shared" si="8"/>
        <v>0.27846153846153843</v>
      </c>
      <c r="N73" s="4">
        <f t="shared" si="9"/>
        <v>0.41646153846153844</v>
      </c>
      <c r="O73" s="4">
        <f t="shared" si="10"/>
        <v>9.5538461538461544E-2</v>
      </c>
      <c r="P73" s="4">
        <f t="shared" si="11"/>
        <v>0.32092307692307692</v>
      </c>
      <c r="Q73" s="4">
        <f t="shared" si="12"/>
        <v>2.7846153846153845E-3</v>
      </c>
      <c r="R73" s="4">
        <f t="shared" si="13"/>
        <v>0.29769894534995206</v>
      </c>
      <c r="S73" s="2" t="s">
        <v>143</v>
      </c>
      <c r="T73" s="2" t="s">
        <v>157</v>
      </c>
      <c r="U73" s="2">
        <v>4460</v>
      </c>
      <c r="V73" s="2">
        <v>-26.890383</v>
      </c>
      <c r="W73" s="2">
        <v>-68.485847000000007</v>
      </c>
    </row>
    <row r="74" spans="1:23" x14ac:dyDescent="0.2">
      <c r="A74" s="2" t="s">
        <v>159</v>
      </c>
      <c r="B74" s="2" t="s">
        <v>25</v>
      </c>
      <c r="C74" s="2" t="s">
        <v>26</v>
      </c>
      <c r="F74" s="2">
        <v>75.5</v>
      </c>
      <c r="G74" s="2">
        <v>0.26950000000000002</v>
      </c>
      <c r="H74" s="2">
        <v>0.60060000000000002</v>
      </c>
      <c r="I74" s="4">
        <f t="shared" si="7"/>
        <v>0.48759999999999998</v>
      </c>
      <c r="J74" s="2">
        <v>0.1381</v>
      </c>
      <c r="K74" s="2">
        <v>0.34949999999999998</v>
      </c>
      <c r="L74" s="2">
        <v>19.05</v>
      </c>
      <c r="M74" s="4">
        <f t="shared" si="8"/>
        <v>0.35695364238410598</v>
      </c>
      <c r="N74" s="4">
        <f t="shared" si="9"/>
        <v>0.64582781456953642</v>
      </c>
      <c r="O74" s="4">
        <f t="shared" si="10"/>
        <v>0.18291390728476822</v>
      </c>
      <c r="P74" s="4">
        <f t="shared" si="11"/>
        <v>0.46291390728476817</v>
      </c>
      <c r="Q74" s="4">
        <f t="shared" si="12"/>
        <v>3.5695364238410598E-3</v>
      </c>
      <c r="R74" s="4">
        <f>J74/K74</f>
        <v>0.39513590844062951</v>
      </c>
      <c r="S74" s="2" t="s">
        <v>143</v>
      </c>
      <c r="T74" s="2" t="s">
        <v>160</v>
      </c>
      <c r="U74" s="2">
        <v>5250</v>
      </c>
      <c r="V74" s="2">
        <v>-27.059795000000001</v>
      </c>
      <c r="W74" s="2">
        <v>-68.547606999999999</v>
      </c>
    </row>
    <row r="75" spans="1:23" x14ac:dyDescent="0.2">
      <c r="A75" s="2" t="s">
        <v>161</v>
      </c>
      <c r="B75" s="2" t="s">
        <v>25</v>
      </c>
      <c r="C75" s="2" t="s">
        <v>26</v>
      </c>
      <c r="F75" s="2">
        <v>94</v>
      </c>
      <c r="G75" s="2">
        <v>0.29239999999999999</v>
      </c>
      <c r="H75" s="2">
        <v>0.54100000000000004</v>
      </c>
      <c r="I75" s="4">
        <f t="shared" si="7"/>
        <v>0.47170000000000001</v>
      </c>
      <c r="J75" s="2">
        <v>0.1666</v>
      </c>
      <c r="K75" s="2">
        <v>0.30509999999999998</v>
      </c>
      <c r="L75" s="2">
        <v>18.8</v>
      </c>
      <c r="M75" s="4">
        <f t="shared" si="8"/>
        <v>0.31106382978723401</v>
      </c>
      <c r="N75" s="4">
        <f t="shared" si="9"/>
        <v>0.5018085106382979</v>
      </c>
      <c r="O75" s="4">
        <f t="shared" si="10"/>
        <v>0.1772340425531915</v>
      </c>
      <c r="P75" s="4">
        <f t="shared" si="11"/>
        <v>0.32457446808510637</v>
      </c>
      <c r="Q75" s="4">
        <f t="shared" si="12"/>
        <v>3.1106382978723403E-3</v>
      </c>
      <c r="R75" s="4">
        <f t="shared" si="13"/>
        <v>0.54605047525401507</v>
      </c>
      <c r="S75" s="2" t="s">
        <v>143</v>
      </c>
      <c r="T75" s="2" t="s">
        <v>160</v>
      </c>
      <c r="U75" s="2">
        <v>5250</v>
      </c>
      <c r="V75" s="2">
        <v>-27.059795000000001</v>
      </c>
      <c r="W75" s="2">
        <v>-68.547606999999999</v>
      </c>
    </row>
    <row r="76" spans="1:23" x14ac:dyDescent="0.2">
      <c r="A76" s="2" t="s">
        <v>162</v>
      </c>
      <c r="B76" s="2" t="s">
        <v>25</v>
      </c>
      <c r="C76" s="2" t="s">
        <v>26</v>
      </c>
      <c r="F76" s="2">
        <v>56</v>
      </c>
      <c r="G76" s="2">
        <v>0.13700000000000001</v>
      </c>
      <c r="H76" s="2">
        <v>0.27410000000000001</v>
      </c>
      <c r="I76" s="4">
        <f t="shared" si="7"/>
        <v>0.23230000000000001</v>
      </c>
      <c r="J76" s="2">
        <v>8.2199999999999995E-2</v>
      </c>
      <c r="K76" s="2">
        <v>0.15010000000000001</v>
      </c>
      <c r="L76" s="2">
        <v>17.05</v>
      </c>
      <c r="M76" s="4">
        <f t="shared" si="8"/>
        <v>0.24464285714285716</v>
      </c>
      <c r="N76" s="4">
        <f t="shared" si="9"/>
        <v>0.41482142857142856</v>
      </c>
      <c r="O76" s="4">
        <f t="shared" si="10"/>
        <v>0.14678571428571427</v>
      </c>
      <c r="P76" s="4">
        <f t="shared" si="11"/>
        <v>0.26803571428571432</v>
      </c>
      <c r="Q76" s="4">
        <f t="shared" si="12"/>
        <v>2.4464285714285716E-3</v>
      </c>
      <c r="R76" s="4">
        <f t="shared" si="13"/>
        <v>0.5476349100599599</v>
      </c>
      <c r="S76" s="2" t="s">
        <v>143</v>
      </c>
      <c r="T76" s="2" t="s">
        <v>160</v>
      </c>
      <c r="U76" s="2">
        <v>5250</v>
      </c>
      <c r="V76" s="2">
        <v>-27.059795000000001</v>
      </c>
      <c r="W76" s="2">
        <v>-68.547606999999999</v>
      </c>
    </row>
    <row r="77" spans="1:23" x14ac:dyDescent="0.2">
      <c r="A77" s="2" t="s">
        <v>163</v>
      </c>
      <c r="B77" s="2" t="s">
        <v>25</v>
      </c>
      <c r="C77" s="2" t="s">
        <v>26</v>
      </c>
      <c r="F77" s="2">
        <v>18</v>
      </c>
      <c r="G77" s="2">
        <v>6.3500000000000001E-2</v>
      </c>
      <c r="H77" s="2">
        <v>0.13700000000000001</v>
      </c>
      <c r="I77" s="4">
        <f t="shared" si="7"/>
        <v>0.1114</v>
      </c>
      <c r="J77" s="2">
        <v>2.9399999999999999E-2</v>
      </c>
      <c r="K77" s="2">
        <v>8.2000000000000003E-2</v>
      </c>
      <c r="L77" s="2">
        <v>13.4</v>
      </c>
      <c r="M77" s="4">
        <f t="shared" si="8"/>
        <v>0.35277777777777775</v>
      </c>
      <c r="N77" s="4">
        <f t="shared" si="9"/>
        <v>0.61888888888888893</v>
      </c>
      <c r="O77" s="4">
        <f t="shared" si="10"/>
        <v>0.16333333333333333</v>
      </c>
      <c r="P77" s="4">
        <f t="shared" si="11"/>
        <v>0.4555555555555556</v>
      </c>
      <c r="Q77" s="4">
        <f t="shared" si="12"/>
        <v>3.5277777777777777E-3</v>
      </c>
      <c r="R77" s="4">
        <f t="shared" si="13"/>
        <v>0.35853658536585364</v>
      </c>
      <c r="S77" s="2" t="s">
        <v>143</v>
      </c>
      <c r="T77" s="2" t="s">
        <v>160</v>
      </c>
      <c r="U77" s="2">
        <v>5250</v>
      </c>
      <c r="V77" s="2">
        <v>-27.059795000000001</v>
      </c>
      <c r="W77" s="2">
        <v>-68.547606999999999</v>
      </c>
    </row>
    <row r="78" spans="1:23" x14ac:dyDescent="0.2">
      <c r="A78" s="2" t="s">
        <v>164</v>
      </c>
      <c r="B78" s="2" t="s">
        <v>25</v>
      </c>
      <c r="C78" s="2" t="s">
        <v>26</v>
      </c>
      <c r="F78" s="2">
        <v>76</v>
      </c>
      <c r="G78" s="2">
        <v>0.2505</v>
      </c>
      <c r="H78" s="2">
        <v>0.36020000000000002</v>
      </c>
      <c r="I78" s="4">
        <f t="shared" si="7"/>
        <v>0.35630000000000001</v>
      </c>
      <c r="J78" s="2">
        <v>7.2700000000000001E-2</v>
      </c>
      <c r="K78" s="2">
        <v>0.28360000000000002</v>
      </c>
      <c r="L78" s="2">
        <v>16.75</v>
      </c>
      <c r="M78" s="4">
        <f t="shared" si="8"/>
        <v>0.32960526315789473</v>
      </c>
      <c r="N78" s="4">
        <f t="shared" si="9"/>
        <v>0.46881578947368424</v>
      </c>
      <c r="O78" s="4">
        <f t="shared" si="10"/>
        <v>9.5657894736842108E-2</v>
      </c>
      <c r="P78" s="4">
        <f t="shared" si="11"/>
        <v>0.37315789473684213</v>
      </c>
      <c r="Q78" s="4">
        <f t="shared" si="12"/>
        <v>3.2960526315789474E-3</v>
      </c>
      <c r="R78" s="4">
        <f t="shared" si="13"/>
        <v>0.25634696755994357</v>
      </c>
      <c r="S78" s="2" t="s">
        <v>143</v>
      </c>
      <c r="T78" s="2" t="s">
        <v>160</v>
      </c>
      <c r="U78" s="2">
        <v>5250</v>
      </c>
      <c r="V78" s="2">
        <v>-27.059795000000001</v>
      </c>
      <c r="W78" s="2">
        <v>-68.547606999999999</v>
      </c>
    </row>
    <row r="79" spans="1:23" x14ac:dyDescent="0.2">
      <c r="A79" s="2" t="s">
        <v>165</v>
      </c>
      <c r="B79" s="2" t="s">
        <v>25</v>
      </c>
      <c r="C79" s="2" t="s">
        <v>26</v>
      </c>
      <c r="F79" s="2">
        <v>20.5</v>
      </c>
      <c r="G79" s="2">
        <v>9.2700000000000005E-2</v>
      </c>
      <c r="H79" s="2">
        <v>0.17660000000000001</v>
      </c>
      <c r="I79" s="4">
        <f t="shared" si="7"/>
        <v>0.1623</v>
      </c>
      <c r="J79" s="2">
        <v>6.6500000000000004E-2</v>
      </c>
      <c r="K79" s="2">
        <v>9.5799999999999996E-2</v>
      </c>
      <c r="L79" s="2">
        <v>17.2</v>
      </c>
      <c r="M79" s="4">
        <f t="shared" si="8"/>
        <v>0.45219512195121947</v>
      </c>
      <c r="N79" s="4">
        <f t="shared" si="9"/>
        <v>0.79170731707317077</v>
      </c>
      <c r="O79" s="4">
        <f t="shared" si="10"/>
        <v>0.32439024390243903</v>
      </c>
      <c r="P79" s="4">
        <f t="shared" si="11"/>
        <v>0.46731707317073173</v>
      </c>
      <c r="Q79" s="4">
        <f t="shared" si="12"/>
        <v>4.5219512195121955E-3</v>
      </c>
      <c r="R79" s="4">
        <f t="shared" si="13"/>
        <v>0.69415448851774542</v>
      </c>
      <c r="S79" s="2" t="s">
        <v>143</v>
      </c>
      <c r="T79" s="2" t="s">
        <v>160</v>
      </c>
      <c r="U79" s="2">
        <v>5250</v>
      </c>
      <c r="V79" s="2">
        <v>-27.059795000000001</v>
      </c>
      <c r="W79" s="2">
        <v>-68.547606999999999</v>
      </c>
    </row>
    <row r="80" spans="1:23" x14ac:dyDescent="0.2">
      <c r="A80" s="2" t="s">
        <v>166</v>
      </c>
      <c r="B80" s="2" t="s">
        <v>25</v>
      </c>
      <c r="C80" s="2" t="s">
        <v>26</v>
      </c>
      <c r="F80" s="2">
        <v>32</v>
      </c>
      <c r="G80" s="2">
        <v>0.12720000000000001</v>
      </c>
      <c r="H80" s="2">
        <v>0.13089999999999999</v>
      </c>
      <c r="I80" s="4">
        <f t="shared" si="7"/>
        <v>0.10969999999999999</v>
      </c>
      <c r="J80" s="2">
        <v>1.6299999999999999E-2</v>
      </c>
      <c r="K80" s="2">
        <v>9.3399999999999997E-2</v>
      </c>
      <c r="L80" s="5">
        <v>8.85</v>
      </c>
      <c r="M80" s="4">
        <f t="shared" si="8"/>
        <v>0.39750000000000002</v>
      </c>
      <c r="N80" s="4">
        <f t="shared" si="9"/>
        <v>0.34281249999999996</v>
      </c>
      <c r="O80" s="4">
        <f t="shared" si="10"/>
        <v>5.0937499999999997E-2</v>
      </c>
      <c r="P80" s="4">
        <f t="shared" si="11"/>
        <v>0.291875</v>
      </c>
      <c r="Q80" s="4">
        <f t="shared" si="12"/>
        <v>3.9750000000000002E-3</v>
      </c>
      <c r="R80" s="4">
        <f t="shared" si="13"/>
        <v>0.17451820128479656</v>
      </c>
      <c r="S80" s="2" t="s">
        <v>27</v>
      </c>
      <c r="T80" s="2" t="s">
        <v>167</v>
      </c>
      <c r="U80" s="2">
        <v>420</v>
      </c>
      <c r="V80" s="2" t="s">
        <v>168</v>
      </c>
      <c r="W80" s="2" t="s">
        <v>169</v>
      </c>
    </row>
    <row r="81" spans="1:23" x14ac:dyDescent="0.2">
      <c r="A81" s="6" t="s">
        <v>170</v>
      </c>
      <c r="B81" s="6" t="s">
        <v>25</v>
      </c>
      <c r="C81" s="2" t="s">
        <v>26</v>
      </c>
      <c r="D81" s="7">
        <v>-68.105431519999996</v>
      </c>
      <c r="E81" s="7"/>
      <c r="F81" s="6">
        <v>47</v>
      </c>
      <c r="G81" s="4">
        <v>0.16689999999999999</v>
      </c>
      <c r="H81" s="4">
        <v>0.1565</v>
      </c>
      <c r="I81" s="4">
        <f t="shared" si="7"/>
        <v>0.1288</v>
      </c>
      <c r="J81" s="4">
        <v>1.7500000000000002E-2</v>
      </c>
      <c r="K81" s="4">
        <v>0.1113</v>
      </c>
      <c r="L81" s="6">
        <v>12.95</v>
      </c>
      <c r="M81" s="4">
        <f t="shared" si="8"/>
        <v>0.35510638297872338</v>
      </c>
      <c r="N81" s="4">
        <f t="shared" si="9"/>
        <v>0.27404255319148935</v>
      </c>
      <c r="O81" s="4">
        <f t="shared" si="10"/>
        <v>3.7234042553191495E-2</v>
      </c>
      <c r="P81" s="4">
        <f t="shared" si="11"/>
        <v>0.23680851063829786</v>
      </c>
      <c r="Q81" s="4">
        <f t="shared" si="12"/>
        <v>3.5510638297872339E-3</v>
      </c>
      <c r="R81" s="4">
        <f t="shared" si="13"/>
        <v>0.15723270440251574</v>
      </c>
      <c r="S81" s="6" t="s">
        <v>171</v>
      </c>
      <c r="T81" s="6" t="s">
        <v>172</v>
      </c>
      <c r="U81" s="6">
        <v>3120</v>
      </c>
      <c r="V81" s="7">
        <v>-22.781452080000001</v>
      </c>
      <c r="W81" s="7">
        <v>-68.105431519999996</v>
      </c>
    </row>
    <row r="82" spans="1:23" x14ac:dyDescent="0.2">
      <c r="A82" s="6" t="s">
        <v>173</v>
      </c>
      <c r="B82" s="6" t="s">
        <v>25</v>
      </c>
      <c r="C82" s="2" t="s">
        <v>26</v>
      </c>
      <c r="D82" s="7">
        <v>-68.105431519999996</v>
      </c>
      <c r="E82" s="7"/>
      <c r="F82" s="6">
        <v>50</v>
      </c>
      <c r="G82" s="4">
        <v>0.21640000000000001</v>
      </c>
      <c r="H82" s="4">
        <v>0.18820000000000001</v>
      </c>
      <c r="I82" s="4">
        <f t="shared" si="7"/>
        <v>0.16540000000000002</v>
      </c>
      <c r="J82" s="4">
        <v>1.2999999999999999E-2</v>
      </c>
      <c r="K82" s="4">
        <v>0.15240000000000001</v>
      </c>
      <c r="L82" s="6">
        <v>12.6</v>
      </c>
      <c r="M82" s="4">
        <f t="shared" si="8"/>
        <v>0.43280000000000002</v>
      </c>
      <c r="N82" s="4">
        <f t="shared" si="9"/>
        <v>0.33080000000000004</v>
      </c>
      <c r="O82" s="4">
        <f t="shared" si="10"/>
        <v>2.6000000000000002E-2</v>
      </c>
      <c r="P82" s="4">
        <f t="shared" si="11"/>
        <v>0.30480000000000002</v>
      </c>
      <c r="Q82" s="4">
        <f t="shared" si="12"/>
        <v>4.3280000000000002E-3</v>
      </c>
      <c r="R82" s="4">
        <f t="shared" si="13"/>
        <v>8.5301837270341199E-2</v>
      </c>
      <c r="S82" s="6" t="s">
        <v>171</v>
      </c>
      <c r="T82" s="6" t="s">
        <v>172</v>
      </c>
      <c r="U82" s="6">
        <v>3120</v>
      </c>
      <c r="V82" s="7">
        <v>-22.781452080000001</v>
      </c>
      <c r="W82" s="7">
        <v>-68.105431519999996</v>
      </c>
    </row>
    <row r="83" spans="1:23" x14ac:dyDescent="0.2">
      <c r="A83" s="6" t="s">
        <v>174</v>
      </c>
      <c r="B83" s="6" t="s">
        <v>25</v>
      </c>
      <c r="C83" s="2" t="s">
        <v>175</v>
      </c>
      <c r="D83" s="7">
        <v>-68.403969989999993</v>
      </c>
      <c r="E83" s="7"/>
      <c r="F83" s="6">
        <v>40</v>
      </c>
      <c r="G83" s="4">
        <v>0.20680000000000001</v>
      </c>
      <c r="H83" s="4">
        <v>0.17469999999999999</v>
      </c>
      <c r="I83" s="4">
        <f t="shared" si="7"/>
        <v>0.14660000000000001</v>
      </c>
      <c r="J83" s="4">
        <v>2.86E-2</v>
      </c>
      <c r="K83" s="4">
        <v>0.11799999999999999</v>
      </c>
      <c r="L83" s="6">
        <v>19.95</v>
      </c>
      <c r="M83" s="4">
        <f t="shared" si="8"/>
        <v>0.51700000000000002</v>
      </c>
      <c r="N83" s="4">
        <f t="shared" si="9"/>
        <v>0.36649999999999999</v>
      </c>
      <c r="O83" s="4">
        <f t="shared" si="10"/>
        <v>7.1499999999999994E-2</v>
      </c>
      <c r="P83" s="4">
        <f t="shared" si="11"/>
        <v>0.29499999999999998</v>
      </c>
      <c r="Q83" s="4">
        <f t="shared" si="12"/>
        <v>5.1700000000000001E-3</v>
      </c>
      <c r="R83" s="4">
        <f t="shared" si="13"/>
        <v>0.24237288135593221</v>
      </c>
      <c r="S83" s="6" t="s">
        <v>171</v>
      </c>
      <c r="T83" s="6" t="s">
        <v>176</v>
      </c>
      <c r="U83" s="6">
        <v>4543</v>
      </c>
      <c r="V83" s="7">
        <v>-21.187725279999999</v>
      </c>
      <c r="W83" s="7">
        <v>-68.403969989999993</v>
      </c>
    </row>
    <row r="84" spans="1:23" x14ac:dyDescent="0.2">
      <c r="A84" s="6" t="s">
        <v>177</v>
      </c>
      <c r="B84" s="6" t="s">
        <v>25</v>
      </c>
      <c r="C84" s="2" t="s">
        <v>175</v>
      </c>
      <c r="D84" s="7">
        <v>-68.403969989999993</v>
      </c>
      <c r="E84" s="7"/>
      <c r="F84" s="6">
        <v>42</v>
      </c>
      <c r="G84" s="4">
        <v>0.16089999999999999</v>
      </c>
      <c r="H84" s="4">
        <v>0.18940000000000001</v>
      </c>
      <c r="I84" s="4">
        <f t="shared" si="7"/>
        <v>0.15440000000000001</v>
      </c>
      <c r="J84" s="4">
        <v>3.4200000000000001E-2</v>
      </c>
      <c r="K84" s="4">
        <v>0.1202</v>
      </c>
      <c r="L84" s="6">
        <v>16.7</v>
      </c>
      <c r="M84" s="4">
        <f t="shared" si="8"/>
        <v>0.3830952380952381</v>
      </c>
      <c r="N84" s="4">
        <f t="shared" si="9"/>
        <v>0.36761904761904762</v>
      </c>
      <c r="O84" s="4">
        <f t="shared" si="10"/>
        <v>8.1428571428571433E-2</v>
      </c>
      <c r="P84" s="4">
        <f t="shared" si="11"/>
        <v>0.28619047619047616</v>
      </c>
      <c r="Q84" s="4">
        <f t="shared" si="12"/>
        <v>3.8309523809523806E-3</v>
      </c>
      <c r="R84" s="4">
        <f t="shared" si="13"/>
        <v>0.28452579034941766</v>
      </c>
      <c r="S84" s="6" t="s">
        <v>171</v>
      </c>
      <c r="T84" s="6" t="s">
        <v>176</v>
      </c>
      <c r="U84" s="6">
        <v>4543</v>
      </c>
      <c r="V84" s="7">
        <v>-21.187725279999999</v>
      </c>
      <c r="W84" s="7">
        <v>-68.403969989999993</v>
      </c>
    </row>
    <row r="85" spans="1:23" x14ac:dyDescent="0.2">
      <c r="A85" s="6" t="s">
        <v>178</v>
      </c>
      <c r="B85" s="6" t="s">
        <v>25</v>
      </c>
      <c r="C85" s="2" t="s">
        <v>175</v>
      </c>
      <c r="D85" s="7">
        <v>-68.401620030000004</v>
      </c>
      <c r="E85" s="7"/>
      <c r="F85" s="6">
        <v>25</v>
      </c>
      <c r="G85" s="4">
        <v>0.13930000000000001</v>
      </c>
      <c r="H85" s="4">
        <v>0.1149</v>
      </c>
      <c r="I85" s="4">
        <f t="shared" si="7"/>
        <v>9.3600000000000003E-2</v>
      </c>
      <c r="J85" s="4">
        <v>0.02</v>
      </c>
      <c r="K85" s="4">
        <v>7.3599999999999999E-2</v>
      </c>
      <c r="L85" s="6">
        <v>19.25</v>
      </c>
      <c r="M85" s="4">
        <f t="shared" si="8"/>
        <v>0.55720000000000003</v>
      </c>
      <c r="N85" s="4">
        <f t="shared" si="9"/>
        <v>0.37439999999999996</v>
      </c>
      <c r="O85" s="4">
        <f t="shared" si="10"/>
        <v>0.08</v>
      </c>
      <c r="P85" s="4">
        <f t="shared" si="11"/>
        <v>0.2944</v>
      </c>
      <c r="Q85" s="4">
        <f t="shared" si="12"/>
        <v>5.5720000000000006E-3</v>
      </c>
      <c r="R85" s="4">
        <f t="shared" si="13"/>
        <v>0.27173913043478259</v>
      </c>
      <c r="S85" s="6" t="s">
        <v>171</v>
      </c>
      <c r="T85" s="6" t="s">
        <v>179</v>
      </c>
      <c r="U85" s="6">
        <v>4510</v>
      </c>
      <c r="V85" s="7">
        <v>-21.18774488</v>
      </c>
      <c r="W85" s="7">
        <v>-68.401620030000004</v>
      </c>
    </row>
    <row r="86" spans="1:23" x14ac:dyDescent="0.2">
      <c r="A86" s="6" t="s">
        <v>180</v>
      </c>
      <c r="B86" s="6" t="s">
        <v>25</v>
      </c>
      <c r="C86" s="2" t="s">
        <v>175</v>
      </c>
      <c r="D86" s="7">
        <v>-68.401620030000004</v>
      </c>
      <c r="E86" s="7"/>
      <c r="F86" s="6">
        <v>37</v>
      </c>
      <c r="G86" s="4">
        <v>0.13650000000000001</v>
      </c>
      <c r="H86" s="4">
        <v>0.16880000000000001</v>
      </c>
      <c r="I86" s="4">
        <f t="shared" si="7"/>
        <v>0.1353</v>
      </c>
      <c r="J86" s="4">
        <v>2.75E-2</v>
      </c>
      <c r="K86" s="4">
        <v>0.10780000000000001</v>
      </c>
      <c r="L86" s="6">
        <v>18.450000000000003</v>
      </c>
      <c r="M86" s="4">
        <f t="shared" si="8"/>
        <v>0.36891891891891893</v>
      </c>
      <c r="N86" s="4">
        <f t="shared" si="9"/>
        <v>0.36567567567567572</v>
      </c>
      <c r="O86" s="4">
        <f t="shared" si="10"/>
        <v>7.4324324324324328E-2</v>
      </c>
      <c r="P86" s="4">
        <f t="shared" si="11"/>
        <v>0.29135135135135137</v>
      </c>
      <c r="Q86" s="4">
        <f t="shared" si="12"/>
        <v>3.6891891891891893E-3</v>
      </c>
      <c r="R86" s="4">
        <f t="shared" si="13"/>
        <v>0.25510204081632654</v>
      </c>
      <c r="S86" s="6" t="s">
        <v>171</v>
      </c>
      <c r="T86" s="6" t="s">
        <v>179</v>
      </c>
      <c r="U86" s="6">
        <v>4510</v>
      </c>
      <c r="V86" s="7">
        <v>-21.18774488</v>
      </c>
      <c r="W86" s="7">
        <v>-68.401620030000004</v>
      </c>
    </row>
    <row r="87" spans="1:23" x14ac:dyDescent="0.2">
      <c r="A87" s="6" t="s">
        <v>181</v>
      </c>
      <c r="B87" s="6" t="s">
        <v>25</v>
      </c>
      <c r="C87" s="2" t="s">
        <v>175</v>
      </c>
      <c r="D87" s="7">
        <v>-68.401620030000004</v>
      </c>
      <c r="E87" s="7"/>
      <c r="F87" s="6">
        <v>51</v>
      </c>
      <c r="G87" s="4">
        <v>0.19639999999999999</v>
      </c>
      <c r="H87" s="4">
        <v>0.2767</v>
      </c>
      <c r="I87" s="4">
        <f t="shared" si="7"/>
        <v>0.22689999999999999</v>
      </c>
      <c r="J87" s="4">
        <v>5.0500000000000003E-2</v>
      </c>
      <c r="K87" s="4">
        <v>0.1764</v>
      </c>
      <c r="L87" s="6">
        <v>16.899999999999999</v>
      </c>
      <c r="M87" s="4">
        <f t="shared" si="8"/>
        <v>0.38509803921568631</v>
      </c>
      <c r="N87" s="4">
        <f t="shared" si="9"/>
        <v>0.44490196078431365</v>
      </c>
      <c r="O87" s="4">
        <f t="shared" si="10"/>
        <v>9.9019607843137264E-2</v>
      </c>
      <c r="P87" s="4">
        <f t="shared" si="11"/>
        <v>0.34588235294117647</v>
      </c>
      <c r="Q87" s="4">
        <f t="shared" si="12"/>
        <v>3.8509803921568625E-3</v>
      </c>
      <c r="R87" s="4">
        <f t="shared" si="13"/>
        <v>0.28628117913832202</v>
      </c>
      <c r="S87" s="6" t="s">
        <v>171</v>
      </c>
      <c r="T87" s="6" t="s">
        <v>179</v>
      </c>
      <c r="U87" s="6">
        <v>4510</v>
      </c>
      <c r="V87" s="7">
        <v>-21.18774488</v>
      </c>
      <c r="W87" s="7">
        <v>-68.401620030000004</v>
      </c>
    </row>
    <row r="88" spans="1:23" x14ac:dyDescent="0.2">
      <c r="A88" s="6" t="s">
        <v>182</v>
      </c>
      <c r="B88" s="6" t="s">
        <v>25</v>
      </c>
      <c r="C88" s="2" t="s">
        <v>175</v>
      </c>
      <c r="D88" s="7">
        <v>-68.403969989999993</v>
      </c>
      <c r="E88" s="7"/>
      <c r="F88" s="6">
        <v>42</v>
      </c>
      <c r="G88" s="4">
        <v>0.17449999999999999</v>
      </c>
      <c r="H88" s="4">
        <v>0.24110000000000001</v>
      </c>
      <c r="I88" s="4">
        <f t="shared" si="7"/>
        <v>0.19939999999999999</v>
      </c>
      <c r="J88" s="4">
        <v>5.0700000000000002E-2</v>
      </c>
      <c r="K88" s="4">
        <v>0.1487</v>
      </c>
      <c r="L88" s="6">
        <v>18.95</v>
      </c>
      <c r="M88" s="4">
        <f t="shared" si="8"/>
        <v>0.41547619047619044</v>
      </c>
      <c r="N88" s="4">
        <f t="shared" si="9"/>
        <v>0.47476190476190472</v>
      </c>
      <c r="O88" s="4">
        <f t="shared" si="10"/>
        <v>0.12071428571428572</v>
      </c>
      <c r="P88" s="4">
        <f t="shared" si="11"/>
        <v>0.35404761904761906</v>
      </c>
      <c r="Q88" s="4">
        <f t="shared" si="12"/>
        <v>4.1547619047619042E-3</v>
      </c>
      <c r="R88" s="4">
        <f t="shared" si="13"/>
        <v>0.34095494283792871</v>
      </c>
      <c r="S88" s="6" t="s">
        <v>171</v>
      </c>
      <c r="T88" s="6" t="s">
        <v>176</v>
      </c>
      <c r="U88" s="6">
        <v>4543</v>
      </c>
      <c r="V88" s="7">
        <v>-21.187725279999999</v>
      </c>
      <c r="W88" s="7">
        <v>-68.403969989999993</v>
      </c>
    </row>
    <row r="89" spans="1:23" x14ac:dyDescent="0.2">
      <c r="A89" s="6" t="s">
        <v>183</v>
      </c>
      <c r="B89" s="6" t="s">
        <v>25</v>
      </c>
      <c r="C89" s="2" t="s">
        <v>175</v>
      </c>
      <c r="D89" s="7">
        <v>-68.401620030000004</v>
      </c>
      <c r="E89" s="7"/>
      <c r="F89" s="6">
        <v>23</v>
      </c>
      <c r="I89" s="4"/>
      <c r="L89" s="6">
        <v>15.3</v>
      </c>
      <c r="M89" s="4"/>
      <c r="N89" s="4"/>
      <c r="O89" s="4"/>
      <c r="P89" s="4"/>
      <c r="Q89" s="4"/>
      <c r="R89" s="4"/>
      <c r="S89" s="6" t="s">
        <v>171</v>
      </c>
      <c r="T89" s="6" t="s">
        <v>179</v>
      </c>
      <c r="U89" s="6">
        <v>4510</v>
      </c>
      <c r="V89" s="7">
        <v>-21.18774488</v>
      </c>
      <c r="W89" s="7">
        <v>-68.401620030000004</v>
      </c>
    </row>
    <row r="90" spans="1:23" x14ac:dyDescent="0.2">
      <c r="A90" s="6" t="s">
        <v>184</v>
      </c>
      <c r="B90" s="6" t="s">
        <v>25</v>
      </c>
      <c r="C90" s="2" t="s">
        <v>175</v>
      </c>
      <c r="D90" s="7">
        <v>-68.403969989999993</v>
      </c>
      <c r="E90" s="7"/>
      <c r="F90" s="6">
        <v>12</v>
      </c>
      <c r="I90" s="4"/>
      <c r="L90" s="6"/>
      <c r="M90" s="4"/>
      <c r="N90" s="4"/>
      <c r="O90" s="4"/>
      <c r="P90" s="4"/>
      <c r="Q90" s="4"/>
      <c r="R90" s="4"/>
      <c r="S90" s="6" t="s">
        <v>171</v>
      </c>
      <c r="T90" s="6" t="s">
        <v>176</v>
      </c>
      <c r="U90" s="6">
        <v>4543</v>
      </c>
      <c r="V90" s="7">
        <v>-21.187725279999999</v>
      </c>
      <c r="W90" s="7">
        <v>-68.403969989999993</v>
      </c>
    </row>
    <row r="91" spans="1:23" x14ac:dyDescent="0.2">
      <c r="A91" s="6" t="s">
        <v>185</v>
      </c>
      <c r="B91" s="6" t="s">
        <v>25</v>
      </c>
      <c r="C91" s="2" t="s">
        <v>175</v>
      </c>
      <c r="D91" s="7">
        <v>-68.401620030000004</v>
      </c>
      <c r="E91" s="7"/>
      <c r="F91" s="6">
        <v>14.5</v>
      </c>
      <c r="I91" s="4"/>
      <c r="L91" s="6"/>
      <c r="M91" s="4"/>
      <c r="N91" s="4"/>
      <c r="O91" s="4"/>
      <c r="P91" s="4"/>
      <c r="Q91" s="4"/>
      <c r="R91" s="4"/>
      <c r="S91" s="6" t="s">
        <v>171</v>
      </c>
      <c r="T91" s="6" t="s">
        <v>179</v>
      </c>
      <c r="U91" s="6">
        <v>4510</v>
      </c>
      <c r="V91" s="7">
        <v>-21.18774488</v>
      </c>
      <c r="W91" s="7">
        <v>-68.401620030000004</v>
      </c>
    </row>
    <row r="92" spans="1:23" x14ac:dyDescent="0.2">
      <c r="A92" s="6" t="s">
        <v>186</v>
      </c>
      <c r="B92" s="6" t="s">
        <v>25</v>
      </c>
      <c r="C92" s="2" t="s">
        <v>26</v>
      </c>
      <c r="D92" s="7">
        <v>-67.603544999999997</v>
      </c>
      <c r="E92" s="7"/>
      <c r="F92" s="6">
        <v>54</v>
      </c>
      <c r="G92" s="4">
        <v>0.23119999999999999</v>
      </c>
      <c r="H92" s="4">
        <v>0.22409999999999999</v>
      </c>
      <c r="I92" s="4">
        <f t="shared" si="7"/>
        <v>0.19270000000000001</v>
      </c>
      <c r="J92" s="4">
        <v>2.9399999999999999E-2</v>
      </c>
      <c r="K92" s="4">
        <v>0.1633</v>
      </c>
      <c r="L92" s="6">
        <v>15.350000000000001</v>
      </c>
      <c r="M92" s="4">
        <f t="shared" si="8"/>
        <v>0.42814814814814811</v>
      </c>
      <c r="N92" s="4">
        <f t="shared" si="9"/>
        <v>0.35685185185185186</v>
      </c>
      <c r="O92" s="4">
        <f t="shared" si="10"/>
        <v>5.4444444444444441E-2</v>
      </c>
      <c r="P92" s="4">
        <f t="shared" si="11"/>
        <v>0.3024074074074074</v>
      </c>
      <c r="Q92" s="4">
        <f t="shared" si="12"/>
        <v>4.2814814814814816E-3</v>
      </c>
      <c r="R92" s="4">
        <f t="shared" si="13"/>
        <v>0.18003674219228413</v>
      </c>
      <c r="S92" s="6" t="s">
        <v>171</v>
      </c>
      <c r="T92" s="6" t="s">
        <v>187</v>
      </c>
      <c r="U92" s="6">
        <v>4895</v>
      </c>
      <c r="V92" s="7">
        <v>-23.276247999999999</v>
      </c>
      <c r="W92" s="7">
        <v>-67.603544999999997</v>
      </c>
    </row>
    <row r="93" spans="1:23" x14ac:dyDescent="0.2">
      <c r="A93" s="6" t="s">
        <v>188</v>
      </c>
      <c r="B93" s="6" t="s">
        <v>25</v>
      </c>
      <c r="C93" s="2" t="s">
        <v>26</v>
      </c>
      <c r="D93" s="7">
        <v>-67.603544999999997</v>
      </c>
      <c r="E93" s="7"/>
      <c r="F93" s="6">
        <v>57</v>
      </c>
      <c r="G93" s="4">
        <v>0.26769999999999999</v>
      </c>
      <c r="H93" s="4">
        <v>0.315</v>
      </c>
      <c r="I93" s="4">
        <f t="shared" si="7"/>
        <v>0.25530000000000003</v>
      </c>
      <c r="J93" s="4">
        <v>4.3400000000000001E-2</v>
      </c>
      <c r="K93" s="4">
        <v>0.21190000000000001</v>
      </c>
      <c r="L93" s="6">
        <v>17.55</v>
      </c>
      <c r="M93" s="4">
        <f t="shared" si="8"/>
        <v>0.46964912280701754</v>
      </c>
      <c r="N93" s="4">
        <f t="shared" si="9"/>
        <v>0.44789473684210529</v>
      </c>
      <c r="O93" s="4">
        <f t="shared" si="10"/>
        <v>7.614035087719298E-2</v>
      </c>
      <c r="P93" s="4">
        <f t="shared" si="11"/>
        <v>0.37175438596491228</v>
      </c>
      <c r="Q93" s="4">
        <f t="shared" si="12"/>
        <v>4.6964912280701753E-3</v>
      </c>
      <c r="R93" s="4">
        <f t="shared" si="13"/>
        <v>0.2048135913166588</v>
      </c>
      <c r="S93" s="6" t="s">
        <v>171</v>
      </c>
      <c r="T93" s="6" t="s">
        <v>187</v>
      </c>
      <c r="U93" s="6">
        <v>4895</v>
      </c>
      <c r="V93" s="7">
        <v>-23.276247999999999</v>
      </c>
      <c r="W93" s="7">
        <v>-67.603544999999997</v>
      </c>
    </row>
    <row r="94" spans="1:23" x14ac:dyDescent="0.2">
      <c r="A94" s="6" t="s">
        <v>189</v>
      </c>
      <c r="B94" s="6" t="s">
        <v>25</v>
      </c>
      <c r="C94" s="2" t="s">
        <v>26</v>
      </c>
      <c r="D94" s="7">
        <v>-67.603544999999997</v>
      </c>
      <c r="E94" s="7"/>
      <c r="F94" s="6">
        <v>64</v>
      </c>
      <c r="G94" s="4">
        <v>0.25690000000000002</v>
      </c>
      <c r="H94" s="4">
        <v>0.43109999999999998</v>
      </c>
      <c r="I94" s="4">
        <f t="shared" si="7"/>
        <v>0.32779999999999998</v>
      </c>
      <c r="J94" s="4">
        <v>5.7099999999999998E-2</v>
      </c>
      <c r="K94" s="4">
        <v>0.2707</v>
      </c>
      <c r="L94" s="6">
        <v>19.899999999999999</v>
      </c>
      <c r="M94" s="4">
        <f t="shared" si="8"/>
        <v>0.40140625000000002</v>
      </c>
      <c r="N94" s="4">
        <f t="shared" si="9"/>
        <v>0.51218750000000002</v>
      </c>
      <c r="O94" s="4">
        <f t="shared" si="10"/>
        <v>8.9218749999999999E-2</v>
      </c>
      <c r="P94" s="4">
        <f t="shared" si="11"/>
        <v>0.42296875</v>
      </c>
      <c r="Q94" s="4">
        <f t="shared" si="12"/>
        <v>4.0140625000000003E-3</v>
      </c>
      <c r="R94" s="4">
        <f t="shared" si="13"/>
        <v>0.21093461396379756</v>
      </c>
      <c r="S94" s="6" t="s">
        <v>171</v>
      </c>
      <c r="T94" s="6" t="s">
        <v>187</v>
      </c>
      <c r="U94" s="6">
        <v>4895</v>
      </c>
      <c r="V94" s="7">
        <v>-23.276247999999999</v>
      </c>
      <c r="W94" s="7">
        <v>-67.603544999999997</v>
      </c>
    </row>
    <row r="95" spans="1:23" x14ac:dyDescent="0.2">
      <c r="A95" s="6" t="s">
        <v>190</v>
      </c>
      <c r="B95" s="6" t="s">
        <v>25</v>
      </c>
      <c r="C95" s="2" t="s">
        <v>26</v>
      </c>
      <c r="D95" s="7">
        <v>-67.947997000000001</v>
      </c>
      <c r="E95" s="7"/>
      <c r="F95" s="6">
        <v>69</v>
      </c>
      <c r="G95" s="4">
        <v>0.26779999999999998</v>
      </c>
      <c r="H95" s="4">
        <v>0.18390000000000001</v>
      </c>
      <c r="I95" s="4">
        <f t="shared" si="7"/>
        <v>0.15029999999999999</v>
      </c>
      <c r="J95" s="4">
        <v>2.23E-2</v>
      </c>
      <c r="K95" s="4">
        <v>0.128</v>
      </c>
      <c r="L95" s="6">
        <v>15.05</v>
      </c>
      <c r="M95" s="4">
        <f t="shared" si="8"/>
        <v>0.38811594202898547</v>
      </c>
      <c r="N95" s="4">
        <f t="shared" si="9"/>
        <v>0.21782608695652173</v>
      </c>
      <c r="O95" s="4">
        <f t="shared" si="10"/>
        <v>3.2318840579710142E-2</v>
      </c>
      <c r="P95" s="4">
        <f t="shared" si="11"/>
        <v>0.1855072463768116</v>
      </c>
      <c r="Q95" s="4">
        <f t="shared" si="12"/>
        <v>3.8811594202898549E-3</v>
      </c>
      <c r="R95" s="4">
        <f t="shared" si="13"/>
        <v>0.17421875000000001</v>
      </c>
      <c r="S95" s="6" t="s">
        <v>171</v>
      </c>
      <c r="T95" s="6" t="s">
        <v>191</v>
      </c>
      <c r="U95" s="6">
        <v>3651</v>
      </c>
      <c r="V95" s="7">
        <v>-24.232755999999998</v>
      </c>
      <c r="W95" s="7">
        <v>-67.947997000000001</v>
      </c>
    </row>
    <row r="96" spans="1:23" x14ac:dyDescent="0.2">
      <c r="A96" s="6" t="s">
        <v>192</v>
      </c>
      <c r="B96" s="6" t="s">
        <v>25</v>
      </c>
      <c r="C96" s="2" t="s">
        <v>26</v>
      </c>
      <c r="D96" s="7">
        <v>-67.947997000000001</v>
      </c>
      <c r="E96" s="7"/>
      <c r="F96" s="6">
        <v>60</v>
      </c>
      <c r="G96" s="4">
        <v>0.18740000000000001</v>
      </c>
      <c r="H96" s="4">
        <v>0.2051</v>
      </c>
      <c r="I96" s="4">
        <f t="shared" si="7"/>
        <v>0.1716</v>
      </c>
      <c r="J96" s="4">
        <v>3.6299999999999999E-2</v>
      </c>
      <c r="K96" s="4">
        <v>0.1353</v>
      </c>
      <c r="L96" s="6">
        <v>17.05</v>
      </c>
      <c r="M96" s="4">
        <f t="shared" si="8"/>
        <v>0.31233333333333335</v>
      </c>
      <c r="N96" s="4">
        <f t="shared" si="9"/>
        <v>0.28599999999999998</v>
      </c>
      <c r="O96" s="4">
        <f t="shared" si="10"/>
        <v>6.0499999999999998E-2</v>
      </c>
      <c r="P96" s="4">
        <f t="shared" si="11"/>
        <v>0.22550000000000001</v>
      </c>
      <c r="Q96" s="4">
        <f t="shared" si="12"/>
        <v>3.1233333333333334E-3</v>
      </c>
      <c r="R96" s="4">
        <f t="shared" si="13"/>
        <v>0.26829268292682923</v>
      </c>
      <c r="S96" s="6" t="s">
        <v>171</v>
      </c>
      <c r="T96" s="6" t="s">
        <v>191</v>
      </c>
      <c r="U96" s="6">
        <v>3651</v>
      </c>
      <c r="V96" s="7">
        <v>-24.232755999999998</v>
      </c>
      <c r="W96" s="7">
        <v>-67.947997000000001</v>
      </c>
    </row>
    <row r="97" spans="1:23" x14ac:dyDescent="0.2">
      <c r="A97" s="6" t="s">
        <v>193</v>
      </c>
      <c r="B97" s="6" t="s">
        <v>25</v>
      </c>
      <c r="C97" s="2" t="s">
        <v>26</v>
      </c>
      <c r="D97" s="7">
        <v>-67.947997000000001</v>
      </c>
      <c r="E97" s="7"/>
      <c r="F97" s="6">
        <v>54</v>
      </c>
      <c r="G97" s="4">
        <v>0.1507</v>
      </c>
      <c r="H97" s="4">
        <v>0.29420000000000002</v>
      </c>
      <c r="I97" s="4">
        <f t="shared" si="7"/>
        <v>0.21280000000000002</v>
      </c>
      <c r="J97" s="4">
        <v>4.58E-2</v>
      </c>
      <c r="K97" s="4">
        <v>0.16700000000000001</v>
      </c>
      <c r="L97" s="6">
        <v>16.200000000000003</v>
      </c>
      <c r="M97" s="4">
        <f t="shared" si="8"/>
        <v>0.27907407407407409</v>
      </c>
      <c r="N97" s="4">
        <f t="shared" si="9"/>
        <v>0.39407407407407408</v>
      </c>
      <c r="O97" s="4">
        <f t="shared" si="10"/>
        <v>8.4814814814814815E-2</v>
      </c>
      <c r="P97" s="4">
        <f t="shared" si="11"/>
        <v>0.30925925925925923</v>
      </c>
      <c r="Q97" s="4">
        <f t="shared" si="12"/>
        <v>2.7907407407407408E-3</v>
      </c>
      <c r="R97" s="4">
        <f t="shared" si="13"/>
        <v>0.274251497005988</v>
      </c>
      <c r="S97" s="6" t="s">
        <v>171</v>
      </c>
      <c r="T97" s="6" t="s">
        <v>191</v>
      </c>
      <c r="U97" s="6">
        <v>3651</v>
      </c>
      <c r="V97" s="7">
        <v>-24.232755999999998</v>
      </c>
      <c r="W97" s="7">
        <v>-67.947997000000001</v>
      </c>
    </row>
    <row r="98" spans="1:23" x14ac:dyDescent="0.2">
      <c r="A98" s="6" t="s">
        <v>194</v>
      </c>
      <c r="B98" s="6" t="s">
        <v>25</v>
      </c>
      <c r="C98" s="2" t="s">
        <v>26</v>
      </c>
      <c r="D98" s="7">
        <v>-67.947997000000001</v>
      </c>
      <c r="E98" s="7"/>
      <c r="F98" s="6">
        <v>42</v>
      </c>
      <c r="G98" s="4">
        <v>0.22819999999999999</v>
      </c>
      <c r="H98" s="4">
        <v>0.22040000000000001</v>
      </c>
      <c r="I98" s="4">
        <f t="shared" si="7"/>
        <v>0.1762</v>
      </c>
      <c r="J98" s="4">
        <v>3.4799999999999998E-2</v>
      </c>
      <c r="K98" s="4">
        <v>0.1414</v>
      </c>
      <c r="L98" s="6">
        <v>15.2</v>
      </c>
      <c r="M98" s="4">
        <f t="shared" si="8"/>
        <v>0.54333333333333333</v>
      </c>
      <c r="N98" s="4">
        <f t="shared" si="9"/>
        <v>0.41952380952380952</v>
      </c>
      <c r="O98" s="4">
        <f t="shared" si="10"/>
        <v>8.2857142857142851E-2</v>
      </c>
      <c r="P98" s="4">
        <f t="shared" si="11"/>
        <v>0.33666666666666667</v>
      </c>
      <c r="Q98" s="4">
        <f t="shared" si="12"/>
        <v>5.4333333333333334E-3</v>
      </c>
      <c r="R98" s="4">
        <f t="shared" si="13"/>
        <v>0.24611032531824609</v>
      </c>
      <c r="S98" s="6" t="s">
        <v>171</v>
      </c>
      <c r="T98" s="6" t="s">
        <v>191</v>
      </c>
      <c r="U98" s="6">
        <v>3651</v>
      </c>
      <c r="V98" s="7">
        <v>-24.232755999999998</v>
      </c>
      <c r="W98" s="7">
        <v>-67.947997000000001</v>
      </c>
    </row>
    <row r="99" spans="1:23" x14ac:dyDescent="0.2">
      <c r="A99" s="6" t="s">
        <v>195</v>
      </c>
      <c r="B99" s="6" t="s">
        <v>25</v>
      </c>
      <c r="C99" s="2" t="s">
        <v>26</v>
      </c>
      <c r="D99" s="7">
        <v>-67.947997000000001</v>
      </c>
      <c r="E99" s="7"/>
      <c r="F99" s="6">
        <v>58</v>
      </c>
      <c r="G99" s="4">
        <v>0.19750000000000001</v>
      </c>
      <c r="H99" s="4">
        <v>0.23780000000000001</v>
      </c>
      <c r="I99" s="4">
        <f t="shared" si="7"/>
        <v>0.19359999999999999</v>
      </c>
      <c r="J99" s="4">
        <v>3.6600000000000001E-2</v>
      </c>
      <c r="K99" s="4">
        <v>0.157</v>
      </c>
      <c r="L99" s="6">
        <v>17.3</v>
      </c>
      <c r="M99" s="4">
        <f t="shared" si="8"/>
        <v>0.34051724137931033</v>
      </c>
      <c r="N99" s="4">
        <f t="shared" si="9"/>
        <v>0.33379310344827584</v>
      </c>
      <c r="O99" s="4">
        <f t="shared" si="10"/>
        <v>6.3103448275862076E-2</v>
      </c>
      <c r="P99" s="4">
        <f t="shared" si="11"/>
        <v>0.27068965517241378</v>
      </c>
      <c r="Q99" s="4">
        <f t="shared" si="12"/>
        <v>3.4051724137931037E-3</v>
      </c>
      <c r="R99" s="4">
        <f t="shared" si="13"/>
        <v>0.23312101910828026</v>
      </c>
      <c r="S99" s="6" t="s">
        <v>171</v>
      </c>
      <c r="T99" s="6" t="s">
        <v>191</v>
      </c>
      <c r="U99" s="6">
        <v>3651</v>
      </c>
      <c r="V99" s="7">
        <v>-24.232755999999998</v>
      </c>
      <c r="W99" s="7">
        <v>-67.947997000000001</v>
      </c>
    </row>
    <row r="100" spans="1:23" x14ac:dyDescent="0.2">
      <c r="A100" s="6" t="s">
        <v>196</v>
      </c>
      <c r="B100" s="6" t="s">
        <v>25</v>
      </c>
      <c r="C100" s="2" t="s">
        <v>26</v>
      </c>
      <c r="D100" s="7">
        <v>-67.947997000000001</v>
      </c>
      <c r="E100" s="7"/>
      <c r="F100" s="6">
        <v>46</v>
      </c>
      <c r="G100" s="4">
        <v>0.1532</v>
      </c>
      <c r="H100" s="4">
        <v>0.26269999999999999</v>
      </c>
      <c r="I100" s="4">
        <f t="shared" si="7"/>
        <v>0.2198</v>
      </c>
      <c r="J100" s="4">
        <v>4.1300000000000003E-2</v>
      </c>
      <c r="K100" s="4">
        <v>0.17849999999999999</v>
      </c>
      <c r="L100" s="6">
        <v>17.5</v>
      </c>
      <c r="M100" s="4">
        <f t="shared" si="8"/>
        <v>0.33304347826086955</v>
      </c>
      <c r="N100" s="4">
        <f t="shared" si="9"/>
        <v>0.47782608695652173</v>
      </c>
      <c r="O100" s="4">
        <f t="shared" si="10"/>
        <v>8.9782608695652188E-2</v>
      </c>
      <c r="P100" s="4">
        <f t="shared" si="11"/>
        <v>0.38804347826086955</v>
      </c>
      <c r="Q100" s="4">
        <f t="shared" si="12"/>
        <v>3.3304347826086959E-3</v>
      </c>
      <c r="R100" s="4">
        <f t="shared" si="13"/>
        <v>0.23137254901960788</v>
      </c>
      <c r="S100" s="6" t="s">
        <v>171</v>
      </c>
      <c r="T100" s="6" t="s">
        <v>191</v>
      </c>
      <c r="U100" s="6">
        <v>3651</v>
      </c>
      <c r="V100" s="7">
        <v>-24.232755999999998</v>
      </c>
      <c r="W100" s="7">
        <v>-67.947997000000001</v>
      </c>
    </row>
    <row r="101" spans="1:23" x14ac:dyDescent="0.2">
      <c r="A101" s="6" t="s">
        <v>197</v>
      </c>
      <c r="B101" s="6" t="s">
        <v>25</v>
      </c>
      <c r="C101" s="2" t="s">
        <v>26</v>
      </c>
      <c r="D101" s="7">
        <v>-67.947997000000001</v>
      </c>
      <c r="E101" s="7"/>
      <c r="F101" s="6">
        <v>46</v>
      </c>
      <c r="G101" s="4">
        <v>0.2024</v>
      </c>
      <c r="H101" s="4">
        <v>0.20530000000000001</v>
      </c>
      <c r="I101" s="4">
        <f t="shared" si="7"/>
        <v>0.16980000000000001</v>
      </c>
      <c r="J101" s="4">
        <v>0.03</v>
      </c>
      <c r="K101" s="4">
        <v>0.13980000000000001</v>
      </c>
      <c r="L101" s="6">
        <v>16.399999999999999</v>
      </c>
      <c r="M101" s="4">
        <f t="shared" si="8"/>
        <v>0.43999999999999995</v>
      </c>
      <c r="N101" s="4">
        <f t="shared" si="9"/>
        <v>0.36913043478260871</v>
      </c>
      <c r="O101" s="4">
        <f t="shared" si="10"/>
        <v>6.5217391304347824E-2</v>
      </c>
      <c r="P101" s="4">
        <f t="shared" si="11"/>
        <v>0.30391304347826087</v>
      </c>
      <c r="Q101" s="4">
        <f t="shared" si="12"/>
        <v>4.4000000000000003E-3</v>
      </c>
      <c r="R101" s="4">
        <f t="shared" si="13"/>
        <v>0.21459227467811157</v>
      </c>
      <c r="S101" s="6" t="s">
        <v>171</v>
      </c>
      <c r="T101" s="6" t="s">
        <v>191</v>
      </c>
      <c r="U101" s="6">
        <v>3651</v>
      </c>
      <c r="V101" s="7">
        <v>-24.232755999999998</v>
      </c>
      <c r="W101" s="7">
        <v>-67.947997000000001</v>
      </c>
    </row>
    <row r="102" spans="1:23" x14ac:dyDescent="0.2">
      <c r="A102" s="6" t="s">
        <v>198</v>
      </c>
      <c r="B102" s="6" t="s">
        <v>25</v>
      </c>
      <c r="C102" s="2" t="s">
        <v>26</v>
      </c>
      <c r="D102" s="7">
        <v>-67.947997000000001</v>
      </c>
      <c r="E102" s="7"/>
      <c r="F102" s="6">
        <v>60</v>
      </c>
      <c r="G102" s="4">
        <v>0.24349999999999999</v>
      </c>
      <c r="H102" s="4">
        <v>0.27579999999999999</v>
      </c>
      <c r="I102" s="4">
        <f t="shared" si="7"/>
        <v>0.24059999999999998</v>
      </c>
      <c r="J102" s="4">
        <v>3.9199999999999999E-2</v>
      </c>
      <c r="K102" s="4">
        <v>0.2014</v>
      </c>
      <c r="L102" s="6">
        <v>12.899999999999999</v>
      </c>
      <c r="M102" s="4">
        <f t="shared" si="8"/>
        <v>0.40583333333333332</v>
      </c>
      <c r="N102" s="4">
        <f t="shared" si="9"/>
        <v>0.40099999999999997</v>
      </c>
      <c r="O102" s="4">
        <f t="shared" si="10"/>
        <v>6.5333333333333327E-2</v>
      </c>
      <c r="P102" s="4">
        <f t="shared" si="11"/>
        <v>0.33566666666666667</v>
      </c>
      <c r="Q102" s="4">
        <f t="shared" si="12"/>
        <v>4.0583333333333331E-3</v>
      </c>
      <c r="R102" s="4">
        <f t="shared" si="13"/>
        <v>0.19463753723932473</v>
      </c>
      <c r="S102" s="6" t="s">
        <v>171</v>
      </c>
      <c r="T102" s="6" t="s">
        <v>191</v>
      </c>
      <c r="U102" s="6">
        <v>3651</v>
      </c>
      <c r="V102" s="7">
        <v>-24.232755999999998</v>
      </c>
      <c r="W102" s="7">
        <v>-67.947997000000001</v>
      </c>
    </row>
    <row r="103" spans="1:23" x14ac:dyDescent="0.2">
      <c r="A103" s="6" t="s">
        <v>199</v>
      </c>
      <c r="B103" s="6" t="s">
        <v>25</v>
      </c>
      <c r="C103" s="2" t="s">
        <v>26</v>
      </c>
      <c r="D103" s="7">
        <v>-67.947997000000001</v>
      </c>
      <c r="E103" s="7"/>
      <c r="F103" s="6">
        <v>71</v>
      </c>
      <c r="G103" s="4">
        <v>0.2135</v>
      </c>
      <c r="H103" s="4">
        <v>0.28249999999999997</v>
      </c>
      <c r="I103" s="4">
        <f t="shared" si="7"/>
        <v>0.2233</v>
      </c>
      <c r="J103" s="4">
        <v>4.5199999999999997E-2</v>
      </c>
      <c r="K103" s="4">
        <v>0.17810000000000001</v>
      </c>
      <c r="L103" s="6">
        <v>14.35</v>
      </c>
      <c r="M103" s="4">
        <f t="shared" si="8"/>
        <v>0.30070422535211266</v>
      </c>
      <c r="N103" s="4">
        <f t="shared" si="9"/>
        <v>0.31450704225352111</v>
      </c>
      <c r="O103" s="4">
        <f t="shared" si="10"/>
        <v>6.3661971830985903E-2</v>
      </c>
      <c r="P103" s="4">
        <f t="shared" si="11"/>
        <v>0.25084507042253523</v>
      </c>
      <c r="Q103" s="4">
        <f t="shared" si="12"/>
        <v>3.0070422535211265E-3</v>
      </c>
      <c r="R103" s="4">
        <f t="shared" si="13"/>
        <v>0.25379000561482312</v>
      </c>
      <c r="S103" s="6" t="s">
        <v>171</v>
      </c>
      <c r="T103" s="6" t="s">
        <v>191</v>
      </c>
      <c r="U103" s="6">
        <v>3651</v>
      </c>
      <c r="V103" s="7">
        <v>-24.232755999999998</v>
      </c>
      <c r="W103" s="7">
        <v>-67.947997000000001</v>
      </c>
    </row>
    <row r="104" spans="1:23" x14ac:dyDescent="0.2">
      <c r="A104" s="6" t="s">
        <v>200</v>
      </c>
      <c r="B104" s="6" t="s">
        <v>25</v>
      </c>
      <c r="C104" s="2" t="s">
        <v>26</v>
      </c>
      <c r="D104" s="7">
        <v>-67.947997000000001</v>
      </c>
      <c r="E104" s="7"/>
      <c r="F104" s="6">
        <v>48.5</v>
      </c>
      <c r="G104" s="4">
        <v>0.1613</v>
      </c>
      <c r="H104" s="4">
        <v>0.3049</v>
      </c>
      <c r="I104" s="4">
        <f t="shared" si="7"/>
        <v>0.24509999999999998</v>
      </c>
      <c r="J104" s="4">
        <v>5.3499999999999999E-2</v>
      </c>
      <c r="K104" s="4">
        <v>0.19159999999999999</v>
      </c>
      <c r="L104" s="6">
        <v>13.05</v>
      </c>
      <c r="M104" s="4">
        <f t="shared" si="8"/>
        <v>0.33257731958762887</v>
      </c>
      <c r="N104" s="4">
        <f t="shared" si="9"/>
        <v>0.50536082474226796</v>
      </c>
      <c r="O104" s="4">
        <f t="shared" si="10"/>
        <v>0.11030927835051546</v>
      </c>
      <c r="P104" s="4">
        <f t="shared" si="11"/>
        <v>0.39505154639175261</v>
      </c>
      <c r="Q104" s="4">
        <f t="shared" si="12"/>
        <v>3.3257731958762885E-3</v>
      </c>
      <c r="R104" s="4">
        <f t="shared" si="13"/>
        <v>0.27922755741127347</v>
      </c>
      <c r="S104" s="6" t="s">
        <v>171</v>
      </c>
      <c r="T104" s="6" t="s">
        <v>191</v>
      </c>
      <c r="U104" s="6">
        <v>3651</v>
      </c>
      <c r="V104" s="7">
        <v>-24.232755999999998</v>
      </c>
      <c r="W104" s="7">
        <v>-67.947997000000001</v>
      </c>
    </row>
    <row r="105" spans="1:23" x14ac:dyDescent="0.2">
      <c r="A105" s="6" t="s">
        <v>201</v>
      </c>
      <c r="B105" s="6" t="s">
        <v>25</v>
      </c>
      <c r="C105" s="2" t="s">
        <v>26</v>
      </c>
      <c r="D105" s="7">
        <v>-68.011285999999998</v>
      </c>
      <c r="E105" s="7"/>
      <c r="F105" s="6">
        <v>50</v>
      </c>
      <c r="G105" s="4">
        <v>0.1615</v>
      </c>
      <c r="H105" s="4">
        <v>0.23619999999999999</v>
      </c>
      <c r="I105" s="4">
        <f t="shared" si="7"/>
        <v>0.20229999999999998</v>
      </c>
      <c r="J105" s="4">
        <v>5.5E-2</v>
      </c>
      <c r="K105" s="4">
        <v>0.14729999999999999</v>
      </c>
      <c r="L105" s="6">
        <v>14.899999999999999</v>
      </c>
      <c r="M105" s="4">
        <f t="shared" si="8"/>
        <v>0.32300000000000006</v>
      </c>
      <c r="N105" s="4">
        <f t="shared" si="9"/>
        <v>0.40459999999999996</v>
      </c>
      <c r="O105" s="4">
        <f t="shared" si="10"/>
        <v>0.11</v>
      </c>
      <c r="P105" s="4">
        <f t="shared" si="11"/>
        <v>0.29459999999999997</v>
      </c>
      <c r="Q105" s="4">
        <f t="shared" si="12"/>
        <v>3.2300000000000002E-3</v>
      </c>
      <c r="R105" s="4">
        <f t="shared" si="13"/>
        <v>0.37338764426340804</v>
      </c>
      <c r="S105" s="6" t="s">
        <v>171</v>
      </c>
      <c r="T105" s="6" t="s">
        <v>202</v>
      </c>
      <c r="U105" s="6">
        <v>4016</v>
      </c>
      <c r="V105" s="7">
        <v>-24.280728</v>
      </c>
      <c r="W105" s="7">
        <v>-68.011285999999998</v>
      </c>
    </row>
    <row r="106" spans="1:23" x14ac:dyDescent="0.2">
      <c r="A106" s="6" t="s">
        <v>203</v>
      </c>
      <c r="B106" s="6" t="s">
        <v>25</v>
      </c>
      <c r="C106" s="2" t="s">
        <v>26</v>
      </c>
      <c r="D106" s="7">
        <v>-67.947997000000001</v>
      </c>
      <c r="E106" s="7"/>
      <c r="F106" s="6">
        <v>55</v>
      </c>
      <c r="G106" s="4">
        <v>0.12189999999999999</v>
      </c>
      <c r="H106" s="4">
        <v>0.16489999999999999</v>
      </c>
      <c r="I106" s="4">
        <f t="shared" ref="I106:I167" si="14">J106+K106</f>
        <v>0.1368</v>
      </c>
      <c r="J106" s="4">
        <v>2.5999999999999999E-2</v>
      </c>
      <c r="K106" s="4">
        <v>0.1108</v>
      </c>
      <c r="L106" s="6">
        <v>12.5</v>
      </c>
      <c r="M106" s="4">
        <f t="shared" ref="M106:M167" si="15">(G106*100)/F106</f>
        <v>0.22163636363636363</v>
      </c>
      <c r="N106" s="4">
        <f t="shared" ref="N106:N167" si="16">(I106*100)/F106</f>
        <v>0.24872727272727271</v>
      </c>
      <c r="O106" s="4">
        <f t="shared" ref="O106:O167" si="17">(J106*100)/F106</f>
        <v>4.7272727272727272E-2</v>
      </c>
      <c r="P106" s="4">
        <f t="shared" ref="P106:P167" si="18">(K106*100)/F106</f>
        <v>0.20145454545454547</v>
      </c>
      <c r="Q106" s="4">
        <f t="shared" ref="Q106:Q167" si="19">G106/F106</f>
        <v>2.2163636363636361E-3</v>
      </c>
      <c r="R106" s="4">
        <f t="shared" ref="R106:R167" si="20">J106/K106</f>
        <v>0.23465703971119134</v>
      </c>
      <c r="S106" s="6" t="s">
        <v>171</v>
      </c>
      <c r="T106" s="6" t="s">
        <v>191</v>
      </c>
      <c r="U106" s="6">
        <v>3651</v>
      </c>
      <c r="V106" s="7">
        <v>-24.232755999999998</v>
      </c>
      <c r="W106" s="7">
        <v>-67.947997000000001</v>
      </c>
    </row>
    <row r="107" spans="1:23" x14ac:dyDescent="0.2">
      <c r="A107" s="6" t="s">
        <v>204</v>
      </c>
      <c r="B107" s="6" t="s">
        <v>25</v>
      </c>
      <c r="C107" s="2" t="s">
        <v>26</v>
      </c>
      <c r="D107" s="7">
        <v>-67.947997000000001</v>
      </c>
      <c r="E107" s="7"/>
      <c r="F107" s="6">
        <v>63</v>
      </c>
      <c r="G107" s="4">
        <v>0.19339999999999999</v>
      </c>
      <c r="H107" s="4">
        <v>0.33129999999999998</v>
      </c>
      <c r="I107" s="4">
        <f t="shared" si="14"/>
        <v>0.23909999999999998</v>
      </c>
      <c r="J107" s="4">
        <v>4.4699999999999997E-2</v>
      </c>
      <c r="K107" s="4">
        <v>0.19439999999999999</v>
      </c>
      <c r="L107" s="6">
        <v>15.25</v>
      </c>
      <c r="M107" s="4">
        <f t="shared" si="15"/>
        <v>0.30698412698412697</v>
      </c>
      <c r="N107" s="4">
        <f t="shared" si="16"/>
        <v>0.37952380952380949</v>
      </c>
      <c r="O107" s="4">
        <f t="shared" si="17"/>
        <v>7.0952380952380947E-2</v>
      </c>
      <c r="P107" s="4">
        <f t="shared" si="18"/>
        <v>0.30857142857142855</v>
      </c>
      <c r="Q107" s="4">
        <f t="shared" si="19"/>
        <v>3.0698412698412698E-3</v>
      </c>
      <c r="R107" s="4">
        <f t="shared" si="20"/>
        <v>0.22993827160493827</v>
      </c>
      <c r="S107" s="6" t="s">
        <v>171</v>
      </c>
      <c r="T107" s="6" t="s">
        <v>191</v>
      </c>
      <c r="U107" s="6">
        <v>3651</v>
      </c>
      <c r="V107" s="7">
        <v>-24.232755999999998</v>
      </c>
      <c r="W107" s="7">
        <v>-67.947997000000001</v>
      </c>
    </row>
    <row r="108" spans="1:23" x14ac:dyDescent="0.2">
      <c r="A108" s="6" t="s">
        <v>205</v>
      </c>
      <c r="B108" s="6" t="s">
        <v>25</v>
      </c>
      <c r="C108" s="2" t="s">
        <v>26</v>
      </c>
      <c r="D108" s="7">
        <v>-67.947997000000001</v>
      </c>
      <c r="E108" s="7"/>
      <c r="F108" s="6">
        <v>59</v>
      </c>
      <c r="G108" s="4">
        <v>0.16159999999999999</v>
      </c>
      <c r="H108" s="4">
        <v>0.23100000000000001</v>
      </c>
      <c r="I108" s="4">
        <f t="shared" si="14"/>
        <v>0.1875</v>
      </c>
      <c r="J108" s="4">
        <v>3.7400000000000003E-2</v>
      </c>
      <c r="K108" s="4">
        <v>0.15010000000000001</v>
      </c>
      <c r="L108" s="6">
        <v>14.45</v>
      </c>
      <c r="M108" s="4">
        <f t="shared" si="15"/>
        <v>0.27389830508474577</v>
      </c>
      <c r="N108" s="4">
        <f t="shared" si="16"/>
        <v>0.31779661016949151</v>
      </c>
      <c r="O108" s="4">
        <f t="shared" si="17"/>
        <v>6.3389830508474576E-2</v>
      </c>
      <c r="P108" s="4">
        <f t="shared" si="18"/>
        <v>0.25440677966101699</v>
      </c>
      <c r="Q108" s="4">
        <f t="shared" si="19"/>
        <v>2.7389830508474577E-3</v>
      </c>
      <c r="R108" s="4">
        <f t="shared" si="20"/>
        <v>0.24916722185209861</v>
      </c>
      <c r="S108" s="6" t="s">
        <v>171</v>
      </c>
      <c r="T108" s="6" t="s">
        <v>191</v>
      </c>
      <c r="U108" s="6">
        <v>3651</v>
      </c>
      <c r="V108" s="7">
        <v>-24.232755999999998</v>
      </c>
      <c r="W108" s="7">
        <v>-67.947997000000001</v>
      </c>
    </row>
    <row r="109" spans="1:23" x14ac:dyDescent="0.2">
      <c r="A109" s="6" t="s">
        <v>206</v>
      </c>
      <c r="B109" s="6" t="s">
        <v>25</v>
      </c>
      <c r="C109" s="2" t="s">
        <v>26</v>
      </c>
      <c r="D109" s="7">
        <v>-67.947997000000001</v>
      </c>
      <c r="E109" s="7"/>
      <c r="F109" s="6">
        <v>62</v>
      </c>
      <c r="G109" s="4">
        <v>0.1996</v>
      </c>
      <c r="H109" s="4">
        <v>0.26490000000000002</v>
      </c>
      <c r="I109" s="4">
        <f t="shared" si="14"/>
        <v>0.20980000000000001</v>
      </c>
      <c r="J109" s="4">
        <v>3.95E-2</v>
      </c>
      <c r="K109" s="4">
        <v>0.17030000000000001</v>
      </c>
      <c r="L109" s="6">
        <v>10.95</v>
      </c>
      <c r="M109" s="4">
        <f t="shared" si="15"/>
        <v>0.32193548387096776</v>
      </c>
      <c r="N109" s="4">
        <f t="shared" si="16"/>
        <v>0.33838709677419354</v>
      </c>
      <c r="O109" s="4">
        <f t="shared" si="17"/>
        <v>6.3709677419354835E-2</v>
      </c>
      <c r="P109" s="4">
        <f t="shared" si="18"/>
        <v>0.27467741935483875</v>
      </c>
      <c r="Q109" s="4">
        <f t="shared" si="19"/>
        <v>3.2193548387096775E-3</v>
      </c>
      <c r="R109" s="4">
        <f t="shared" si="20"/>
        <v>0.23194362889019376</v>
      </c>
      <c r="S109" s="6" t="s">
        <v>171</v>
      </c>
      <c r="T109" s="6" t="s">
        <v>191</v>
      </c>
      <c r="U109" s="6">
        <v>3651</v>
      </c>
      <c r="V109" s="7">
        <v>-24.232755999999998</v>
      </c>
      <c r="W109" s="7">
        <v>-67.947997000000001</v>
      </c>
    </row>
    <row r="110" spans="1:23" x14ac:dyDescent="0.2">
      <c r="A110" s="6" t="s">
        <v>207</v>
      </c>
      <c r="B110" s="6" t="s">
        <v>25</v>
      </c>
      <c r="C110" s="2" t="s">
        <v>26</v>
      </c>
      <c r="D110" s="7">
        <v>-67.947997000000001</v>
      </c>
      <c r="E110" s="7"/>
      <c r="F110" s="6">
        <v>64</v>
      </c>
      <c r="G110" s="4">
        <v>0.24299999999999999</v>
      </c>
      <c r="H110" s="4">
        <v>0.40529999999999999</v>
      </c>
      <c r="I110" s="4">
        <f t="shared" si="14"/>
        <v>0.34099999999999997</v>
      </c>
      <c r="J110" s="4">
        <v>8.0199999999999994E-2</v>
      </c>
      <c r="K110" s="4">
        <v>0.26079999999999998</v>
      </c>
      <c r="L110" s="6">
        <v>12.75</v>
      </c>
      <c r="M110" s="4">
        <f t="shared" si="15"/>
        <v>0.37968750000000001</v>
      </c>
      <c r="N110" s="4">
        <f t="shared" si="16"/>
        <v>0.53281249999999991</v>
      </c>
      <c r="O110" s="4">
        <f t="shared" si="17"/>
        <v>0.12531249999999999</v>
      </c>
      <c r="P110" s="4">
        <f t="shared" si="18"/>
        <v>0.40749999999999997</v>
      </c>
      <c r="Q110" s="4">
        <f t="shared" si="19"/>
        <v>3.7968749999999999E-3</v>
      </c>
      <c r="R110" s="4">
        <f t="shared" si="20"/>
        <v>0.30751533742331288</v>
      </c>
      <c r="S110" s="6" t="s">
        <v>171</v>
      </c>
      <c r="T110" s="6" t="s">
        <v>191</v>
      </c>
      <c r="U110" s="6">
        <v>3651</v>
      </c>
      <c r="V110" s="7">
        <v>-24.232755999999998</v>
      </c>
      <c r="W110" s="7">
        <v>-67.947997000000001</v>
      </c>
    </row>
    <row r="111" spans="1:23" x14ac:dyDescent="0.2">
      <c r="A111" s="6" t="s">
        <v>208</v>
      </c>
      <c r="B111" s="6" t="s">
        <v>25</v>
      </c>
      <c r="C111" s="2" t="s">
        <v>26</v>
      </c>
      <c r="D111" s="7">
        <v>-67.947997000000001</v>
      </c>
      <c r="E111" s="7"/>
      <c r="F111" s="6">
        <v>60</v>
      </c>
      <c r="G111" s="4">
        <v>0.23080000000000001</v>
      </c>
      <c r="H111" s="4">
        <v>0.2049</v>
      </c>
      <c r="I111" s="4">
        <f t="shared" si="14"/>
        <v>0.18009999999999998</v>
      </c>
      <c r="J111" s="4">
        <v>4.24E-2</v>
      </c>
      <c r="K111" s="4">
        <v>0.13769999999999999</v>
      </c>
      <c r="L111" s="6">
        <v>14</v>
      </c>
      <c r="M111" s="4">
        <f t="shared" si="15"/>
        <v>0.38466666666666671</v>
      </c>
      <c r="N111" s="4">
        <f t="shared" si="16"/>
        <v>0.30016666666666664</v>
      </c>
      <c r="O111" s="4">
        <f t="shared" si="17"/>
        <v>7.0666666666666669E-2</v>
      </c>
      <c r="P111" s="4">
        <f t="shared" si="18"/>
        <v>0.22949999999999998</v>
      </c>
      <c r="Q111" s="4">
        <f t="shared" si="19"/>
        <v>3.8466666666666666E-3</v>
      </c>
      <c r="R111" s="4">
        <f t="shared" si="20"/>
        <v>0.30791575889615108</v>
      </c>
      <c r="S111" s="6" t="s">
        <v>171</v>
      </c>
      <c r="T111" s="6" t="s">
        <v>191</v>
      </c>
      <c r="U111" s="6">
        <v>3651</v>
      </c>
      <c r="V111" s="7">
        <v>-24.232755999999998</v>
      </c>
      <c r="W111" s="7">
        <v>-67.947997000000001</v>
      </c>
    </row>
    <row r="112" spans="1:23" x14ac:dyDescent="0.2">
      <c r="A112" s="6" t="s">
        <v>209</v>
      </c>
      <c r="B112" s="6" t="s">
        <v>25</v>
      </c>
      <c r="C112" s="2" t="s">
        <v>26</v>
      </c>
      <c r="D112" s="7">
        <v>-67.947997000000001</v>
      </c>
      <c r="E112" s="7"/>
      <c r="F112" s="6">
        <v>62</v>
      </c>
      <c r="G112" s="4">
        <v>0.1454</v>
      </c>
      <c r="H112" s="4">
        <v>0.20649999999999999</v>
      </c>
      <c r="I112" s="4">
        <f t="shared" si="14"/>
        <v>0.17849999999999999</v>
      </c>
      <c r="J112" s="4">
        <v>3.8300000000000001E-2</v>
      </c>
      <c r="K112" s="4">
        <v>0.14019999999999999</v>
      </c>
      <c r="L112" s="6">
        <v>13.6</v>
      </c>
      <c r="M112" s="4">
        <f t="shared" si="15"/>
        <v>0.23451612903225807</v>
      </c>
      <c r="N112" s="4">
        <f t="shared" si="16"/>
        <v>0.28790322580645156</v>
      </c>
      <c r="O112" s="4">
        <f t="shared" si="17"/>
        <v>6.1774193548387098E-2</v>
      </c>
      <c r="P112" s="4">
        <f t="shared" si="18"/>
        <v>0.22612903225806452</v>
      </c>
      <c r="Q112" s="4">
        <f t="shared" si="19"/>
        <v>2.3451612903225808E-3</v>
      </c>
      <c r="R112" s="4">
        <f t="shared" si="20"/>
        <v>0.27318116975748935</v>
      </c>
      <c r="S112" s="6" t="s">
        <v>171</v>
      </c>
      <c r="T112" s="6" t="s">
        <v>191</v>
      </c>
      <c r="U112" s="6">
        <v>3651</v>
      </c>
      <c r="V112" s="7">
        <v>-24.232755999999998</v>
      </c>
      <c r="W112" s="7">
        <v>-67.947997000000001</v>
      </c>
    </row>
    <row r="113" spans="1:27" x14ac:dyDescent="0.2">
      <c r="A113" s="6" t="s">
        <v>210</v>
      </c>
      <c r="B113" s="6" t="s">
        <v>25</v>
      </c>
      <c r="C113" s="2" t="s">
        <v>26</v>
      </c>
      <c r="D113" s="7">
        <v>-67.947997000000001</v>
      </c>
      <c r="E113" s="7"/>
      <c r="F113" s="6">
        <v>56</v>
      </c>
      <c r="G113" s="4">
        <v>0.15160000000000001</v>
      </c>
      <c r="H113" s="4">
        <v>0.25040000000000001</v>
      </c>
      <c r="I113" s="4">
        <f t="shared" si="14"/>
        <v>0.20659999999999998</v>
      </c>
      <c r="J113" s="4">
        <v>5.8299999999999998E-2</v>
      </c>
      <c r="K113" s="4">
        <v>0.14829999999999999</v>
      </c>
      <c r="L113" s="6">
        <v>12.35</v>
      </c>
      <c r="M113" s="4">
        <f t="shared" si="15"/>
        <v>0.27071428571428574</v>
      </c>
      <c r="N113" s="4">
        <f t="shared" si="16"/>
        <v>0.36892857142857138</v>
      </c>
      <c r="O113" s="4">
        <f t="shared" si="17"/>
        <v>0.10410714285714286</v>
      </c>
      <c r="P113" s="4">
        <f t="shared" si="18"/>
        <v>0.26482142857142854</v>
      </c>
      <c r="Q113" s="4">
        <f t="shared" si="19"/>
        <v>2.7071428571428572E-3</v>
      </c>
      <c r="R113" s="4">
        <f t="shared" si="20"/>
        <v>0.39312204989885369</v>
      </c>
      <c r="S113" s="6" t="s">
        <v>171</v>
      </c>
      <c r="T113" s="6" t="s">
        <v>191</v>
      </c>
      <c r="U113" s="6">
        <v>3651</v>
      </c>
      <c r="V113" s="7">
        <v>-24.232755999999998</v>
      </c>
      <c r="W113" s="7">
        <v>-67.947997000000001</v>
      </c>
    </row>
    <row r="114" spans="1:27" x14ac:dyDescent="0.2">
      <c r="A114" s="6" t="s">
        <v>211</v>
      </c>
      <c r="B114" s="6" t="s">
        <v>25</v>
      </c>
      <c r="C114" s="2" t="s">
        <v>175</v>
      </c>
      <c r="D114" s="7">
        <v>-67.889407000000006</v>
      </c>
      <c r="E114" s="7"/>
      <c r="F114" s="6">
        <v>36</v>
      </c>
      <c r="G114" s="4">
        <v>0.125</v>
      </c>
      <c r="H114" s="4">
        <v>0.15060000000000001</v>
      </c>
      <c r="I114" s="4">
        <f t="shared" si="14"/>
        <v>0.11979999999999999</v>
      </c>
      <c r="J114" s="4">
        <v>2.5000000000000001E-2</v>
      </c>
      <c r="K114" s="4">
        <v>9.4799999999999995E-2</v>
      </c>
      <c r="L114" s="6">
        <v>16.350000000000001</v>
      </c>
      <c r="M114" s="4">
        <f t="shared" si="15"/>
        <v>0.34722222222222221</v>
      </c>
      <c r="N114" s="4">
        <f t="shared" si="16"/>
        <v>0.33277777777777773</v>
      </c>
      <c r="O114" s="4">
        <f t="shared" si="17"/>
        <v>6.9444444444444448E-2</v>
      </c>
      <c r="P114" s="4">
        <f t="shared" si="18"/>
        <v>0.26333333333333336</v>
      </c>
      <c r="Q114" s="4">
        <f t="shared" si="19"/>
        <v>3.472222222222222E-3</v>
      </c>
      <c r="R114" s="4">
        <f t="shared" si="20"/>
        <v>0.26371308016877643</v>
      </c>
      <c r="S114" s="6" t="s">
        <v>171</v>
      </c>
      <c r="T114" s="6" t="s">
        <v>212</v>
      </c>
      <c r="U114" s="6">
        <v>4480</v>
      </c>
      <c r="V114" s="7">
        <v>-22.727096</v>
      </c>
      <c r="W114" s="7">
        <v>-67.889407000000006</v>
      </c>
    </row>
    <row r="115" spans="1:27" x14ac:dyDescent="0.2">
      <c r="A115" s="6" t="s">
        <v>213</v>
      </c>
      <c r="B115" s="6" t="s">
        <v>25</v>
      </c>
      <c r="C115" s="2" t="s">
        <v>175</v>
      </c>
      <c r="D115" s="7">
        <v>-67.905336000000005</v>
      </c>
      <c r="E115" s="7"/>
      <c r="F115" s="6">
        <v>37</v>
      </c>
      <c r="G115" s="4">
        <v>0.1116</v>
      </c>
      <c r="H115" s="4">
        <v>0.18729999999999999</v>
      </c>
      <c r="I115" s="4">
        <f t="shared" si="14"/>
        <v>0.16210000000000002</v>
      </c>
      <c r="J115" s="4">
        <v>2.3099999999999999E-2</v>
      </c>
      <c r="K115" s="4">
        <v>0.13900000000000001</v>
      </c>
      <c r="L115" s="6">
        <v>13.35</v>
      </c>
      <c r="M115" s="4">
        <f t="shared" si="15"/>
        <v>0.30162162162162165</v>
      </c>
      <c r="N115" s="4">
        <f t="shared" si="16"/>
        <v>0.43810810810810813</v>
      </c>
      <c r="O115" s="4">
        <f t="shared" si="17"/>
        <v>6.2432432432432433E-2</v>
      </c>
      <c r="P115" s="4">
        <f t="shared" si="18"/>
        <v>0.37567567567567572</v>
      </c>
      <c r="Q115" s="4">
        <f t="shared" si="19"/>
        <v>3.0162162162162163E-3</v>
      </c>
      <c r="R115" s="4">
        <f t="shared" si="20"/>
        <v>0.16618705035971221</v>
      </c>
      <c r="S115" s="6" t="s">
        <v>171</v>
      </c>
      <c r="T115" s="6" t="s">
        <v>214</v>
      </c>
      <c r="U115" s="6">
        <v>4840</v>
      </c>
      <c r="V115" s="7">
        <v>-22.584225</v>
      </c>
      <c r="W115" s="7">
        <v>-67.905336000000005</v>
      </c>
    </row>
    <row r="116" spans="1:27" x14ac:dyDescent="0.2">
      <c r="A116" s="6" t="s">
        <v>215</v>
      </c>
      <c r="B116" s="6" t="s">
        <v>25</v>
      </c>
      <c r="C116" s="2" t="s">
        <v>175</v>
      </c>
      <c r="D116" s="7">
        <v>-67.905336000000005</v>
      </c>
      <c r="E116" s="7"/>
      <c r="F116" s="6">
        <v>34</v>
      </c>
      <c r="G116" s="4">
        <v>0.1166</v>
      </c>
      <c r="H116" s="4">
        <v>0.1678</v>
      </c>
      <c r="I116" s="4">
        <f t="shared" si="14"/>
        <v>0.1421</v>
      </c>
      <c r="J116" s="4">
        <v>1.23E-2</v>
      </c>
      <c r="K116" s="4">
        <v>0.1298</v>
      </c>
      <c r="L116" s="6">
        <v>14.95</v>
      </c>
      <c r="M116" s="4">
        <f t="shared" si="15"/>
        <v>0.34294117647058825</v>
      </c>
      <c r="N116" s="4">
        <f t="shared" si="16"/>
        <v>0.41794117647058826</v>
      </c>
      <c r="O116" s="4">
        <f t="shared" si="17"/>
        <v>3.6176470588235296E-2</v>
      </c>
      <c r="P116" s="4">
        <f t="shared" si="18"/>
        <v>0.38176470588235295</v>
      </c>
      <c r="Q116" s="4">
        <f t="shared" si="19"/>
        <v>3.4294117647058822E-3</v>
      </c>
      <c r="R116" s="4">
        <f t="shared" si="20"/>
        <v>9.4761171032357469E-2</v>
      </c>
      <c r="S116" s="6" t="s">
        <v>171</v>
      </c>
      <c r="T116" s="6" t="s">
        <v>214</v>
      </c>
      <c r="U116" s="6">
        <v>4840</v>
      </c>
      <c r="V116" s="7">
        <v>-22.584225</v>
      </c>
      <c r="W116" s="7">
        <v>-67.905336000000005</v>
      </c>
    </row>
    <row r="117" spans="1:27" x14ac:dyDescent="0.2">
      <c r="A117" s="2" t="s">
        <v>216</v>
      </c>
      <c r="B117" s="6" t="s">
        <v>25</v>
      </c>
      <c r="C117" s="2" t="s">
        <v>26</v>
      </c>
      <c r="E117" s="2" t="s">
        <v>217</v>
      </c>
      <c r="F117" s="2">
        <v>32</v>
      </c>
      <c r="G117" s="2">
        <v>0.12720000000000001</v>
      </c>
      <c r="H117" s="2">
        <v>0.1108</v>
      </c>
      <c r="I117" s="4">
        <f t="shared" si="14"/>
        <v>9.69E-2</v>
      </c>
      <c r="J117" s="2">
        <v>1.7999999999999999E-2</v>
      </c>
      <c r="K117" s="2">
        <v>7.8899999999999998E-2</v>
      </c>
      <c r="L117" s="2">
        <v>13.633333333333333</v>
      </c>
      <c r="M117" s="4">
        <f t="shared" si="15"/>
        <v>0.39750000000000002</v>
      </c>
      <c r="N117" s="4">
        <f t="shared" si="16"/>
        <v>0.30281249999999998</v>
      </c>
      <c r="O117" s="4">
        <f t="shared" si="17"/>
        <v>5.6249999999999994E-2</v>
      </c>
      <c r="P117" s="4">
        <f t="shared" si="18"/>
        <v>0.24656249999999999</v>
      </c>
      <c r="Q117" s="4">
        <f t="shared" si="19"/>
        <v>3.9750000000000002E-3</v>
      </c>
      <c r="R117" s="4">
        <f t="shared" si="20"/>
        <v>0.22813688212927755</v>
      </c>
      <c r="T117" s="6" t="s">
        <v>218</v>
      </c>
      <c r="U117" s="6">
        <v>3750</v>
      </c>
      <c r="V117" s="6">
        <v>-24.976001387135501</v>
      </c>
      <c r="W117" s="6">
        <v>-68.625506990868601</v>
      </c>
      <c r="Y117" s="6"/>
      <c r="Z117" s="6"/>
      <c r="AA117" s="6"/>
    </row>
    <row r="118" spans="1:27" x14ac:dyDescent="0.2">
      <c r="A118" s="2" t="s">
        <v>219</v>
      </c>
      <c r="B118" s="6" t="s">
        <v>25</v>
      </c>
      <c r="C118" s="2" t="s">
        <v>26</v>
      </c>
      <c r="E118" s="2" t="s">
        <v>217</v>
      </c>
      <c r="F118" s="2">
        <v>33</v>
      </c>
      <c r="G118" s="2">
        <v>0.1114</v>
      </c>
      <c r="H118" s="2">
        <v>0.1487</v>
      </c>
      <c r="I118" s="4">
        <f t="shared" si="14"/>
        <v>0.1137</v>
      </c>
      <c r="J118" s="2">
        <v>2.07E-2</v>
      </c>
      <c r="K118" s="2">
        <v>9.2999999999999999E-2</v>
      </c>
      <c r="L118" s="2">
        <v>14.45</v>
      </c>
      <c r="M118" s="4">
        <f t="shared" si="15"/>
        <v>0.33757575757575758</v>
      </c>
      <c r="N118" s="4">
        <f t="shared" si="16"/>
        <v>0.34454545454545454</v>
      </c>
      <c r="O118" s="4">
        <f t="shared" si="17"/>
        <v>6.2727272727272729E-2</v>
      </c>
      <c r="P118" s="4">
        <f t="shared" si="18"/>
        <v>0.28181818181818186</v>
      </c>
      <c r="Q118" s="4">
        <f t="shared" si="19"/>
        <v>3.3757575757575758E-3</v>
      </c>
      <c r="R118" s="4">
        <f t="shared" si="20"/>
        <v>0.22258064516129031</v>
      </c>
      <c r="T118" s="6" t="s">
        <v>218</v>
      </c>
      <c r="U118" s="6">
        <v>3750</v>
      </c>
      <c r="V118" s="6">
        <v>-24.976001387135501</v>
      </c>
      <c r="W118" s="6">
        <v>-68.625506990868601</v>
      </c>
      <c r="Y118" s="6"/>
      <c r="Z118" s="6"/>
      <c r="AA118" s="6"/>
    </row>
    <row r="119" spans="1:27" x14ac:dyDescent="0.2">
      <c r="A119" s="2" t="s">
        <v>220</v>
      </c>
      <c r="B119" s="6" t="s">
        <v>25</v>
      </c>
      <c r="C119" s="2" t="s">
        <v>26</v>
      </c>
      <c r="D119" s="8"/>
      <c r="E119" s="8" t="s">
        <v>217</v>
      </c>
      <c r="F119" s="2">
        <v>30</v>
      </c>
      <c r="G119" s="2">
        <v>9.69E-2</v>
      </c>
      <c r="H119" s="2">
        <v>0.13650000000000001</v>
      </c>
      <c r="I119" s="4">
        <f t="shared" si="14"/>
        <v>0.1052</v>
      </c>
      <c r="J119" s="2">
        <v>2.23E-2</v>
      </c>
      <c r="K119" s="2">
        <v>8.2900000000000001E-2</v>
      </c>
      <c r="L119" s="2">
        <v>14.45</v>
      </c>
      <c r="M119" s="4">
        <f t="shared" si="15"/>
        <v>0.32300000000000001</v>
      </c>
      <c r="N119" s="4">
        <f t="shared" si="16"/>
        <v>0.35066666666666663</v>
      </c>
      <c r="O119" s="4">
        <f t="shared" si="17"/>
        <v>7.4333333333333335E-2</v>
      </c>
      <c r="P119" s="4">
        <f t="shared" si="18"/>
        <v>0.27633333333333338</v>
      </c>
      <c r="Q119" s="4">
        <f t="shared" si="19"/>
        <v>3.2299999999999998E-3</v>
      </c>
      <c r="R119" s="4">
        <f t="shared" si="20"/>
        <v>0.26899879372738239</v>
      </c>
      <c r="T119" s="6" t="s">
        <v>218</v>
      </c>
      <c r="U119" s="6">
        <v>3750</v>
      </c>
      <c r="V119" s="6">
        <v>-24.976001387135501</v>
      </c>
      <c r="W119" s="6">
        <v>-68.625506990868601</v>
      </c>
      <c r="Y119" s="6"/>
      <c r="Z119" s="6"/>
      <c r="AA119" s="6"/>
    </row>
    <row r="120" spans="1:27" x14ac:dyDescent="0.2">
      <c r="A120" s="2" t="s">
        <v>221</v>
      </c>
      <c r="B120" s="6" t="s">
        <v>25</v>
      </c>
      <c r="C120" s="2" t="s">
        <v>26</v>
      </c>
      <c r="D120" s="8"/>
      <c r="E120" s="8" t="s">
        <v>222</v>
      </c>
      <c r="F120" s="2">
        <v>56</v>
      </c>
      <c r="G120" s="2">
        <v>0.20930000000000001</v>
      </c>
      <c r="H120" s="2">
        <v>0.2409</v>
      </c>
      <c r="I120" s="4">
        <f t="shared" si="14"/>
        <v>0.20150000000000001</v>
      </c>
      <c r="J120" s="2">
        <v>3.9699999999999999E-2</v>
      </c>
      <c r="K120" s="2">
        <v>0.1618</v>
      </c>
      <c r="L120" s="2">
        <v>13.35</v>
      </c>
      <c r="M120" s="4">
        <f t="shared" si="15"/>
        <v>0.37374999999999997</v>
      </c>
      <c r="N120" s="4">
        <f t="shared" si="16"/>
        <v>0.35982142857142863</v>
      </c>
      <c r="O120" s="4">
        <f t="shared" si="17"/>
        <v>7.0892857142857132E-2</v>
      </c>
      <c r="P120" s="4">
        <f t="shared" si="18"/>
        <v>0.28892857142857142</v>
      </c>
      <c r="Q120" s="4">
        <f t="shared" si="19"/>
        <v>3.7375000000000004E-3</v>
      </c>
      <c r="R120" s="4">
        <f t="shared" si="20"/>
        <v>0.24536464771322619</v>
      </c>
      <c r="T120" s="6" t="s">
        <v>218</v>
      </c>
      <c r="U120" s="6">
        <v>3750</v>
      </c>
      <c r="V120" s="6">
        <v>-24.976001387135501</v>
      </c>
      <c r="W120" s="6">
        <v>-68.625506990868601</v>
      </c>
      <c r="Y120" s="6"/>
      <c r="Z120" s="6"/>
      <c r="AA120" s="6"/>
    </row>
    <row r="121" spans="1:27" x14ac:dyDescent="0.2">
      <c r="A121" s="2" t="s">
        <v>223</v>
      </c>
      <c r="B121" s="6" t="s">
        <v>25</v>
      </c>
      <c r="C121" s="2" t="s">
        <v>26</v>
      </c>
      <c r="D121" s="8"/>
      <c r="E121" s="8" t="s">
        <v>222</v>
      </c>
      <c r="F121" s="2">
        <v>63</v>
      </c>
      <c r="G121" s="2">
        <v>0.18049999999999999</v>
      </c>
      <c r="H121" s="2">
        <v>0.1933</v>
      </c>
      <c r="I121" s="4">
        <f t="shared" si="14"/>
        <v>0.1739</v>
      </c>
      <c r="J121" s="2">
        <v>3.56E-2</v>
      </c>
      <c r="K121" s="2">
        <v>0.13830000000000001</v>
      </c>
      <c r="L121" s="2">
        <v>13.4</v>
      </c>
      <c r="M121" s="4">
        <f t="shared" si="15"/>
        <v>0.28650793650793654</v>
      </c>
      <c r="N121" s="4">
        <f t="shared" si="16"/>
        <v>0.27603174603174602</v>
      </c>
      <c r="O121" s="4">
        <f t="shared" si="17"/>
        <v>5.6507936507936507E-2</v>
      </c>
      <c r="P121" s="4">
        <f t="shared" si="18"/>
        <v>0.21952380952380954</v>
      </c>
      <c r="Q121" s="4">
        <f t="shared" si="19"/>
        <v>2.8650793650793652E-3</v>
      </c>
      <c r="R121" s="4">
        <f t="shared" si="20"/>
        <v>0.257411424439624</v>
      </c>
      <c r="T121" s="6" t="s">
        <v>218</v>
      </c>
      <c r="U121" s="6">
        <v>3750</v>
      </c>
      <c r="V121" s="6">
        <v>-24.976001387135501</v>
      </c>
      <c r="W121" s="6">
        <v>-68.625506990868601</v>
      </c>
      <c r="Y121" s="6"/>
      <c r="Z121" s="6"/>
      <c r="AA121" s="6"/>
    </row>
    <row r="122" spans="1:27" x14ac:dyDescent="0.2">
      <c r="A122" s="2" t="s">
        <v>224</v>
      </c>
      <c r="B122" s="6" t="s">
        <v>25</v>
      </c>
      <c r="C122" s="2" t="s">
        <v>26</v>
      </c>
      <c r="D122" s="8"/>
      <c r="E122" s="8" t="s">
        <v>217</v>
      </c>
      <c r="F122" s="2">
        <v>27</v>
      </c>
      <c r="G122" s="2">
        <v>0.1111</v>
      </c>
      <c r="H122" s="2">
        <v>0.1265</v>
      </c>
      <c r="I122" s="4">
        <f t="shared" si="14"/>
        <v>9.0299999999999991E-2</v>
      </c>
      <c r="J122" s="2">
        <v>1.78E-2</v>
      </c>
      <c r="K122" s="2">
        <v>7.2499999999999995E-2</v>
      </c>
      <c r="M122" s="4">
        <f t="shared" si="15"/>
        <v>0.4114814814814815</v>
      </c>
      <c r="N122" s="4">
        <f t="shared" si="16"/>
        <v>0.33444444444444443</v>
      </c>
      <c r="O122" s="4">
        <f t="shared" si="17"/>
        <v>6.5925925925925929E-2</v>
      </c>
      <c r="P122" s="4">
        <f t="shared" si="18"/>
        <v>0.26851851851851849</v>
      </c>
      <c r="Q122" s="4">
        <f t="shared" si="19"/>
        <v>4.1148148148148151E-3</v>
      </c>
      <c r="R122" s="4">
        <f t="shared" si="20"/>
        <v>0.24551724137931036</v>
      </c>
      <c r="T122" s="6" t="s">
        <v>218</v>
      </c>
      <c r="U122" s="6">
        <v>3750</v>
      </c>
      <c r="V122" s="6">
        <v>-24.976001387135501</v>
      </c>
      <c r="W122" s="6">
        <v>-68.625506990868601</v>
      </c>
      <c r="Y122" s="6"/>
      <c r="Z122" s="6"/>
      <c r="AA122" s="6"/>
    </row>
    <row r="123" spans="1:27" x14ac:dyDescent="0.2">
      <c r="A123" s="2" t="s">
        <v>225</v>
      </c>
      <c r="B123" s="6" t="s">
        <v>25</v>
      </c>
      <c r="C123" s="2" t="s">
        <v>26</v>
      </c>
      <c r="D123" s="8"/>
      <c r="E123" s="8" t="s">
        <v>217</v>
      </c>
      <c r="F123" s="2">
        <v>35</v>
      </c>
      <c r="G123" s="2">
        <v>0.154</v>
      </c>
      <c r="H123" s="2">
        <v>0.17710000000000001</v>
      </c>
      <c r="I123" s="4">
        <f t="shared" si="14"/>
        <v>0.15190000000000001</v>
      </c>
      <c r="J123" s="2">
        <v>2.6100000000000002E-2</v>
      </c>
      <c r="K123" s="2">
        <v>0.1258</v>
      </c>
      <c r="L123" s="2">
        <v>11.799999999999999</v>
      </c>
      <c r="M123" s="4">
        <f t="shared" si="15"/>
        <v>0.44</v>
      </c>
      <c r="N123" s="4">
        <f t="shared" si="16"/>
        <v>0.43400000000000005</v>
      </c>
      <c r="O123" s="4">
        <f t="shared" si="17"/>
        <v>7.457142857142858E-2</v>
      </c>
      <c r="P123" s="4">
        <f t="shared" si="18"/>
        <v>0.35942857142857143</v>
      </c>
      <c r="Q123" s="4">
        <f>G123/F123</f>
        <v>4.4000000000000003E-3</v>
      </c>
      <c r="R123" s="4">
        <f t="shared" si="20"/>
        <v>0.20747217806041338</v>
      </c>
      <c r="T123" s="6" t="s">
        <v>218</v>
      </c>
      <c r="U123" s="6">
        <v>3750</v>
      </c>
      <c r="V123" s="6">
        <v>-24.976001387135501</v>
      </c>
      <c r="W123" s="6">
        <v>-68.625506990868601</v>
      </c>
      <c r="Y123" s="6"/>
      <c r="Z123" s="6"/>
      <c r="AA123" s="6"/>
    </row>
    <row r="124" spans="1:27" x14ac:dyDescent="0.2">
      <c r="A124" s="2" t="s">
        <v>226</v>
      </c>
      <c r="B124" s="6" t="s">
        <v>25</v>
      </c>
      <c r="C124" s="2" t="s">
        <v>26</v>
      </c>
      <c r="D124" s="8"/>
      <c r="E124" s="8" t="s">
        <v>222</v>
      </c>
      <c r="F124" s="2">
        <v>58</v>
      </c>
      <c r="G124" s="2">
        <v>0.10730000000000001</v>
      </c>
      <c r="H124" s="2">
        <v>0.13700000000000001</v>
      </c>
      <c r="I124" s="4">
        <f t="shared" si="14"/>
        <v>0.10349999999999999</v>
      </c>
      <c r="J124" s="2">
        <v>2.75E-2</v>
      </c>
      <c r="K124" s="2">
        <v>7.5999999999999998E-2</v>
      </c>
      <c r="L124" s="2">
        <v>11.75</v>
      </c>
      <c r="M124" s="4">
        <f t="shared" si="15"/>
        <v>0.185</v>
      </c>
      <c r="N124" s="4">
        <f t="shared" si="16"/>
        <v>0.17844827586206896</v>
      </c>
      <c r="O124" s="4">
        <f t="shared" si="17"/>
        <v>4.7413793103448273E-2</v>
      </c>
      <c r="P124" s="4">
        <f t="shared" si="18"/>
        <v>0.13103448275862067</v>
      </c>
      <c r="Q124" s="4">
        <f t="shared" si="19"/>
        <v>1.8500000000000001E-3</v>
      </c>
      <c r="R124" s="4">
        <f t="shared" si="20"/>
        <v>0.36184210526315791</v>
      </c>
      <c r="T124" s="6" t="s">
        <v>218</v>
      </c>
      <c r="U124" s="6">
        <v>3750</v>
      </c>
      <c r="V124" s="6">
        <v>-24.976001387135501</v>
      </c>
      <c r="W124" s="6">
        <v>-68.625506990868601</v>
      </c>
      <c r="Y124" s="6"/>
      <c r="Z124" s="6"/>
      <c r="AA124" s="6"/>
    </row>
    <row r="125" spans="1:27" x14ac:dyDescent="0.2">
      <c r="A125" s="2" t="s">
        <v>227</v>
      </c>
      <c r="B125" s="6" t="s">
        <v>25</v>
      </c>
      <c r="C125" s="2" t="s">
        <v>26</v>
      </c>
      <c r="D125" s="8"/>
      <c r="E125" s="8" t="s">
        <v>222</v>
      </c>
      <c r="F125" s="2">
        <v>44</v>
      </c>
      <c r="G125" s="2">
        <v>0.12770000000000001</v>
      </c>
      <c r="H125" s="2">
        <v>0.13830000000000001</v>
      </c>
      <c r="I125" s="4">
        <f t="shared" si="14"/>
        <v>0.11449999999999999</v>
      </c>
      <c r="J125" s="2">
        <v>1.8700000000000001E-2</v>
      </c>
      <c r="K125" s="2">
        <v>9.5799999999999996E-2</v>
      </c>
      <c r="L125" s="2">
        <v>12.133333333333333</v>
      </c>
      <c r="M125" s="4">
        <f t="shared" si="15"/>
        <v>0.29022727272727278</v>
      </c>
      <c r="N125" s="4">
        <f t="shared" si="16"/>
        <v>0.2602272727272727</v>
      </c>
      <c r="O125" s="4">
        <f t="shared" si="17"/>
        <v>4.2500000000000003E-2</v>
      </c>
      <c r="P125" s="4">
        <f t="shared" si="18"/>
        <v>0.21772727272727274</v>
      </c>
      <c r="Q125" s="4">
        <f t="shared" si="19"/>
        <v>2.9022727272727273E-3</v>
      </c>
      <c r="R125" s="4">
        <f t="shared" si="20"/>
        <v>0.19519832985386223</v>
      </c>
      <c r="T125" s="6" t="s">
        <v>218</v>
      </c>
      <c r="U125" s="6">
        <v>3750</v>
      </c>
      <c r="V125" s="6">
        <v>-24.976001387135501</v>
      </c>
      <c r="W125" s="6">
        <v>-68.625506990868601</v>
      </c>
      <c r="Y125" s="6"/>
      <c r="Z125" s="6"/>
      <c r="AA125" s="6"/>
    </row>
    <row r="126" spans="1:27" x14ac:dyDescent="0.2">
      <c r="A126" s="2" t="s">
        <v>228</v>
      </c>
      <c r="B126" s="6" t="s">
        <v>25</v>
      </c>
      <c r="C126" s="2" t="s">
        <v>26</v>
      </c>
      <c r="D126" s="8"/>
      <c r="E126" s="8" t="s">
        <v>217</v>
      </c>
      <c r="F126" s="2">
        <v>63</v>
      </c>
      <c r="G126" s="2">
        <v>0.1605</v>
      </c>
      <c r="H126" s="2">
        <v>0.29899999999999999</v>
      </c>
      <c r="I126" s="4">
        <f t="shared" si="14"/>
        <v>0.18309999999999998</v>
      </c>
      <c r="J126" s="2">
        <v>5.0299999999999997E-2</v>
      </c>
      <c r="K126" s="2">
        <v>0.1328</v>
      </c>
      <c r="L126" s="2">
        <v>13.9</v>
      </c>
      <c r="M126" s="4">
        <f t="shared" si="15"/>
        <v>0.2547619047619048</v>
      </c>
      <c r="N126" s="4">
        <f t="shared" si="16"/>
        <v>0.29063492063492063</v>
      </c>
      <c r="O126" s="4">
        <f t="shared" si="17"/>
        <v>7.9841269841269838E-2</v>
      </c>
      <c r="P126" s="4">
        <f t="shared" si="18"/>
        <v>0.21079365079365078</v>
      </c>
      <c r="Q126" s="4">
        <f t="shared" si="19"/>
        <v>2.5476190476190477E-3</v>
      </c>
      <c r="R126" s="4">
        <f t="shared" si="20"/>
        <v>0.37876506024096385</v>
      </c>
      <c r="T126" s="6" t="s">
        <v>229</v>
      </c>
      <c r="U126" s="6">
        <v>4100</v>
      </c>
      <c r="V126" s="6">
        <v>-27.203520632981299</v>
      </c>
      <c r="W126" s="6">
        <v>-69.057872358118999</v>
      </c>
      <c r="Y126" s="6"/>
      <c r="Z126" s="6"/>
      <c r="AA126" s="6"/>
    </row>
    <row r="127" spans="1:27" x14ac:dyDescent="0.2">
      <c r="A127" s="2" t="s">
        <v>230</v>
      </c>
      <c r="B127" s="6" t="s">
        <v>25</v>
      </c>
      <c r="C127" s="2" t="s">
        <v>26</v>
      </c>
      <c r="D127" s="8"/>
      <c r="E127" s="8" t="s">
        <v>217</v>
      </c>
      <c r="F127" s="2">
        <v>34</v>
      </c>
      <c r="G127" s="2">
        <v>0.13189999999999999</v>
      </c>
      <c r="H127" s="2">
        <v>0.17269999999999999</v>
      </c>
      <c r="I127" s="4">
        <f t="shared" si="14"/>
        <v>0.1023</v>
      </c>
      <c r="J127" s="2">
        <v>2.3900000000000001E-2</v>
      </c>
      <c r="K127" s="2">
        <v>7.8399999999999997E-2</v>
      </c>
      <c r="L127" s="2">
        <v>14.1</v>
      </c>
      <c r="M127" s="4">
        <f t="shared" si="15"/>
        <v>0.38794117647058823</v>
      </c>
      <c r="N127" s="4">
        <f t="shared" si="16"/>
        <v>0.30088235294117649</v>
      </c>
      <c r="O127" s="4">
        <f t="shared" si="17"/>
        <v>7.0294117647058826E-2</v>
      </c>
      <c r="P127" s="4">
        <f t="shared" si="18"/>
        <v>0.23058823529411765</v>
      </c>
      <c r="Q127" s="4">
        <f t="shared" si="19"/>
        <v>3.8794117647058821E-3</v>
      </c>
      <c r="R127" s="4">
        <f t="shared" si="20"/>
        <v>0.30484693877551022</v>
      </c>
      <c r="T127" s="6" t="s">
        <v>229</v>
      </c>
      <c r="U127" s="6">
        <v>4100</v>
      </c>
      <c r="V127" s="6">
        <v>-27.203520632981299</v>
      </c>
      <c r="W127" s="6">
        <v>-69.057872358118999</v>
      </c>
      <c r="Y127" s="6"/>
      <c r="Z127" s="6"/>
      <c r="AA127" s="6"/>
    </row>
    <row r="128" spans="1:27" x14ac:dyDescent="0.2">
      <c r="A128" s="2" t="s">
        <v>233</v>
      </c>
      <c r="B128" s="6" t="s">
        <v>25</v>
      </c>
      <c r="C128" s="2" t="s">
        <v>26</v>
      </c>
      <c r="D128" s="8"/>
      <c r="E128" s="8" t="s">
        <v>222</v>
      </c>
      <c r="F128" s="2">
        <v>19.5</v>
      </c>
      <c r="I128" s="4"/>
      <c r="M128" s="4"/>
      <c r="N128" s="4"/>
      <c r="O128" s="4"/>
      <c r="P128" s="4"/>
      <c r="Q128" s="4"/>
      <c r="R128" s="4"/>
      <c r="T128" s="6" t="s">
        <v>231</v>
      </c>
      <c r="U128" s="6">
        <v>4100</v>
      </c>
      <c r="V128" s="6">
        <v>-26.890384558146799</v>
      </c>
      <c r="W128" s="6">
        <v>-68.485981479143007</v>
      </c>
      <c r="X128" s="2" t="s">
        <v>232</v>
      </c>
      <c r="Y128" s="6"/>
      <c r="Z128" s="6"/>
      <c r="AA128" s="6"/>
    </row>
    <row r="129" spans="1:27" x14ac:dyDescent="0.2">
      <c r="A129" s="2" t="s">
        <v>234</v>
      </c>
      <c r="B129" s="6" t="s">
        <v>25</v>
      </c>
      <c r="C129" s="2" t="s">
        <v>26</v>
      </c>
      <c r="D129" s="8"/>
      <c r="E129" s="8" t="s">
        <v>222</v>
      </c>
      <c r="F129" s="2">
        <v>47</v>
      </c>
      <c r="G129" s="2">
        <v>0.1191</v>
      </c>
      <c r="H129" s="2">
        <v>0.18729999999999999</v>
      </c>
      <c r="I129" s="4">
        <f t="shared" si="14"/>
        <v>0.13</v>
      </c>
      <c r="J129" s="2">
        <v>3.2199999999999999E-2</v>
      </c>
      <c r="K129" s="2">
        <v>9.7799999999999998E-2</v>
      </c>
      <c r="L129" s="2">
        <v>13.866666666666667</v>
      </c>
      <c r="M129" s="4">
        <f t="shared" si="15"/>
        <v>0.25340425531914895</v>
      </c>
      <c r="N129" s="4">
        <f t="shared" si="16"/>
        <v>0.27659574468085107</v>
      </c>
      <c r="O129" s="4">
        <f t="shared" si="17"/>
        <v>6.8510638297872337E-2</v>
      </c>
      <c r="P129" s="4">
        <f t="shared" si="18"/>
        <v>0.2080851063829787</v>
      </c>
      <c r="Q129" s="4">
        <f t="shared" si="19"/>
        <v>2.5340425531914894E-3</v>
      </c>
      <c r="R129" s="4">
        <f t="shared" si="20"/>
        <v>0.32924335378323111</v>
      </c>
      <c r="T129" s="6" t="s">
        <v>235</v>
      </c>
      <c r="U129" s="6">
        <v>3100</v>
      </c>
      <c r="V129" s="6">
        <v>-27.066133723098101</v>
      </c>
      <c r="W129" s="6">
        <v>-69.333952947005599</v>
      </c>
      <c r="Y129" s="6"/>
      <c r="Z129" s="6"/>
      <c r="AA129" s="6"/>
    </row>
    <row r="130" spans="1:27" x14ac:dyDescent="0.2">
      <c r="A130" s="2" t="s">
        <v>236</v>
      </c>
      <c r="B130" s="6" t="s">
        <v>25</v>
      </c>
      <c r="C130" s="2" t="s">
        <v>26</v>
      </c>
      <c r="D130" s="8"/>
      <c r="E130" s="8" t="s">
        <v>217</v>
      </c>
      <c r="F130" s="2">
        <v>24</v>
      </c>
      <c r="G130" s="2">
        <v>7.2499999999999995E-2</v>
      </c>
      <c r="H130" s="2">
        <v>0.10349999999999999</v>
      </c>
      <c r="I130" s="4">
        <f t="shared" si="14"/>
        <v>8.1900000000000001E-2</v>
      </c>
      <c r="J130" s="2">
        <v>2.06E-2</v>
      </c>
      <c r="K130" s="2">
        <v>6.13E-2</v>
      </c>
      <c r="L130" s="2">
        <v>13.766666666666667</v>
      </c>
      <c r="M130" s="4">
        <f t="shared" si="15"/>
        <v>0.30208333333333331</v>
      </c>
      <c r="N130" s="4">
        <f t="shared" si="16"/>
        <v>0.34125</v>
      </c>
      <c r="O130" s="4">
        <f t="shared" si="17"/>
        <v>8.5833333333333331E-2</v>
      </c>
      <c r="P130" s="4">
        <f t="shared" si="18"/>
        <v>0.25541666666666668</v>
      </c>
      <c r="Q130" s="4">
        <f t="shared" si="19"/>
        <v>3.0208333333333333E-3</v>
      </c>
      <c r="R130" s="4">
        <f t="shared" si="20"/>
        <v>0.33605220228384991</v>
      </c>
      <c r="T130" s="6" t="s">
        <v>235</v>
      </c>
      <c r="U130" s="6">
        <v>3100</v>
      </c>
      <c r="V130" s="6">
        <v>-27.066133723098101</v>
      </c>
      <c r="W130" s="6">
        <v>-69.333952947005599</v>
      </c>
      <c r="Y130" s="6"/>
      <c r="Z130" s="6"/>
      <c r="AA130" s="6"/>
    </row>
    <row r="131" spans="1:27" x14ac:dyDescent="0.2">
      <c r="A131" s="2" t="s">
        <v>237</v>
      </c>
      <c r="B131" s="6" t="s">
        <v>25</v>
      </c>
      <c r="C131" s="2" t="s">
        <v>26</v>
      </c>
      <c r="D131" s="8"/>
      <c r="E131" s="8" t="s">
        <v>222</v>
      </c>
      <c r="F131" s="2">
        <v>34</v>
      </c>
      <c r="G131" s="2">
        <v>6.9800000000000001E-2</v>
      </c>
      <c r="H131" s="2">
        <v>0.1575</v>
      </c>
      <c r="I131" s="4">
        <f t="shared" si="14"/>
        <v>0.10589999999999999</v>
      </c>
      <c r="J131" s="2">
        <v>2.3699999999999999E-2</v>
      </c>
      <c r="K131" s="2">
        <v>8.2199999999999995E-2</v>
      </c>
      <c r="L131" s="2">
        <v>13.65</v>
      </c>
      <c r="M131" s="4">
        <f t="shared" si="15"/>
        <v>0.20529411764705885</v>
      </c>
      <c r="N131" s="4">
        <f t="shared" si="16"/>
        <v>0.31147058823529411</v>
      </c>
      <c r="O131" s="4">
        <f t="shared" si="17"/>
        <v>6.9705882352941173E-2</v>
      </c>
      <c r="P131" s="4">
        <f t="shared" si="18"/>
        <v>0.24176470588235291</v>
      </c>
      <c r="Q131" s="4">
        <f t="shared" si="19"/>
        <v>2.0529411764705881E-3</v>
      </c>
      <c r="R131" s="4">
        <f t="shared" si="20"/>
        <v>0.28832116788321166</v>
      </c>
      <c r="T131" s="6" t="s">
        <v>235</v>
      </c>
      <c r="U131" s="6">
        <v>3100</v>
      </c>
      <c r="V131" s="6">
        <v>-27.066133723098101</v>
      </c>
      <c r="W131" s="6">
        <v>-69.333952947005599</v>
      </c>
      <c r="Y131" s="6"/>
      <c r="Z131" s="6"/>
      <c r="AA131" s="6"/>
    </row>
    <row r="132" spans="1:27" x14ac:dyDescent="0.2">
      <c r="A132" s="2" t="s">
        <v>238</v>
      </c>
      <c r="B132" s="6" t="s">
        <v>25</v>
      </c>
      <c r="C132" s="2" t="s">
        <v>26</v>
      </c>
      <c r="D132" s="8"/>
      <c r="E132" s="8" t="s">
        <v>217</v>
      </c>
      <c r="F132" s="2">
        <v>48</v>
      </c>
      <c r="G132" s="2">
        <v>0.13159999999999999</v>
      </c>
      <c r="H132" s="2">
        <v>0.1757</v>
      </c>
      <c r="I132" s="4">
        <f t="shared" si="14"/>
        <v>0.13719999999999999</v>
      </c>
      <c r="J132" s="2">
        <v>2.7900000000000001E-2</v>
      </c>
      <c r="K132" s="2">
        <v>0.10929999999999999</v>
      </c>
      <c r="L132" s="2">
        <v>10.8</v>
      </c>
      <c r="M132" s="4">
        <f t="shared" si="15"/>
        <v>0.27416666666666667</v>
      </c>
      <c r="N132" s="4">
        <f t="shared" si="16"/>
        <v>0.28583333333333333</v>
      </c>
      <c r="O132" s="4">
        <f t="shared" si="17"/>
        <v>5.8125000000000003E-2</v>
      </c>
      <c r="P132" s="4">
        <f t="shared" si="18"/>
        <v>0.22770833333333332</v>
      </c>
      <c r="Q132" s="4">
        <f t="shared" si="19"/>
        <v>2.7416666666666666E-3</v>
      </c>
      <c r="R132" s="4">
        <f t="shared" si="20"/>
        <v>0.25526075022872829</v>
      </c>
      <c r="T132" s="6" t="s">
        <v>235</v>
      </c>
      <c r="U132" s="6">
        <v>3100</v>
      </c>
      <c r="V132" s="6">
        <v>-27.066133723098101</v>
      </c>
      <c r="W132" s="6">
        <v>-69.333952947005599</v>
      </c>
      <c r="Y132" s="6"/>
      <c r="Z132" s="6"/>
      <c r="AA132" s="6"/>
    </row>
    <row r="133" spans="1:27" x14ac:dyDescent="0.2">
      <c r="A133" s="2" t="s">
        <v>239</v>
      </c>
      <c r="B133" s="6" t="s">
        <v>25</v>
      </c>
      <c r="C133" s="2" t="s">
        <v>26</v>
      </c>
      <c r="D133" s="8"/>
      <c r="E133" s="8" t="s">
        <v>222</v>
      </c>
      <c r="F133" s="2">
        <v>32</v>
      </c>
      <c r="G133" s="2">
        <v>7.5399999999999995E-2</v>
      </c>
      <c r="H133" s="2">
        <v>0.12970000000000001</v>
      </c>
      <c r="I133" s="4">
        <f t="shared" si="14"/>
        <v>8.9399999999999993E-2</v>
      </c>
      <c r="J133" s="2">
        <v>2.6499999999999999E-2</v>
      </c>
      <c r="K133" s="2">
        <v>6.2899999999999998E-2</v>
      </c>
      <c r="L133" s="2">
        <v>16.399999999999999</v>
      </c>
      <c r="M133" s="4">
        <f t="shared" si="15"/>
        <v>0.23562499999999997</v>
      </c>
      <c r="N133" s="4">
        <f t="shared" si="16"/>
        <v>0.27937499999999998</v>
      </c>
      <c r="O133" s="4">
        <f t="shared" si="17"/>
        <v>8.2812499999999997E-2</v>
      </c>
      <c r="P133" s="4">
        <f t="shared" si="18"/>
        <v>0.1965625</v>
      </c>
      <c r="Q133" s="4">
        <f t="shared" si="19"/>
        <v>2.3562499999999998E-3</v>
      </c>
      <c r="R133" s="4">
        <f t="shared" si="20"/>
        <v>0.42130365659777425</v>
      </c>
      <c r="T133" s="6" t="s">
        <v>235</v>
      </c>
      <c r="U133" s="6">
        <v>3100</v>
      </c>
      <c r="V133" s="6">
        <v>-27.066133723098101</v>
      </c>
      <c r="W133" s="6">
        <v>-69.333952947005599</v>
      </c>
      <c r="Y133" s="6"/>
      <c r="Z133" s="6"/>
      <c r="AA133" s="6"/>
    </row>
    <row r="134" spans="1:27" x14ac:dyDescent="0.2">
      <c r="A134" s="2" t="s">
        <v>240</v>
      </c>
      <c r="B134" s="6" t="s">
        <v>25</v>
      </c>
      <c r="C134" s="2" t="s">
        <v>26</v>
      </c>
      <c r="D134" s="8"/>
      <c r="E134" s="8" t="s">
        <v>222</v>
      </c>
      <c r="F134" s="2">
        <v>19</v>
      </c>
      <c r="G134" s="2">
        <v>5.7099999999999998E-2</v>
      </c>
      <c r="H134" s="2">
        <v>0.13789999999999999</v>
      </c>
      <c r="I134" s="4">
        <f t="shared" si="14"/>
        <v>7.9500000000000001E-2</v>
      </c>
      <c r="J134" s="2">
        <v>1.5100000000000001E-2</v>
      </c>
      <c r="K134" s="2">
        <v>6.4399999999999999E-2</v>
      </c>
      <c r="L134" s="2">
        <v>11.399999999999999</v>
      </c>
      <c r="M134" s="4">
        <f t="shared" si="15"/>
        <v>0.3005263157894737</v>
      </c>
      <c r="N134" s="4">
        <f t="shared" si="16"/>
        <v>0.41842105263157897</v>
      </c>
      <c r="O134" s="4">
        <f t="shared" si="17"/>
        <v>7.9473684210526321E-2</v>
      </c>
      <c r="P134" s="4">
        <f t="shared" si="18"/>
        <v>0.33894736842105261</v>
      </c>
      <c r="Q134" s="4">
        <f t="shared" si="19"/>
        <v>3.0052631578947366E-3</v>
      </c>
      <c r="R134" s="4">
        <f t="shared" si="20"/>
        <v>0.23447204968944102</v>
      </c>
      <c r="T134" s="6" t="s">
        <v>235</v>
      </c>
      <c r="U134" s="6">
        <v>3100</v>
      </c>
      <c r="V134" s="6">
        <v>-27.066133723098101</v>
      </c>
      <c r="W134" s="6">
        <v>-69.333952947005599</v>
      </c>
      <c r="Y134" s="6"/>
      <c r="Z134" s="6"/>
      <c r="AA134" s="6"/>
    </row>
    <row r="135" spans="1:27" x14ac:dyDescent="0.2">
      <c r="A135" s="2" t="s">
        <v>241</v>
      </c>
      <c r="B135" s="6" t="s">
        <v>25</v>
      </c>
      <c r="C135" s="2" t="s">
        <v>26</v>
      </c>
      <c r="D135" s="8"/>
      <c r="E135" s="8" t="s">
        <v>222</v>
      </c>
      <c r="F135" s="2">
        <v>27</v>
      </c>
      <c r="G135" s="2">
        <v>0.1004</v>
      </c>
      <c r="H135" s="2">
        <v>0.12759999999999999</v>
      </c>
      <c r="I135" s="4">
        <f t="shared" si="14"/>
        <v>9.35E-2</v>
      </c>
      <c r="J135" s="2">
        <v>2.0400000000000001E-2</v>
      </c>
      <c r="K135" s="2">
        <v>7.3099999999999998E-2</v>
      </c>
      <c r="L135" s="2">
        <v>15.833333333333334</v>
      </c>
      <c r="M135" s="4">
        <f t="shared" si="15"/>
        <v>0.37185185185185188</v>
      </c>
      <c r="N135" s="4">
        <f t="shared" si="16"/>
        <v>0.34629629629629627</v>
      </c>
      <c r="O135" s="4">
        <f t="shared" si="17"/>
        <v>7.5555555555555556E-2</v>
      </c>
      <c r="P135" s="4">
        <f t="shared" si="18"/>
        <v>0.27074074074074073</v>
      </c>
      <c r="Q135" s="4">
        <f t="shared" si="19"/>
        <v>3.7185185185185186E-3</v>
      </c>
      <c r="R135" s="4">
        <f t="shared" si="20"/>
        <v>0.27906976744186052</v>
      </c>
      <c r="T135" s="6" t="s">
        <v>235</v>
      </c>
      <c r="U135" s="6">
        <v>3100</v>
      </c>
      <c r="V135" s="6">
        <v>-27.066133723098101</v>
      </c>
      <c r="W135" s="6">
        <v>-69.333952947005599</v>
      </c>
      <c r="Y135" s="6"/>
      <c r="Z135" s="6"/>
      <c r="AA135" s="6"/>
    </row>
    <row r="136" spans="1:27" x14ac:dyDescent="0.2">
      <c r="A136" s="2" t="s">
        <v>242</v>
      </c>
      <c r="B136" s="6" t="s">
        <v>25</v>
      </c>
      <c r="C136" s="2" t="s">
        <v>26</v>
      </c>
      <c r="D136" s="8"/>
      <c r="E136" s="8" t="s">
        <v>222</v>
      </c>
      <c r="F136" s="2">
        <v>41</v>
      </c>
      <c r="G136" s="2">
        <v>0.1245</v>
      </c>
      <c r="H136" s="2">
        <v>0.1961</v>
      </c>
      <c r="I136" s="4">
        <f t="shared" si="14"/>
        <v>0.1188</v>
      </c>
      <c r="J136" s="2">
        <v>3.0099999999999998E-2</v>
      </c>
      <c r="K136" s="2">
        <v>8.8700000000000001E-2</v>
      </c>
      <c r="L136" s="2">
        <v>13.5</v>
      </c>
      <c r="M136" s="4">
        <f t="shared" si="15"/>
        <v>0.30365853658536585</v>
      </c>
      <c r="N136" s="4">
        <f t="shared" si="16"/>
        <v>0.28975609756097565</v>
      </c>
      <c r="O136" s="4">
        <f t="shared" si="17"/>
        <v>7.3414634146341459E-2</v>
      </c>
      <c r="P136" s="4">
        <f t="shared" si="18"/>
        <v>0.21634146341463417</v>
      </c>
      <c r="Q136" s="4">
        <f t="shared" si="19"/>
        <v>3.0365853658536586E-3</v>
      </c>
      <c r="R136" s="4">
        <f t="shared" si="20"/>
        <v>0.33934611048478014</v>
      </c>
      <c r="T136" s="6" t="s">
        <v>235</v>
      </c>
      <c r="U136" s="6">
        <v>3100</v>
      </c>
      <c r="V136" s="6">
        <v>-27.066133723098101</v>
      </c>
      <c r="W136" s="6">
        <v>-69.333952947005599</v>
      </c>
      <c r="Y136" s="6"/>
      <c r="Z136" s="6"/>
      <c r="AA136" s="6"/>
    </row>
    <row r="137" spans="1:27" x14ac:dyDescent="0.2">
      <c r="A137" s="2" t="s">
        <v>243</v>
      </c>
      <c r="B137" s="6" t="s">
        <v>25</v>
      </c>
      <c r="C137" s="2" t="s">
        <v>26</v>
      </c>
      <c r="D137" s="8"/>
      <c r="E137" s="8" t="s">
        <v>222</v>
      </c>
      <c r="F137" s="2">
        <v>53</v>
      </c>
      <c r="G137" s="2">
        <v>0.1416</v>
      </c>
      <c r="H137" s="2">
        <v>0.245</v>
      </c>
      <c r="I137" s="4">
        <f t="shared" si="14"/>
        <v>0.1963</v>
      </c>
      <c r="J137" s="2">
        <v>2.8899999999999999E-2</v>
      </c>
      <c r="K137" s="2">
        <v>0.16739999999999999</v>
      </c>
      <c r="L137" s="2">
        <v>12.600000000000001</v>
      </c>
      <c r="M137" s="4">
        <f t="shared" si="15"/>
        <v>0.26716981132075474</v>
      </c>
      <c r="N137" s="4">
        <f t="shared" si="16"/>
        <v>0.37037735849056602</v>
      </c>
      <c r="O137" s="4">
        <f t="shared" si="17"/>
        <v>5.4528301886792446E-2</v>
      </c>
      <c r="P137" s="4">
        <f t="shared" si="18"/>
        <v>0.31584905660377355</v>
      </c>
      <c r="Q137" s="4">
        <f t="shared" si="19"/>
        <v>2.6716981132075472E-3</v>
      </c>
      <c r="R137" s="4">
        <f t="shared" si="20"/>
        <v>0.17264038231780168</v>
      </c>
      <c r="T137" s="6" t="s">
        <v>235</v>
      </c>
      <c r="U137" s="6">
        <v>3100</v>
      </c>
      <c r="V137" s="6">
        <v>-27.066133723098101</v>
      </c>
      <c r="W137" s="6">
        <v>-69.333952947005599</v>
      </c>
      <c r="Y137" s="6"/>
      <c r="Z137" s="6"/>
      <c r="AA137" s="6"/>
    </row>
    <row r="138" spans="1:27" x14ac:dyDescent="0.2">
      <c r="A138" s="2" t="s">
        <v>244</v>
      </c>
      <c r="B138" s="6" t="s">
        <v>25</v>
      </c>
      <c r="C138" s="2" t="s">
        <v>26</v>
      </c>
      <c r="D138" s="8"/>
      <c r="E138" s="8" t="s">
        <v>222</v>
      </c>
      <c r="F138" s="2">
        <v>26</v>
      </c>
      <c r="G138" s="2">
        <v>8.2699999999999996E-2</v>
      </c>
      <c r="H138" s="2">
        <v>0.1331</v>
      </c>
      <c r="I138" s="4">
        <f t="shared" si="14"/>
        <v>9.01E-2</v>
      </c>
      <c r="J138" s="2">
        <v>2.0799999999999999E-2</v>
      </c>
      <c r="K138" s="2">
        <v>6.93E-2</v>
      </c>
      <c r="L138" s="2">
        <v>11.75</v>
      </c>
      <c r="M138" s="4">
        <f t="shared" si="15"/>
        <v>0.31807692307692303</v>
      </c>
      <c r="N138" s="4">
        <f t="shared" si="16"/>
        <v>0.34653846153846152</v>
      </c>
      <c r="O138" s="4">
        <f t="shared" si="17"/>
        <v>0.08</v>
      </c>
      <c r="P138" s="4">
        <f t="shared" si="18"/>
        <v>0.2665384615384615</v>
      </c>
      <c r="Q138" s="4">
        <f t="shared" si="19"/>
        <v>3.1807692307692305E-3</v>
      </c>
      <c r="R138" s="4">
        <f t="shared" si="20"/>
        <v>0.3001443001443001</v>
      </c>
      <c r="T138" s="6" t="s">
        <v>235</v>
      </c>
      <c r="U138" s="6">
        <v>3100</v>
      </c>
      <c r="V138" s="6">
        <v>-27.066133723098101</v>
      </c>
      <c r="W138" s="6">
        <v>-69.333952947005599</v>
      </c>
      <c r="Y138" s="6"/>
      <c r="Z138" s="6"/>
      <c r="AA138" s="6"/>
    </row>
    <row r="139" spans="1:27" x14ac:dyDescent="0.2">
      <c r="A139" s="2" t="s">
        <v>245</v>
      </c>
      <c r="B139" s="6" t="s">
        <v>25</v>
      </c>
      <c r="C139" s="2" t="s">
        <v>26</v>
      </c>
      <c r="D139" s="8"/>
      <c r="E139" s="8" t="s">
        <v>222</v>
      </c>
      <c r="F139" s="2">
        <v>27</v>
      </c>
      <c r="G139" s="2">
        <v>7.3700000000000002E-2</v>
      </c>
      <c r="H139" s="2">
        <v>0.13020000000000001</v>
      </c>
      <c r="I139" s="4">
        <f t="shared" si="14"/>
        <v>8.4100000000000008E-2</v>
      </c>
      <c r="J139" s="2">
        <v>1.5100000000000001E-2</v>
      </c>
      <c r="K139" s="2">
        <v>6.9000000000000006E-2</v>
      </c>
      <c r="L139" s="2">
        <v>15.35</v>
      </c>
      <c r="M139" s="4">
        <f t="shared" si="15"/>
        <v>0.27296296296296296</v>
      </c>
      <c r="N139" s="4">
        <f t="shared" si="16"/>
        <v>0.31148148148148147</v>
      </c>
      <c r="O139" s="4">
        <f t="shared" si="17"/>
        <v>5.5925925925925928E-2</v>
      </c>
      <c r="P139" s="4">
        <f t="shared" si="18"/>
        <v>0.25555555555555559</v>
      </c>
      <c r="Q139" s="4">
        <f t="shared" si="19"/>
        <v>2.7296296296296296E-3</v>
      </c>
      <c r="R139" s="4">
        <f t="shared" si="20"/>
        <v>0.21884057971014492</v>
      </c>
      <c r="T139" s="6" t="s">
        <v>235</v>
      </c>
      <c r="U139" s="6">
        <v>3100</v>
      </c>
      <c r="V139" s="6">
        <v>-27.066133723098101</v>
      </c>
      <c r="W139" s="6">
        <v>-69.333952947005599</v>
      </c>
      <c r="Y139" s="6"/>
      <c r="Z139" s="6"/>
      <c r="AA139" s="6"/>
    </row>
    <row r="140" spans="1:27" x14ac:dyDescent="0.2">
      <c r="A140" s="2" t="s">
        <v>246</v>
      </c>
      <c r="B140" s="6" t="s">
        <v>25</v>
      </c>
      <c r="C140" s="2" t="s">
        <v>26</v>
      </c>
      <c r="D140" s="8"/>
      <c r="E140" s="8" t="s">
        <v>222</v>
      </c>
      <c r="F140" s="2">
        <v>28</v>
      </c>
      <c r="G140" s="2">
        <v>7.1499999999999994E-2</v>
      </c>
      <c r="H140" s="2">
        <v>0.115</v>
      </c>
      <c r="I140" s="4">
        <f t="shared" si="14"/>
        <v>8.3600000000000008E-2</v>
      </c>
      <c r="J140" s="2">
        <v>1.8200000000000001E-2</v>
      </c>
      <c r="K140" s="2">
        <v>6.54E-2</v>
      </c>
      <c r="L140" s="2">
        <v>12.533333333333333</v>
      </c>
      <c r="M140" s="4">
        <f t="shared" si="15"/>
        <v>0.25535714285714284</v>
      </c>
      <c r="N140" s="4">
        <f t="shared" si="16"/>
        <v>0.2985714285714286</v>
      </c>
      <c r="O140" s="4">
        <f>(J140*100)/F140</f>
        <v>6.5000000000000002E-2</v>
      </c>
      <c r="P140" s="4">
        <f t="shared" si="18"/>
        <v>0.23357142857142857</v>
      </c>
      <c r="Q140" s="4">
        <f t="shared" si="19"/>
        <v>2.5535714285714285E-3</v>
      </c>
      <c r="R140" s="4">
        <f t="shared" si="20"/>
        <v>0.27828746177370034</v>
      </c>
      <c r="T140" s="6" t="s">
        <v>235</v>
      </c>
      <c r="U140" s="6">
        <v>3100</v>
      </c>
      <c r="V140" s="6">
        <v>-27.066133723098101</v>
      </c>
      <c r="W140" s="6">
        <v>-69.333952947005599</v>
      </c>
      <c r="Y140" s="6"/>
      <c r="Z140" s="6"/>
      <c r="AA140" s="6"/>
    </row>
    <row r="141" spans="1:27" x14ac:dyDescent="0.2">
      <c r="A141" s="6" t="s">
        <v>247</v>
      </c>
      <c r="B141" s="6" t="s">
        <v>25</v>
      </c>
      <c r="C141" s="9" t="s">
        <v>115</v>
      </c>
      <c r="D141" s="8"/>
      <c r="E141" s="8"/>
      <c r="F141" s="6">
        <v>37</v>
      </c>
      <c r="G141" s="2">
        <v>0.1195</v>
      </c>
      <c r="H141" s="2">
        <v>0.1326</v>
      </c>
      <c r="I141" s="4">
        <f t="shared" si="14"/>
        <v>9.9099999999999994E-2</v>
      </c>
      <c r="J141" s="2">
        <v>2.4299999999999988E-2</v>
      </c>
      <c r="K141" s="2">
        <v>7.4800000000000005E-2</v>
      </c>
      <c r="L141" s="2">
        <v>13.699999999999998</v>
      </c>
      <c r="M141" s="4">
        <f t="shared" si="15"/>
        <v>0.32297297297297295</v>
      </c>
      <c r="N141" s="4">
        <f>(I141*100)/F141</f>
        <v>0.26783783783783782</v>
      </c>
      <c r="O141" s="4">
        <f t="shared" si="17"/>
        <v>6.5675675675675643E-2</v>
      </c>
      <c r="P141" s="4">
        <f t="shared" si="18"/>
        <v>0.20216216216216218</v>
      </c>
      <c r="Q141" s="4">
        <f t="shared" si="19"/>
        <v>3.2297297297297295E-3</v>
      </c>
      <c r="R141" s="4">
        <f t="shared" si="20"/>
        <v>0.32486631016042761</v>
      </c>
      <c r="S141" s="9" t="s">
        <v>116</v>
      </c>
      <c r="T141" s="9" t="s">
        <v>248</v>
      </c>
      <c r="U141" s="2">
        <v>3200</v>
      </c>
      <c r="V141" s="2" t="s">
        <v>249</v>
      </c>
      <c r="W141" s="2" t="s">
        <v>250</v>
      </c>
    </row>
    <row r="142" spans="1:27" x14ac:dyDescent="0.2">
      <c r="A142" s="6" t="s">
        <v>251</v>
      </c>
      <c r="B142" s="6" t="s">
        <v>25</v>
      </c>
      <c r="C142" s="9" t="s">
        <v>115</v>
      </c>
      <c r="D142" s="8"/>
      <c r="E142" s="8"/>
      <c r="F142" s="6">
        <v>53</v>
      </c>
      <c r="G142" s="2">
        <v>0.1192</v>
      </c>
      <c r="H142" s="2">
        <v>0.15799999999999997</v>
      </c>
      <c r="I142" s="4">
        <f t="shared" si="14"/>
        <v>0.13519999999999999</v>
      </c>
      <c r="J142" s="2">
        <v>2.6699999999999988E-2</v>
      </c>
      <c r="K142" s="2">
        <v>0.1085</v>
      </c>
      <c r="L142" s="2">
        <v>12.899999999999999</v>
      </c>
      <c r="M142" s="4">
        <f t="shared" si="15"/>
        <v>0.22490566037735849</v>
      </c>
      <c r="N142" s="4">
        <f t="shared" si="16"/>
        <v>0.2550943396226415</v>
      </c>
      <c r="O142" s="4">
        <f t="shared" si="17"/>
        <v>5.0377358490566009E-2</v>
      </c>
      <c r="P142" s="4">
        <f t="shared" si="18"/>
        <v>0.20471698113207545</v>
      </c>
      <c r="Q142" s="4">
        <f t="shared" si="19"/>
        <v>2.2490566037735851E-3</v>
      </c>
      <c r="R142" s="4">
        <f t="shared" si="20"/>
        <v>0.24608294930875566</v>
      </c>
      <c r="S142" s="9" t="s">
        <v>116</v>
      </c>
      <c r="T142" s="9" t="s">
        <v>248</v>
      </c>
      <c r="U142" s="2">
        <v>3200</v>
      </c>
      <c r="V142" s="2" t="s">
        <v>249</v>
      </c>
      <c r="W142" s="2" t="s">
        <v>250</v>
      </c>
    </row>
    <row r="143" spans="1:27" x14ac:dyDescent="0.2">
      <c r="A143" s="6" t="s">
        <v>252</v>
      </c>
      <c r="B143" s="6" t="s">
        <v>25</v>
      </c>
      <c r="C143" s="9" t="s">
        <v>115</v>
      </c>
      <c r="D143" s="8"/>
      <c r="E143" s="8"/>
      <c r="F143" s="6">
        <v>30</v>
      </c>
      <c r="G143" s="2">
        <v>9.6000000000000002E-2</v>
      </c>
      <c r="H143" s="2">
        <v>0.13040000000000002</v>
      </c>
      <c r="I143" s="4">
        <f t="shared" si="14"/>
        <v>9.0300000000000005E-2</v>
      </c>
      <c r="J143" s="2">
        <v>1.9500000000000003E-2</v>
      </c>
      <c r="K143" s="2">
        <v>7.0800000000000002E-2</v>
      </c>
      <c r="L143" s="2">
        <v>17.3</v>
      </c>
      <c r="M143" s="4">
        <f t="shared" si="15"/>
        <v>0.32</v>
      </c>
      <c r="N143" s="4">
        <f t="shared" si="16"/>
        <v>0.30100000000000005</v>
      </c>
      <c r="O143" s="4">
        <f t="shared" si="17"/>
        <v>6.5000000000000016E-2</v>
      </c>
      <c r="P143" s="4">
        <f t="shared" si="18"/>
        <v>0.23600000000000002</v>
      </c>
      <c r="Q143" s="4">
        <f t="shared" si="19"/>
        <v>3.2000000000000002E-3</v>
      </c>
      <c r="R143" s="4">
        <f t="shared" si="20"/>
        <v>0.27542372881355937</v>
      </c>
      <c r="S143" s="9" t="s">
        <v>116</v>
      </c>
      <c r="T143" s="9" t="s">
        <v>248</v>
      </c>
      <c r="U143" s="2">
        <v>3200</v>
      </c>
      <c r="V143" s="2" t="s">
        <v>249</v>
      </c>
      <c r="W143" s="2" t="s">
        <v>250</v>
      </c>
    </row>
    <row r="144" spans="1:27" x14ac:dyDescent="0.2">
      <c r="A144" s="6" t="s">
        <v>253</v>
      </c>
      <c r="B144" s="6" t="s">
        <v>25</v>
      </c>
      <c r="C144" s="9" t="s">
        <v>115</v>
      </c>
      <c r="D144" s="8"/>
      <c r="E144" s="8"/>
      <c r="F144" s="6">
        <v>52</v>
      </c>
      <c r="G144" s="2">
        <v>0.13439999999999999</v>
      </c>
      <c r="H144" s="2">
        <v>0.1913</v>
      </c>
      <c r="I144" s="4">
        <f t="shared" si="14"/>
        <v>0.15809999999999999</v>
      </c>
      <c r="J144" s="2">
        <v>3.8299999999999987E-2</v>
      </c>
      <c r="K144" s="2">
        <v>0.1198</v>
      </c>
      <c r="L144" s="2">
        <v>14.333333333333334</v>
      </c>
      <c r="M144" s="4">
        <f t="shared" si="15"/>
        <v>0.25846153846153846</v>
      </c>
      <c r="N144" s="4">
        <f t="shared" si="16"/>
        <v>0.30403846153846154</v>
      </c>
      <c r="O144" s="4">
        <f t="shared" si="17"/>
        <v>7.3653846153846125E-2</v>
      </c>
      <c r="P144" s="4">
        <f t="shared" si="18"/>
        <v>0.23038461538461538</v>
      </c>
      <c r="Q144" s="4">
        <f t="shared" si="19"/>
        <v>2.5846153846153844E-3</v>
      </c>
      <c r="R144" s="4">
        <f t="shared" si="20"/>
        <v>0.31969949916527535</v>
      </c>
      <c r="S144" s="9" t="s">
        <v>116</v>
      </c>
      <c r="T144" s="9" t="s">
        <v>248</v>
      </c>
      <c r="U144" s="2">
        <v>3200</v>
      </c>
      <c r="V144" s="2" t="s">
        <v>249</v>
      </c>
      <c r="W144" s="2" t="s">
        <v>250</v>
      </c>
    </row>
    <row r="145" spans="1:24" x14ac:dyDescent="0.2">
      <c r="A145" s="6" t="s">
        <v>254</v>
      </c>
      <c r="B145" s="6" t="s">
        <v>25</v>
      </c>
      <c r="C145" s="2" t="s">
        <v>175</v>
      </c>
      <c r="D145" s="8"/>
      <c r="E145" s="8"/>
      <c r="F145" s="6">
        <v>48</v>
      </c>
      <c r="G145" s="2">
        <v>0.14799999999999999</v>
      </c>
      <c r="H145" s="2">
        <v>0.1673</v>
      </c>
      <c r="I145" s="4">
        <f t="shared" si="14"/>
        <v>0.1404</v>
      </c>
      <c r="J145" s="2">
        <v>3.2699999999999993E-2</v>
      </c>
      <c r="K145" s="2">
        <v>0.1077</v>
      </c>
      <c r="L145" s="2">
        <v>16.133333333333333</v>
      </c>
      <c r="M145" s="4">
        <f t="shared" si="15"/>
        <v>0.30833333333333329</v>
      </c>
      <c r="N145" s="4">
        <f t="shared" si="16"/>
        <v>0.29249999999999998</v>
      </c>
      <c r="O145" s="4">
        <f t="shared" si="17"/>
        <v>6.8124999999999977E-2</v>
      </c>
      <c r="P145" s="4">
        <f t="shared" si="18"/>
        <v>0.22437499999999999</v>
      </c>
      <c r="Q145" s="4">
        <f t="shared" si="19"/>
        <v>3.0833333333333333E-3</v>
      </c>
      <c r="R145" s="4">
        <f t="shared" si="20"/>
        <v>0.30362116991643445</v>
      </c>
      <c r="S145" s="9" t="s">
        <v>116</v>
      </c>
      <c r="T145" s="9" t="s">
        <v>248</v>
      </c>
      <c r="U145" s="2">
        <v>3200</v>
      </c>
      <c r="V145" s="2" t="s">
        <v>249</v>
      </c>
      <c r="W145" s="2" t="s">
        <v>250</v>
      </c>
    </row>
    <row r="146" spans="1:24" x14ac:dyDescent="0.2">
      <c r="A146" s="6" t="s">
        <v>255</v>
      </c>
      <c r="B146" s="6" t="s">
        <v>25</v>
      </c>
      <c r="C146" s="9" t="s">
        <v>115</v>
      </c>
      <c r="D146" s="8"/>
      <c r="E146" s="8"/>
      <c r="F146" s="6">
        <v>35</v>
      </c>
      <c r="G146" s="2">
        <v>9.3700000000000006E-2</v>
      </c>
      <c r="H146" s="2">
        <v>0.1159</v>
      </c>
      <c r="I146" s="4">
        <f t="shared" si="14"/>
        <v>8.3799999999999999E-2</v>
      </c>
      <c r="J146" s="2">
        <v>2.18E-2</v>
      </c>
      <c r="K146" s="2">
        <v>6.2E-2</v>
      </c>
      <c r="L146" s="2">
        <v>15.9</v>
      </c>
      <c r="M146" s="4">
        <f t="shared" si="15"/>
        <v>0.26771428571428574</v>
      </c>
      <c r="N146" s="4">
        <f t="shared" si="16"/>
        <v>0.23942857142857146</v>
      </c>
      <c r="O146" s="4">
        <f t="shared" si="17"/>
        <v>6.2285714285714291E-2</v>
      </c>
      <c r="P146" s="4">
        <f t="shared" si="18"/>
        <v>0.17714285714285716</v>
      </c>
      <c r="Q146" s="4">
        <f t="shared" si="19"/>
        <v>2.6771428571428571E-3</v>
      </c>
      <c r="R146" s="4">
        <f t="shared" si="20"/>
        <v>0.35161290322580646</v>
      </c>
      <c r="S146" s="9" t="s">
        <v>116</v>
      </c>
      <c r="T146" s="9" t="s">
        <v>248</v>
      </c>
      <c r="U146" s="2">
        <v>3200</v>
      </c>
      <c r="V146" s="2" t="s">
        <v>249</v>
      </c>
      <c r="W146" s="2" t="s">
        <v>250</v>
      </c>
    </row>
    <row r="147" spans="1:24" x14ac:dyDescent="0.2">
      <c r="A147" s="6" t="s">
        <v>256</v>
      </c>
      <c r="B147" s="6" t="s">
        <v>25</v>
      </c>
      <c r="C147" s="9" t="s">
        <v>115</v>
      </c>
      <c r="D147" s="8"/>
      <c r="E147" s="8"/>
      <c r="F147" s="6">
        <v>43</v>
      </c>
      <c r="G147" s="2">
        <v>0.121</v>
      </c>
      <c r="H147" s="2">
        <v>0.14399999999999999</v>
      </c>
      <c r="I147" s="4">
        <f t="shared" si="14"/>
        <v>0.1225</v>
      </c>
      <c r="J147" s="2">
        <v>2.8999999999999998E-2</v>
      </c>
      <c r="K147" s="2">
        <v>9.35E-2</v>
      </c>
      <c r="L147" s="2">
        <v>15.633333333333333</v>
      </c>
      <c r="M147" s="4">
        <f t="shared" si="15"/>
        <v>0.28139534883720929</v>
      </c>
      <c r="N147" s="4">
        <f t="shared" si="16"/>
        <v>0.28488372093023256</v>
      </c>
      <c r="O147" s="4">
        <f t="shared" si="17"/>
        <v>6.7441860465116271E-2</v>
      </c>
      <c r="P147" s="4">
        <f t="shared" si="18"/>
        <v>0.21744186046511627</v>
      </c>
      <c r="Q147" s="4">
        <f t="shared" si="19"/>
        <v>2.8139534883720929E-3</v>
      </c>
      <c r="R147" s="4">
        <f t="shared" si="20"/>
        <v>0.31016042780748659</v>
      </c>
      <c r="S147" s="9" t="s">
        <v>116</v>
      </c>
      <c r="T147" s="9" t="s">
        <v>248</v>
      </c>
      <c r="U147" s="2">
        <v>3200</v>
      </c>
      <c r="V147" s="2" t="s">
        <v>249</v>
      </c>
      <c r="W147" s="2" t="s">
        <v>250</v>
      </c>
    </row>
    <row r="148" spans="1:24" x14ac:dyDescent="0.2">
      <c r="A148" s="6" t="s">
        <v>257</v>
      </c>
      <c r="B148" s="6" t="s">
        <v>25</v>
      </c>
      <c r="C148" s="9" t="s">
        <v>115</v>
      </c>
      <c r="D148" s="8"/>
      <c r="E148" s="8"/>
      <c r="F148" s="6">
        <v>43</v>
      </c>
      <c r="G148" s="2">
        <v>0.1583</v>
      </c>
      <c r="H148" s="2">
        <v>0.16099999999999998</v>
      </c>
      <c r="I148" s="4">
        <f t="shared" si="14"/>
        <v>0.12939999999999999</v>
      </c>
      <c r="J148" s="2">
        <v>2.8299999999999992E-2</v>
      </c>
      <c r="K148" s="2">
        <v>0.1011</v>
      </c>
      <c r="L148" s="2">
        <v>15.133333333333335</v>
      </c>
      <c r="M148" s="4">
        <f t="shared" si="15"/>
        <v>0.36813953488372092</v>
      </c>
      <c r="N148" s="4">
        <f t="shared" si="16"/>
        <v>0.3009302325581395</v>
      </c>
      <c r="O148" s="4">
        <f t="shared" si="17"/>
        <v>6.5813953488372073E-2</v>
      </c>
      <c r="P148" s="4">
        <f t="shared" si="18"/>
        <v>0.23511627906976743</v>
      </c>
      <c r="Q148" s="4">
        <f t="shared" si="19"/>
        <v>3.6813953488372092E-3</v>
      </c>
      <c r="R148" s="4">
        <f t="shared" si="20"/>
        <v>0.27992087042532138</v>
      </c>
      <c r="S148" s="9" t="s">
        <v>116</v>
      </c>
      <c r="T148" s="9" t="s">
        <v>248</v>
      </c>
      <c r="U148" s="2">
        <v>3200</v>
      </c>
      <c r="V148" s="2" t="s">
        <v>249</v>
      </c>
      <c r="W148" s="2" t="s">
        <v>250</v>
      </c>
    </row>
    <row r="149" spans="1:24" x14ac:dyDescent="0.2">
      <c r="A149" s="6" t="s">
        <v>258</v>
      </c>
      <c r="B149" s="6" t="s">
        <v>25</v>
      </c>
      <c r="C149" s="9" t="s">
        <v>115</v>
      </c>
      <c r="D149" s="8"/>
      <c r="E149" s="8"/>
      <c r="F149" s="6">
        <v>32</v>
      </c>
      <c r="G149" s="2">
        <v>0.15820000000000001</v>
      </c>
      <c r="H149" s="2">
        <v>0.15389999999999998</v>
      </c>
      <c r="I149" s="4">
        <f t="shared" si="14"/>
        <v>0.1138</v>
      </c>
      <c r="J149" s="2">
        <v>2.5999999999999995E-2</v>
      </c>
      <c r="K149" s="2">
        <v>8.7800000000000003E-2</v>
      </c>
      <c r="L149" s="2">
        <v>14.033333333333333</v>
      </c>
      <c r="M149" s="4">
        <f t="shared" si="15"/>
        <v>0.49437500000000001</v>
      </c>
      <c r="N149" s="4">
        <f t="shared" si="16"/>
        <v>0.35562499999999997</v>
      </c>
      <c r="O149" s="4">
        <f t="shared" si="17"/>
        <v>8.1249999999999989E-2</v>
      </c>
      <c r="P149" s="4">
        <f t="shared" si="18"/>
        <v>0.27437500000000004</v>
      </c>
      <c r="Q149" s="4">
        <f t="shared" si="19"/>
        <v>4.9437500000000002E-3</v>
      </c>
      <c r="R149" s="4">
        <f t="shared" si="20"/>
        <v>0.29612756264236895</v>
      </c>
      <c r="S149" s="9" t="s">
        <v>116</v>
      </c>
      <c r="T149" s="9" t="s">
        <v>248</v>
      </c>
      <c r="U149" s="2">
        <v>3200</v>
      </c>
      <c r="V149" s="2" t="s">
        <v>249</v>
      </c>
      <c r="W149" s="2" t="s">
        <v>250</v>
      </c>
    </row>
    <row r="150" spans="1:24" x14ac:dyDescent="0.2">
      <c r="A150" s="6" t="s">
        <v>259</v>
      </c>
      <c r="B150" s="6" t="s">
        <v>25</v>
      </c>
      <c r="C150" s="9" t="s">
        <v>115</v>
      </c>
      <c r="D150" s="8"/>
      <c r="E150" s="8"/>
      <c r="F150" s="6">
        <v>47</v>
      </c>
      <c r="H150" s="2">
        <v>0.15359999999999999</v>
      </c>
      <c r="I150" s="4">
        <f t="shared" si="14"/>
        <v>0.12239999999999999</v>
      </c>
      <c r="J150" s="2">
        <v>2.2800000000000001E-2</v>
      </c>
      <c r="K150" s="2">
        <v>9.9599999999999994E-2</v>
      </c>
      <c r="L150" s="6">
        <v>14.600000000000001</v>
      </c>
      <c r="M150" s="4">
        <f t="shared" si="15"/>
        <v>0</v>
      </c>
      <c r="N150" s="4">
        <f t="shared" si="16"/>
        <v>0.26042553191489365</v>
      </c>
      <c r="O150" s="4">
        <f t="shared" si="17"/>
        <v>4.8510638297872347E-2</v>
      </c>
      <c r="P150" s="4">
        <f t="shared" si="18"/>
        <v>0.21191489361702126</v>
      </c>
      <c r="Q150" s="4">
        <f t="shared" si="19"/>
        <v>0</v>
      </c>
      <c r="R150" s="4">
        <f t="shared" si="20"/>
        <v>0.22891566265060243</v>
      </c>
      <c r="S150" s="9" t="s">
        <v>116</v>
      </c>
      <c r="T150" s="9" t="s">
        <v>260</v>
      </c>
      <c r="U150" s="2">
        <v>3200</v>
      </c>
      <c r="V150" s="2" t="s">
        <v>261</v>
      </c>
      <c r="W150" s="2" t="s">
        <v>262</v>
      </c>
      <c r="X150" s="2" t="s">
        <v>263</v>
      </c>
    </row>
    <row r="151" spans="1:24" x14ac:dyDescent="0.2">
      <c r="A151" s="6" t="s">
        <v>264</v>
      </c>
      <c r="B151" s="6" t="s">
        <v>25</v>
      </c>
      <c r="C151" s="9" t="s">
        <v>115</v>
      </c>
      <c r="D151" s="8"/>
      <c r="E151" s="8"/>
      <c r="F151" s="6">
        <v>50</v>
      </c>
      <c r="G151" s="2">
        <v>0.17499999999999999</v>
      </c>
      <c r="H151" s="2">
        <v>0.2215</v>
      </c>
      <c r="I151" s="4">
        <f t="shared" si="14"/>
        <v>0.19270000000000001</v>
      </c>
      <c r="J151" s="2">
        <v>3.8400000000000017E-2</v>
      </c>
      <c r="K151" s="2">
        <v>0.15429999999999999</v>
      </c>
      <c r="L151" s="6">
        <v>14.7</v>
      </c>
      <c r="M151" s="4">
        <f t="shared" si="15"/>
        <v>0.35</v>
      </c>
      <c r="N151" s="4">
        <f t="shared" si="16"/>
        <v>0.38539999999999996</v>
      </c>
      <c r="O151" s="4">
        <f t="shared" si="17"/>
        <v>7.6800000000000035E-2</v>
      </c>
      <c r="P151" s="4">
        <f t="shared" si="18"/>
        <v>0.30859999999999999</v>
      </c>
      <c r="Q151" s="4">
        <f t="shared" si="19"/>
        <v>3.4999999999999996E-3</v>
      </c>
      <c r="R151" s="4">
        <f t="shared" si="20"/>
        <v>0.2488658457550228</v>
      </c>
      <c r="S151" s="9" t="s">
        <v>116</v>
      </c>
      <c r="T151" s="9" t="s">
        <v>260</v>
      </c>
      <c r="U151" s="2">
        <v>3200</v>
      </c>
      <c r="V151" s="2" t="s">
        <v>261</v>
      </c>
      <c r="W151" s="2" t="s">
        <v>262</v>
      </c>
    </row>
    <row r="152" spans="1:24" x14ac:dyDescent="0.2">
      <c r="A152" s="6" t="s">
        <v>265</v>
      </c>
      <c r="B152" s="6" t="s">
        <v>25</v>
      </c>
      <c r="C152" s="9" t="s">
        <v>122</v>
      </c>
      <c r="D152" s="8"/>
      <c r="E152" s="8"/>
      <c r="F152" s="6">
        <v>58</v>
      </c>
      <c r="G152" s="2">
        <v>0.21959999999999999</v>
      </c>
      <c r="H152" s="2">
        <v>0.16980000000000001</v>
      </c>
      <c r="I152" s="4">
        <f t="shared" si="14"/>
        <v>0.15240000000000001</v>
      </c>
      <c r="J152" s="2">
        <v>5.5000000000000007E-2</v>
      </c>
      <c r="K152" s="2">
        <v>9.74E-2</v>
      </c>
      <c r="L152" s="6">
        <v>14.7</v>
      </c>
      <c r="M152" s="4">
        <f t="shared" si="15"/>
        <v>0.37862068965517237</v>
      </c>
      <c r="N152" s="4">
        <f t="shared" si="16"/>
        <v>0.26275862068965516</v>
      </c>
      <c r="O152" s="4">
        <f t="shared" si="17"/>
        <v>9.4827586206896561E-2</v>
      </c>
      <c r="P152" s="4">
        <f t="shared" si="18"/>
        <v>0.16793103448275862</v>
      </c>
      <c r="Q152" s="4">
        <f t="shared" si="19"/>
        <v>3.7862068965517238E-3</v>
      </c>
      <c r="R152" s="4">
        <f t="shared" si="20"/>
        <v>0.56468172484599599</v>
      </c>
      <c r="S152" s="9" t="s">
        <v>116</v>
      </c>
      <c r="T152" s="9" t="s">
        <v>260</v>
      </c>
      <c r="U152" s="2">
        <v>3200</v>
      </c>
      <c r="V152" s="2" t="s">
        <v>261</v>
      </c>
      <c r="W152" s="2" t="s">
        <v>262</v>
      </c>
    </row>
    <row r="153" spans="1:24" x14ac:dyDescent="0.2">
      <c r="A153" s="6" t="s">
        <v>266</v>
      </c>
      <c r="B153" s="6" t="s">
        <v>25</v>
      </c>
      <c r="C153" s="9" t="s">
        <v>122</v>
      </c>
      <c r="D153" s="8"/>
      <c r="E153" s="8"/>
      <c r="F153" s="6">
        <v>50</v>
      </c>
      <c r="G153" s="2">
        <v>0.21890000000000001</v>
      </c>
      <c r="H153" s="2">
        <v>0.16009999999999999</v>
      </c>
      <c r="I153" s="4">
        <f t="shared" si="14"/>
        <v>0.1389</v>
      </c>
      <c r="J153" s="2">
        <v>2.6499999999999996E-2</v>
      </c>
      <c r="K153" s="2">
        <v>0.1124</v>
      </c>
      <c r="L153" s="6">
        <v>16</v>
      </c>
      <c r="M153" s="4">
        <f t="shared" si="15"/>
        <v>0.43780000000000002</v>
      </c>
      <c r="N153" s="4">
        <f t="shared" si="16"/>
        <v>0.27779999999999999</v>
      </c>
      <c r="O153" s="4">
        <f t="shared" si="17"/>
        <v>5.2999999999999992E-2</v>
      </c>
      <c r="P153" s="4">
        <f t="shared" si="18"/>
        <v>0.2248</v>
      </c>
      <c r="Q153" s="4">
        <f t="shared" si="19"/>
        <v>4.3779999999999999E-3</v>
      </c>
      <c r="R153" s="4">
        <f t="shared" si="20"/>
        <v>0.2357651245551601</v>
      </c>
      <c r="S153" s="9" t="s">
        <v>116</v>
      </c>
      <c r="T153" s="9" t="s">
        <v>260</v>
      </c>
      <c r="U153" s="2">
        <v>3200</v>
      </c>
      <c r="V153" s="2" t="s">
        <v>261</v>
      </c>
      <c r="W153" s="2" t="s">
        <v>262</v>
      </c>
    </row>
    <row r="154" spans="1:24" x14ac:dyDescent="0.2">
      <c r="A154" s="6" t="s">
        <v>267</v>
      </c>
      <c r="B154" s="6" t="s">
        <v>25</v>
      </c>
      <c r="C154" s="9" t="s">
        <v>115</v>
      </c>
      <c r="D154" s="8"/>
      <c r="E154" s="8"/>
      <c r="F154" s="6">
        <v>27</v>
      </c>
      <c r="G154" s="2">
        <v>9.6500000000000002E-2</v>
      </c>
      <c r="H154" s="2">
        <v>0.13440000000000002</v>
      </c>
      <c r="I154" s="4">
        <f t="shared" si="14"/>
        <v>0.11070000000000001</v>
      </c>
      <c r="J154" s="2">
        <v>2.2800000000000001E-2</v>
      </c>
      <c r="K154" s="2">
        <v>8.7900000000000006E-2</v>
      </c>
      <c r="L154" s="6">
        <v>13.3</v>
      </c>
      <c r="M154" s="4">
        <f t="shared" si="15"/>
        <v>0.3574074074074074</v>
      </c>
      <c r="N154" s="4">
        <f t="shared" si="16"/>
        <v>0.41000000000000003</v>
      </c>
      <c r="O154" s="4">
        <f t="shared" si="17"/>
        <v>8.4444444444444447E-2</v>
      </c>
      <c r="P154" s="4">
        <f t="shared" si="18"/>
        <v>0.3255555555555556</v>
      </c>
      <c r="Q154" s="4">
        <f t="shared" si="19"/>
        <v>3.5740740740740741E-3</v>
      </c>
      <c r="R154" s="4">
        <f t="shared" si="20"/>
        <v>0.25938566552901021</v>
      </c>
      <c r="S154" s="9" t="s">
        <v>116</v>
      </c>
      <c r="T154" s="9" t="s">
        <v>260</v>
      </c>
      <c r="U154" s="2">
        <v>3200</v>
      </c>
      <c r="V154" s="2" t="s">
        <v>261</v>
      </c>
      <c r="W154" s="2" t="s">
        <v>262</v>
      </c>
    </row>
    <row r="155" spans="1:24" x14ac:dyDescent="0.2">
      <c r="A155" s="6" t="s">
        <v>268</v>
      </c>
      <c r="B155" s="6" t="s">
        <v>25</v>
      </c>
      <c r="C155" s="9" t="s">
        <v>175</v>
      </c>
      <c r="D155" s="8"/>
      <c r="E155" s="8"/>
      <c r="F155" s="6">
        <v>43</v>
      </c>
      <c r="G155" s="2">
        <v>0.13170000000000001</v>
      </c>
      <c r="H155" s="2">
        <v>0.16789999999999999</v>
      </c>
      <c r="I155" s="4">
        <f t="shared" si="14"/>
        <v>0.1517</v>
      </c>
      <c r="J155" s="2">
        <v>2.6499999999999996E-2</v>
      </c>
      <c r="K155" s="2">
        <v>0.12520000000000001</v>
      </c>
      <c r="L155" s="2">
        <v>15.9</v>
      </c>
      <c r="M155" s="4">
        <f t="shared" si="15"/>
        <v>0.3062790697674419</v>
      </c>
      <c r="N155" s="4">
        <f t="shared" si="16"/>
        <v>0.35279069767441862</v>
      </c>
      <c r="O155" s="4">
        <f t="shared" si="17"/>
        <v>6.1627906976744175E-2</v>
      </c>
      <c r="P155" s="4">
        <f t="shared" si="18"/>
        <v>0.29116279069767442</v>
      </c>
      <c r="Q155" s="4">
        <f t="shared" si="19"/>
        <v>3.0627906976744188E-3</v>
      </c>
      <c r="R155" s="4">
        <f t="shared" si="20"/>
        <v>0.21166134185303509</v>
      </c>
      <c r="S155" s="9" t="s">
        <v>116</v>
      </c>
      <c r="T155" s="9" t="s">
        <v>269</v>
      </c>
      <c r="U155" s="2">
        <v>3702.1008000000002</v>
      </c>
      <c r="V155" s="2" t="s">
        <v>270</v>
      </c>
      <c r="W155" s="2" t="s">
        <v>271</v>
      </c>
    </row>
    <row r="156" spans="1:24" x14ac:dyDescent="0.2">
      <c r="A156" s="6" t="s">
        <v>272</v>
      </c>
      <c r="B156" s="6" t="s">
        <v>25</v>
      </c>
      <c r="C156" s="9" t="s">
        <v>175</v>
      </c>
      <c r="D156" s="8"/>
      <c r="E156" s="8"/>
      <c r="F156" s="6">
        <v>40</v>
      </c>
      <c r="G156" s="2">
        <v>0.1149</v>
      </c>
      <c r="H156" s="2">
        <v>0.1449</v>
      </c>
      <c r="I156" s="4">
        <f t="shared" si="14"/>
        <v>0.1022</v>
      </c>
      <c r="J156" s="2">
        <v>2.3199999999999998E-2</v>
      </c>
      <c r="K156" s="2">
        <v>7.9000000000000001E-2</v>
      </c>
      <c r="L156" s="2">
        <v>12.850000000000001</v>
      </c>
      <c r="M156" s="4">
        <f t="shared" si="15"/>
        <v>0.28725000000000001</v>
      </c>
      <c r="N156" s="4">
        <f t="shared" si="16"/>
        <v>0.2555</v>
      </c>
      <c r="O156" s="4">
        <f t="shared" si="17"/>
        <v>5.7999999999999996E-2</v>
      </c>
      <c r="P156" s="4">
        <f t="shared" si="18"/>
        <v>0.19750000000000001</v>
      </c>
      <c r="Q156" s="4">
        <f t="shared" si="19"/>
        <v>2.8725000000000001E-3</v>
      </c>
      <c r="R156" s="4">
        <f t="shared" si="20"/>
        <v>0.29367088607594932</v>
      </c>
      <c r="S156" s="9" t="s">
        <v>116</v>
      </c>
      <c r="T156" s="9" t="s">
        <v>269</v>
      </c>
      <c r="U156" s="2">
        <v>3702.1008000000002</v>
      </c>
      <c r="V156" s="2" t="s">
        <v>270</v>
      </c>
      <c r="W156" s="2" t="s">
        <v>271</v>
      </c>
    </row>
    <row r="157" spans="1:24" x14ac:dyDescent="0.2">
      <c r="A157" s="6" t="s">
        <v>273</v>
      </c>
      <c r="B157" s="6" t="s">
        <v>25</v>
      </c>
      <c r="C157" s="9" t="s">
        <v>26</v>
      </c>
      <c r="D157" s="8"/>
      <c r="E157" s="8"/>
      <c r="F157" s="6">
        <v>48</v>
      </c>
      <c r="G157" s="2">
        <v>0.17399999999999999</v>
      </c>
      <c r="H157" s="2">
        <v>0.20280000000000001</v>
      </c>
      <c r="I157" s="4">
        <f t="shared" si="14"/>
        <v>0.18279999999999999</v>
      </c>
      <c r="J157" s="2">
        <v>3.419999999999998E-2</v>
      </c>
      <c r="K157" s="2">
        <v>0.14860000000000001</v>
      </c>
      <c r="L157" s="2">
        <v>13.55</v>
      </c>
      <c r="M157" s="4">
        <f t="shared" si="15"/>
        <v>0.36249999999999999</v>
      </c>
      <c r="N157" s="4">
        <f t="shared" si="16"/>
        <v>0.3808333333333333</v>
      </c>
      <c r="O157" s="4">
        <f t="shared" si="17"/>
        <v>7.1249999999999966E-2</v>
      </c>
      <c r="P157" s="4">
        <f t="shared" si="18"/>
        <v>0.30958333333333338</v>
      </c>
      <c r="Q157" s="4">
        <f t="shared" si="19"/>
        <v>3.6249999999999998E-3</v>
      </c>
      <c r="R157" s="4">
        <f t="shared" si="20"/>
        <v>0.23014804845222059</v>
      </c>
      <c r="S157" s="9" t="s">
        <v>116</v>
      </c>
      <c r="T157" s="9" t="s">
        <v>269</v>
      </c>
      <c r="U157" s="2">
        <v>3702.1008000000002</v>
      </c>
      <c r="V157" s="2" t="s">
        <v>270</v>
      </c>
      <c r="W157" s="2" t="s">
        <v>271</v>
      </c>
    </row>
    <row r="158" spans="1:24" x14ac:dyDescent="0.2">
      <c r="A158" s="6" t="s">
        <v>274</v>
      </c>
      <c r="B158" s="6" t="s">
        <v>25</v>
      </c>
      <c r="C158" s="9" t="s">
        <v>175</v>
      </c>
      <c r="D158" s="8"/>
      <c r="E158" s="8"/>
      <c r="F158" s="6">
        <v>31</v>
      </c>
      <c r="G158" s="2">
        <v>0.1381</v>
      </c>
      <c r="H158" s="2">
        <v>0.13520000000000001</v>
      </c>
      <c r="I158" s="4">
        <f t="shared" si="14"/>
        <v>0.1106</v>
      </c>
      <c r="J158" s="2">
        <v>2.360000000000001E-2</v>
      </c>
      <c r="K158" s="2">
        <v>8.6999999999999994E-2</v>
      </c>
      <c r="L158" s="2">
        <v>14.35</v>
      </c>
      <c r="M158" s="4">
        <f t="shared" si="15"/>
        <v>0.44548387096774195</v>
      </c>
      <c r="N158" s="4">
        <f t="shared" si="16"/>
        <v>0.35677419354838713</v>
      </c>
      <c r="O158" s="4">
        <f t="shared" si="17"/>
        <v>7.6129032258064555E-2</v>
      </c>
      <c r="P158" s="4">
        <f t="shared" si="18"/>
        <v>0.28064516129032258</v>
      </c>
      <c r="Q158" s="4">
        <f t="shared" si="19"/>
        <v>4.4548387096774193E-3</v>
      </c>
      <c r="R158" s="4">
        <f t="shared" si="20"/>
        <v>0.27126436781609209</v>
      </c>
      <c r="S158" s="9" t="s">
        <v>116</v>
      </c>
      <c r="T158" s="9" t="s">
        <v>269</v>
      </c>
      <c r="U158" s="2">
        <v>3702.1008000000002</v>
      </c>
      <c r="V158" s="2" t="s">
        <v>270</v>
      </c>
      <c r="W158" s="2" t="s">
        <v>271</v>
      </c>
    </row>
    <row r="159" spans="1:24" x14ac:dyDescent="0.2">
      <c r="A159" s="6" t="s">
        <v>275</v>
      </c>
      <c r="B159" s="6" t="s">
        <v>25</v>
      </c>
      <c r="C159" s="9" t="s">
        <v>175</v>
      </c>
      <c r="D159" s="8"/>
      <c r="E159" s="8"/>
      <c r="F159" s="6">
        <v>42</v>
      </c>
      <c r="G159" s="2">
        <v>9.3200000000000005E-2</v>
      </c>
      <c r="H159" s="2">
        <v>0.153</v>
      </c>
      <c r="I159" s="4">
        <f t="shared" si="14"/>
        <v>0.11849999999999999</v>
      </c>
      <c r="J159" s="2">
        <v>1.8799999999999997E-2</v>
      </c>
      <c r="K159" s="2">
        <v>9.9699999999999997E-2</v>
      </c>
      <c r="L159" s="2">
        <v>15.4</v>
      </c>
      <c r="M159" s="4">
        <f t="shared" si="15"/>
        <v>0.22190476190476191</v>
      </c>
      <c r="N159" s="4">
        <f t="shared" si="16"/>
        <v>0.28214285714285714</v>
      </c>
      <c r="O159" s="4">
        <f t="shared" si="17"/>
        <v>4.4761904761904753E-2</v>
      </c>
      <c r="P159" s="4">
        <f t="shared" si="18"/>
        <v>0.23738095238095236</v>
      </c>
      <c r="Q159" s="4">
        <f t="shared" si="19"/>
        <v>2.2190476190476192E-3</v>
      </c>
      <c r="R159" s="4">
        <f t="shared" si="20"/>
        <v>0.1885656970912738</v>
      </c>
      <c r="S159" s="9" t="s">
        <v>116</v>
      </c>
      <c r="T159" s="9" t="s">
        <v>269</v>
      </c>
      <c r="U159" s="2">
        <v>3702.1008000000002</v>
      </c>
      <c r="V159" s="2" t="s">
        <v>270</v>
      </c>
      <c r="W159" s="2" t="s">
        <v>271</v>
      </c>
    </row>
    <row r="160" spans="1:24" x14ac:dyDescent="0.2">
      <c r="A160" s="6" t="s">
        <v>276</v>
      </c>
      <c r="B160" s="6" t="s">
        <v>25</v>
      </c>
      <c r="C160" s="9" t="s">
        <v>175</v>
      </c>
      <c r="D160" s="8"/>
      <c r="E160" s="8"/>
      <c r="F160" s="6">
        <v>55</v>
      </c>
      <c r="G160" s="2">
        <v>0.1381</v>
      </c>
      <c r="H160" s="2">
        <v>0.2414</v>
      </c>
      <c r="I160" s="4">
        <f t="shared" si="14"/>
        <v>0.21929999999999999</v>
      </c>
      <c r="J160" s="2">
        <v>3.4500000000000003E-2</v>
      </c>
      <c r="K160" s="2">
        <v>0.18479999999999999</v>
      </c>
      <c r="L160" s="2">
        <v>16.350000000000001</v>
      </c>
      <c r="M160" s="4">
        <f t="shared" si="15"/>
        <v>0.25109090909090909</v>
      </c>
      <c r="N160" s="4">
        <f t="shared" si="16"/>
        <v>0.39872727272727271</v>
      </c>
      <c r="O160" s="4">
        <f t="shared" si="17"/>
        <v>6.2727272727272729E-2</v>
      </c>
      <c r="P160" s="4">
        <f t="shared" si="18"/>
        <v>0.33600000000000002</v>
      </c>
      <c r="Q160" s="4">
        <f t="shared" si="19"/>
        <v>2.510909090909091E-3</v>
      </c>
      <c r="R160" s="4">
        <f t="shared" si="20"/>
        <v>0.18668831168831171</v>
      </c>
      <c r="S160" s="9" t="s">
        <v>116</v>
      </c>
      <c r="T160" s="9" t="s">
        <v>269</v>
      </c>
      <c r="U160" s="2">
        <v>3702.1008000000002</v>
      </c>
      <c r="V160" s="2" t="s">
        <v>270</v>
      </c>
      <c r="W160" s="2" t="s">
        <v>271</v>
      </c>
    </row>
    <row r="161" spans="1:23" x14ac:dyDescent="0.2">
      <c r="A161" s="6" t="s">
        <v>277</v>
      </c>
      <c r="B161" s="6" t="s">
        <v>25</v>
      </c>
      <c r="C161" s="9" t="s">
        <v>175</v>
      </c>
      <c r="D161" s="8"/>
      <c r="E161" s="8"/>
      <c r="F161" s="6">
        <v>37</v>
      </c>
      <c r="G161" s="2">
        <v>0.13109999999999999</v>
      </c>
      <c r="H161" s="2">
        <v>0.1671</v>
      </c>
      <c r="I161" s="4">
        <f t="shared" si="14"/>
        <v>0.1492</v>
      </c>
      <c r="J161" s="2">
        <v>3.1399999999999997E-2</v>
      </c>
      <c r="K161" s="2">
        <v>0.1178</v>
      </c>
      <c r="L161" s="2">
        <v>15.75</v>
      </c>
      <c r="M161" s="4">
        <f t="shared" si="15"/>
        <v>0.35432432432432431</v>
      </c>
      <c r="N161" s="4">
        <f t="shared" si="16"/>
        <v>0.40324324324324323</v>
      </c>
      <c r="O161" s="4">
        <f t="shared" si="17"/>
        <v>8.4864864864864858E-2</v>
      </c>
      <c r="P161" s="4">
        <f t="shared" si="18"/>
        <v>0.31837837837837835</v>
      </c>
      <c r="Q161" s="4">
        <f t="shared" si="19"/>
        <v>3.543243243243243E-3</v>
      </c>
      <c r="R161" s="4">
        <f t="shared" si="20"/>
        <v>0.26655348047538197</v>
      </c>
      <c r="S161" s="9" t="s">
        <v>116</v>
      </c>
      <c r="T161" s="9" t="s">
        <v>269</v>
      </c>
      <c r="U161" s="2">
        <v>3702.1008000000002</v>
      </c>
      <c r="V161" s="2" t="s">
        <v>270</v>
      </c>
      <c r="W161" s="2" t="s">
        <v>271</v>
      </c>
    </row>
    <row r="162" spans="1:23" x14ac:dyDescent="0.2">
      <c r="A162" s="6" t="s">
        <v>278</v>
      </c>
      <c r="B162" s="6" t="s">
        <v>25</v>
      </c>
      <c r="C162" s="9" t="s">
        <v>175</v>
      </c>
      <c r="D162" s="8"/>
      <c r="E162" s="8"/>
      <c r="F162" s="6">
        <v>32</v>
      </c>
      <c r="G162" s="2">
        <v>0.10920000000000001</v>
      </c>
      <c r="H162" s="2">
        <v>0.1356</v>
      </c>
      <c r="I162" s="4">
        <f t="shared" si="14"/>
        <v>0.1179</v>
      </c>
      <c r="J162" s="2">
        <v>2.410000000000001E-2</v>
      </c>
      <c r="K162" s="2">
        <v>9.3799999999999994E-2</v>
      </c>
      <c r="L162" s="2">
        <v>14.6</v>
      </c>
      <c r="M162" s="4">
        <f t="shared" si="15"/>
        <v>0.34125</v>
      </c>
      <c r="N162" s="4">
        <f t="shared" si="16"/>
        <v>0.36843750000000003</v>
      </c>
      <c r="O162" s="4">
        <f t="shared" si="17"/>
        <v>7.5312500000000032E-2</v>
      </c>
      <c r="P162" s="4">
        <f t="shared" si="18"/>
        <v>0.29312499999999997</v>
      </c>
      <c r="Q162" s="4">
        <f t="shared" si="19"/>
        <v>3.4125000000000002E-3</v>
      </c>
      <c r="R162" s="4">
        <f t="shared" si="20"/>
        <v>0.2569296375266526</v>
      </c>
      <c r="S162" s="9" t="s">
        <v>116</v>
      </c>
      <c r="T162" s="9" t="s">
        <v>269</v>
      </c>
      <c r="U162" s="2">
        <v>3702.1008000000002</v>
      </c>
      <c r="V162" s="2" t="s">
        <v>270</v>
      </c>
      <c r="W162" s="2" t="s">
        <v>271</v>
      </c>
    </row>
    <row r="163" spans="1:23" x14ac:dyDescent="0.2">
      <c r="A163" s="6" t="s">
        <v>279</v>
      </c>
      <c r="B163" s="6" t="s">
        <v>25</v>
      </c>
      <c r="C163" s="9" t="s">
        <v>175</v>
      </c>
      <c r="D163" s="8"/>
      <c r="E163" s="8"/>
      <c r="F163" s="6">
        <v>32</v>
      </c>
      <c r="G163" s="2">
        <v>0.1208</v>
      </c>
      <c r="H163" s="2">
        <v>0.1061</v>
      </c>
      <c r="I163" s="4">
        <f t="shared" si="14"/>
        <v>8.1600000000000006E-2</v>
      </c>
      <c r="J163" s="2">
        <v>1.6100000000000003E-2</v>
      </c>
      <c r="K163" s="2">
        <v>6.5500000000000003E-2</v>
      </c>
      <c r="L163" s="2">
        <v>13.8</v>
      </c>
      <c r="M163" s="4">
        <f t="shared" si="15"/>
        <v>0.3775</v>
      </c>
      <c r="N163" s="4">
        <f t="shared" si="16"/>
        <v>0.255</v>
      </c>
      <c r="O163" s="4">
        <f t="shared" si="17"/>
        <v>5.031250000000001E-2</v>
      </c>
      <c r="P163" s="4">
        <f t="shared" si="18"/>
        <v>0.20468750000000002</v>
      </c>
      <c r="Q163" s="4">
        <f t="shared" si="19"/>
        <v>3.7750000000000001E-3</v>
      </c>
      <c r="R163" s="4">
        <f t="shared" si="20"/>
        <v>0.24580152671755728</v>
      </c>
      <c r="S163" s="9" t="s">
        <v>116</v>
      </c>
      <c r="T163" s="9" t="s">
        <v>269</v>
      </c>
      <c r="U163" s="2">
        <v>3702.1008000000002</v>
      </c>
      <c r="V163" s="2" t="s">
        <v>270</v>
      </c>
      <c r="W163" s="2" t="s">
        <v>271</v>
      </c>
    </row>
    <row r="164" spans="1:23" x14ac:dyDescent="0.2">
      <c r="A164" s="6" t="s">
        <v>280</v>
      </c>
      <c r="B164" s="6" t="s">
        <v>25</v>
      </c>
      <c r="C164" s="9" t="s">
        <v>175</v>
      </c>
      <c r="D164" s="8"/>
      <c r="E164" s="8"/>
      <c r="F164" s="6">
        <v>48</v>
      </c>
      <c r="G164" s="2">
        <v>0.12139999999999999</v>
      </c>
      <c r="H164" s="2">
        <v>0.2097</v>
      </c>
      <c r="I164" s="4">
        <f t="shared" si="14"/>
        <v>0.17960000000000001</v>
      </c>
      <c r="J164" s="2">
        <v>3.1700000000000006E-2</v>
      </c>
      <c r="K164" s="2">
        <v>0.1479</v>
      </c>
      <c r="L164" s="2">
        <v>18.299999999999997</v>
      </c>
      <c r="M164" s="4">
        <f t="shared" si="15"/>
        <v>0.25291666666666662</v>
      </c>
      <c r="N164" s="4">
        <f t="shared" si="16"/>
        <v>0.3741666666666667</v>
      </c>
      <c r="O164" s="4">
        <f t="shared" si="17"/>
        <v>6.6041666666666679E-2</v>
      </c>
      <c r="P164" s="4">
        <f t="shared" si="18"/>
        <v>0.30812500000000004</v>
      </c>
      <c r="Q164" s="4">
        <f t="shared" si="19"/>
        <v>2.5291666666666665E-3</v>
      </c>
      <c r="R164" s="4">
        <f t="shared" si="20"/>
        <v>0.21433400946585535</v>
      </c>
      <c r="S164" s="9" t="s">
        <v>116</v>
      </c>
      <c r="T164" s="9" t="s">
        <v>269</v>
      </c>
      <c r="U164" s="2">
        <v>3702.1008000000002</v>
      </c>
      <c r="V164" s="2" t="s">
        <v>270</v>
      </c>
      <c r="W164" s="2" t="s">
        <v>271</v>
      </c>
    </row>
    <row r="165" spans="1:23" x14ac:dyDescent="0.2">
      <c r="A165" s="6" t="s">
        <v>281</v>
      </c>
      <c r="B165" s="6" t="s">
        <v>25</v>
      </c>
      <c r="C165" s="9" t="s">
        <v>175</v>
      </c>
      <c r="D165" s="8"/>
      <c r="E165" s="8"/>
      <c r="F165" s="6">
        <v>28</v>
      </c>
      <c r="G165" s="2">
        <v>7.1900000000000006E-2</v>
      </c>
      <c r="H165" s="2">
        <v>0.1171</v>
      </c>
      <c r="I165" s="4">
        <f t="shared" si="14"/>
        <v>0.10489999999999999</v>
      </c>
      <c r="J165" s="2">
        <v>2.76E-2</v>
      </c>
      <c r="K165" s="2">
        <v>7.7299999999999994E-2</v>
      </c>
      <c r="L165" s="2">
        <v>16</v>
      </c>
      <c r="M165" s="4">
        <f t="shared" si="15"/>
        <v>0.25678571428571428</v>
      </c>
      <c r="N165" s="4">
        <f t="shared" si="16"/>
        <v>0.37464285714285711</v>
      </c>
      <c r="O165" s="4">
        <f t="shared" si="17"/>
        <v>9.857142857142856E-2</v>
      </c>
      <c r="P165" s="4">
        <f t="shared" si="18"/>
        <v>0.27607142857142858</v>
      </c>
      <c r="Q165" s="4">
        <f t="shared" si="19"/>
        <v>2.567857142857143E-3</v>
      </c>
      <c r="R165" s="4">
        <f t="shared" si="20"/>
        <v>0.35705045278137132</v>
      </c>
      <c r="S165" s="9" t="s">
        <v>116</v>
      </c>
      <c r="T165" s="9" t="s">
        <v>269</v>
      </c>
      <c r="U165" s="2">
        <v>3702.1008000000002</v>
      </c>
      <c r="V165" s="2" t="s">
        <v>270</v>
      </c>
      <c r="W165" s="2" t="s">
        <v>271</v>
      </c>
    </row>
    <row r="166" spans="1:23" x14ac:dyDescent="0.2">
      <c r="A166" s="6" t="s">
        <v>282</v>
      </c>
      <c r="B166" s="6" t="s">
        <v>25</v>
      </c>
      <c r="C166" s="8" t="s">
        <v>26</v>
      </c>
      <c r="D166" s="8"/>
      <c r="E166" s="8"/>
      <c r="F166" s="2">
        <v>39</v>
      </c>
      <c r="I166" s="4"/>
      <c r="L166" s="2">
        <v>17.55</v>
      </c>
      <c r="M166" s="4"/>
      <c r="N166" s="4"/>
      <c r="O166" s="4"/>
      <c r="P166" s="4"/>
      <c r="Q166" s="4"/>
      <c r="R166" s="4"/>
    </row>
    <row r="167" spans="1:23" x14ac:dyDescent="0.2">
      <c r="A167" s="6" t="s">
        <v>283</v>
      </c>
      <c r="B167" s="6" t="s">
        <v>25</v>
      </c>
      <c r="C167" s="9" t="s">
        <v>175</v>
      </c>
      <c r="D167" s="8"/>
      <c r="E167" s="8"/>
      <c r="F167" s="2">
        <v>42</v>
      </c>
      <c r="G167" s="2">
        <v>0.14560000000000001</v>
      </c>
      <c r="H167" s="2">
        <v>0.17530000000000001</v>
      </c>
      <c r="I167" s="4">
        <f t="shared" si="14"/>
        <v>0.1386</v>
      </c>
      <c r="J167" s="2">
        <v>2.4199999999999999E-2</v>
      </c>
      <c r="K167" s="2">
        <v>0.1144</v>
      </c>
      <c r="L167" s="2">
        <v>15.5</v>
      </c>
      <c r="M167" s="4">
        <f t="shared" si="15"/>
        <v>0.34666666666666668</v>
      </c>
      <c r="N167" s="4">
        <f t="shared" si="16"/>
        <v>0.32999999999999996</v>
      </c>
      <c r="O167" s="4">
        <f t="shared" si="17"/>
        <v>5.7619047619047618E-2</v>
      </c>
      <c r="P167" s="4">
        <f t="shared" si="18"/>
        <v>0.27238095238095239</v>
      </c>
      <c r="Q167" s="4">
        <f t="shared" si="19"/>
        <v>3.4666666666666669E-3</v>
      </c>
      <c r="R167" s="4">
        <f t="shared" si="20"/>
        <v>0.21153846153846154</v>
      </c>
      <c r="S167" s="9" t="s">
        <v>133</v>
      </c>
      <c r="T167" s="9" t="s">
        <v>284</v>
      </c>
      <c r="V167" s="2" t="s">
        <v>285</v>
      </c>
      <c r="W167" s="2" t="s">
        <v>286</v>
      </c>
    </row>
    <row r="168" spans="1:23" x14ac:dyDescent="0.2">
      <c r="A168" s="6" t="s">
        <v>287</v>
      </c>
      <c r="B168" s="6" t="s">
        <v>25</v>
      </c>
      <c r="C168" s="9" t="s">
        <v>26</v>
      </c>
      <c r="D168" s="8"/>
      <c r="E168" s="8"/>
      <c r="G168" s="2">
        <v>0.2107</v>
      </c>
      <c r="H168" s="2">
        <v>0.183</v>
      </c>
      <c r="I168" s="4">
        <f t="shared" ref="I168:I176" si="21">J168+K168</f>
        <v>0.1168</v>
      </c>
      <c r="K168" s="2">
        <v>0.1168</v>
      </c>
      <c r="M168" s="4"/>
      <c r="N168" s="4"/>
      <c r="O168" s="4"/>
      <c r="P168" s="4"/>
      <c r="Q168" s="4"/>
      <c r="R168" s="4"/>
      <c r="S168" s="9"/>
      <c r="T168" s="9"/>
    </row>
    <row r="169" spans="1:23" x14ac:dyDescent="0.2">
      <c r="A169" s="6" t="s">
        <v>288</v>
      </c>
      <c r="B169" s="6" t="s">
        <v>25</v>
      </c>
      <c r="C169" s="9" t="s">
        <v>26</v>
      </c>
      <c r="D169" s="8"/>
      <c r="E169" s="8"/>
      <c r="F169" s="2">
        <v>55</v>
      </c>
      <c r="G169" s="2">
        <v>0.1716</v>
      </c>
      <c r="H169" s="2">
        <v>0.17519999999999999</v>
      </c>
      <c r="I169" s="4">
        <f t="shared" si="21"/>
        <v>0.155</v>
      </c>
      <c r="J169" s="2">
        <v>2.1499999999999991E-2</v>
      </c>
      <c r="K169" s="2">
        <v>0.13350000000000001</v>
      </c>
      <c r="L169" s="2">
        <v>15.75</v>
      </c>
      <c r="M169" s="4">
        <f t="shared" ref="M169:M176" si="22">(G169*100)/F169</f>
        <v>0.312</v>
      </c>
      <c r="N169" s="4">
        <f t="shared" ref="N169:N176" si="23">(I169*100)/F169</f>
        <v>0.2818181818181818</v>
      </c>
      <c r="O169" s="4">
        <f t="shared" ref="O169:O176" si="24">(J169*100)/F169</f>
        <v>3.9090909090909072E-2</v>
      </c>
      <c r="P169" s="4">
        <f t="shared" ref="P169:P176" si="25">(K169*100)/F169</f>
        <v>0.24272727272727276</v>
      </c>
      <c r="Q169" s="4">
        <f t="shared" ref="Q169:Q176" si="26">G169/F169</f>
        <v>3.1199999999999999E-3</v>
      </c>
      <c r="R169" s="4">
        <f t="shared" ref="R169:R175" si="27">J169/K169</f>
        <v>0.1610486891385767</v>
      </c>
      <c r="S169" s="9" t="s">
        <v>27</v>
      </c>
      <c r="T169" s="9" t="s">
        <v>289</v>
      </c>
      <c r="U169" s="2">
        <v>20</v>
      </c>
      <c r="V169" s="2" t="s">
        <v>290</v>
      </c>
      <c r="W169" s="2" t="s">
        <v>291</v>
      </c>
    </row>
    <row r="170" spans="1:23" x14ac:dyDescent="0.2">
      <c r="A170" s="6" t="s">
        <v>292</v>
      </c>
      <c r="B170" s="6" t="s">
        <v>25</v>
      </c>
      <c r="C170" s="9" t="s">
        <v>26</v>
      </c>
      <c r="D170" s="8"/>
      <c r="E170" s="8"/>
      <c r="F170" s="2">
        <v>55</v>
      </c>
      <c r="G170" s="2">
        <v>0.1492</v>
      </c>
      <c r="H170" s="2">
        <v>0.1242</v>
      </c>
      <c r="I170" s="4">
        <f t="shared" si="21"/>
        <v>0.1042</v>
      </c>
      <c r="J170" s="2">
        <v>1.6700000000000007E-2</v>
      </c>
      <c r="K170" s="2">
        <v>8.7499999999999994E-2</v>
      </c>
      <c r="L170" s="2">
        <v>13.85</v>
      </c>
      <c r="M170" s="4">
        <f t="shared" si="22"/>
        <v>0.27127272727272728</v>
      </c>
      <c r="N170" s="4">
        <f t="shared" si="23"/>
        <v>0.18945454545454546</v>
      </c>
      <c r="O170" s="4">
        <f t="shared" si="24"/>
        <v>3.0363636363636374E-2</v>
      </c>
      <c r="P170" s="4">
        <f t="shared" si="25"/>
        <v>0.15909090909090909</v>
      </c>
      <c r="Q170" s="4">
        <f t="shared" si="26"/>
        <v>2.7127272727272729E-3</v>
      </c>
      <c r="R170" s="4">
        <f t="shared" si="27"/>
        <v>0.19085714285714295</v>
      </c>
      <c r="S170" s="9" t="s">
        <v>27</v>
      </c>
      <c r="T170" s="9" t="s">
        <v>293</v>
      </c>
      <c r="U170" s="2">
        <v>20</v>
      </c>
      <c r="V170" s="2" t="s">
        <v>294</v>
      </c>
      <c r="W170" s="2" t="s">
        <v>295</v>
      </c>
    </row>
    <row r="171" spans="1:23" ht="17" customHeight="1" x14ac:dyDescent="0.2">
      <c r="A171" s="6" t="s">
        <v>296</v>
      </c>
      <c r="B171" s="6" t="s">
        <v>25</v>
      </c>
      <c r="C171" s="9" t="s">
        <v>26</v>
      </c>
      <c r="D171" s="8"/>
      <c r="E171" s="8"/>
      <c r="F171" s="2">
        <v>26</v>
      </c>
      <c r="G171" s="2">
        <v>0.2051</v>
      </c>
      <c r="H171" s="2">
        <v>0.15229999999999999</v>
      </c>
      <c r="I171" s="4">
        <f t="shared" si="21"/>
        <v>0.125</v>
      </c>
      <c r="J171" s="2">
        <v>1.6100000000000003E-2</v>
      </c>
      <c r="K171" s="2">
        <v>0.1089</v>
      </c>
      <c r="L171" s="2">
        <v>12.45</v>
      </c>
      <c r="M171" s="4">
        <f>(G171*100)/F171</f>
        <v>0.78884615384615386</v>
      </c>
      <c r="N171" s="4">
        <f t="shared" si="23"/>
        <v>0.48076923076923078</v>
      </c>
      <c r="O171" s="4">
        <f t="shared" si="24"/>
        <v>6.1923076923076935E-2</v>
      </c>
      <c r="P171" s="4">
        <f t="shared" si="25"/>
        <v>0.41884615384615387</v>
      </c>
      <c r="Q171" s="4">
        <f t="shared" si="26"/>
        <v>7.8884615384615386E-3</v>
      </c>
      <c r="R171" s="4">
        <f t="shared" si="27"/>
        <v>0.14784205693296606</v>
      </c>
      <c r="S171" s="9" t="s">
        <v>27</v>
      </c>
      <c r="T171" s="9" t="s">
        <v>293</v>
      </c>
      <c r="U171" s="2">
        <v>20</v>
      </c>
      <c r="V171" s="2" t="s">
        <v>294</v>
      </c>
      <c r="W171" s="2" t="s">
        <v>295</v>
      </c>
    </row>
    <row r="172" spans="1:23" x14ac:dyDescent="0.2">
      <c r="A172" s="6" t="s">
        <v>297</v>
      </c>
      <c r="B172" s="6" t="s">
        <v>25</v>
      </c>
      <c r="C172" s="8" t="s">
        <v>122</v>
      </c>
      <c r="D172" s="8"/>
      <c r="E172" s="8"/>
      <c r="F172" s="2">
        <v>57</v>
      </c>
      <c r="G172" s="2">
        <v>0.24099999999999999</v>
      </c>
      <c r="H172" s="2">
        <v>0.14230000000000001</v>
      </c>
      <c r="I172" s="4">
        <f t="shared" si="21"/>
        <v>0.12970000000000001</v>
      </c>
      <c r="J172" s="2">
        <v>2.4400000000000005E-2</v>
      </c>
      <c r="K172" s="2">
        <v>0.1053</v>
      </c>
      <c r="L172" s="2">
        <v>14.9</v>
      </c>
      <c r="M172" s="4">
        <f t="shared" si="22"/>
        <v>0.42280701754385963</v>
      </c>
      <c r="N172" s="4">
        <f t="shared" si="23"/>
        <v>0.22754385964912283</v>
      </c>
      <c r="O172" s="4">
        <f t="shared" si="24"/>
        <v>4.2807017543859655E-2</v>
      </c>
      <c r="P172" s="4">
        <f t="shared" si="25"/>
        <v>0.18473684210526317</v>
      </c>
      <c r="Q172" s="4">
        <f t="shared" si="26"/>
        <v>4.2280701754385964E-3</v>
      </c>
      <c r="R172" s="4">
        <f t="shared" si="27"/>
        <v>0.23171889838556509</v>
      </c>
      <c r="S172" s="9" t="s">
        <v>27</v>
      </c>
      <c r="T172" s="9" t="s">
        <v>298</v>
      </c>
      <c r="U172" s="2">
        <v>3371.0880000000002</v>
      </c>
      <c r="V172" s="2" t="s">
        <v>299</v>
      </c>
      <c r="W172" s="2" t="s">
        <v>300</v>
      </c>
    </row>
    <row r="173" spans="1:23" x14ac:dyDescent="0.2">
      <c r="A173" s="6" t="s">
        <v>301</v>
      </c>
      <c r="B173" s="6" t="s">
        <v>25</v>
      </c>
      <c r="C173" s="8" t="s">
        <v>122</v>
      </c>
      <c r="D173" s="8"/>
      <c r="E173" s="8"/>
      <c r="F173" s="2">
        <v>78</v>
      </c>
      <c r="G173" s="2">
        <v>0.12970000000000001</v>
      </c>
      <c r="H173" s="2">
        <v>0.20419999999999999</v>
      </c>
      <c r="I173" s="4">
        <f t="shared" si="21"/>
        <v>0.18590000000000001</v>
      </c>
      <c r="J173" s="2">
        <v>2.410000000000001E-2</v>
      </c>
      <c r="K173" s="2">
        <v>0.1618</v>
      </c>
      <c r="L173" s="2">
        <v>13.5</v>
      </c>
      <c r="M173" s="4">
        <f t="shared" si="22"/>
        <v>0.16628205128205129</v>
      </c>
      <c r="N173" s="4">
        <f t="shared" si="23"/>
        <v>0.23833333333333334</v>
      </c>
      <c r="O173" s="4">
        <f t="shared" si="24"/>
        <v>3.0897435897435911E-2</v>
      </c>
      <c r="P173" s="4">
        <f t="shared" si="25"/>
        <v>0.20743589743589744</v>
      </c>
      <c r="Q173" s="4">
        <f t="shared" si="26"/>
        <v>1.662820512820513E-3</v>
      </c>
      <c r="R173" s="4">
        <f t="shared" si="27"/>
        <v>0.14894932014833134</v>
      </c>
      <c r="S173" s="9" t="s">
        <v>27</v>
      </c>
      <c r="T173" s="9" t="s">
        <v>302</v>
      </c>
      <c r="U173" s="2">
        <v>3371.0880000000002</v>
      </c>
      <c r="V173" s="2" t="s">
        <v>303</v>
      </c>
      <c r="W173" s="2" t="s">
        <v>304</v>
      </c>
    </row>
    <row r="174" spans="1:23" x14ac:dyDescent="0.2">
      <c r="A174" s="6" t="s">
        <v>305</v>
      </c>
      <c r="B174" s="6" t="s">
        <v>25</v>
      </c>
      <c r="C174" s="8" t="s">
        <v>122</v>
      </c>
      <c r="D174" s="8"/>
      <c r="E174" s="8"/>
      <c r="F174" s="2">
        <v>61</v>
      </c>
      <c r="G174" s="2">
        <v>0.25650000000000001</v>
      </c>
      <c r="H174" s="2">
        <v>0.17949999999999999</v>
      </c>
      <c r="I174" s="4">
        <f t="shared" si="21"/>
        <v>0.14960000000000001</v>
      </c>
      <c r="J174" s="2">
        <v>3.2700000000000007E-2</v>
      </c>
      <c r="K174" s="2">
        <v>0.1169</v>
      </c>
      <c r="L174" s="2">
        <v>12.100000000000001</v>
      </c>
      <c r="M174" s="4">
        <f t="shared" si="22"/>
        <v>0.42049180327868857</v>
      </c>
      <c r="N174" s="4">
        <f t="shared" si="23"/>
        <v>0.24524590163934429</v>
      </c>
      <c r="O174" s="4">
        <f t="shared" si="24"/>
        <v>5.360655737704919E-2</v>
      </c>
      <c r="P174" s="4">
        <f t="shared" si="25"/>
        <v>0.19163934426229509</v>
      </c>
      <c r="Q174" s="4">
        <f t="shared" si="26"/>
        <v>4.2049180327868854E-3</v>
      </c>
      <c r="R174" s="4">
        <f t="shared" si="27"/>
        <v>0.27972626176218995</v>
      </c>
      <c r="S174" s="9" t="s">
        <v>27</v>
      </c>
      <c r="T174" s="9" t="s">
        <v>302</v>
      </c>
      <c r="U174" s="2">
        <v>3371.0880000000002</v>
      </c>
      <c r="V174" s="2" t="s">
        <v>303</v>
      </c>
      <c r="W174" s="2" t="s">
        <v>304</v>
      </c>
    </row>
    <row r="175" spans="1:23" x14ac:dyDescent="0.2">
      <c r="A175" s="6" t="s">
        <v>306</v>
      </c>
      <c r="B175" s="6" t="s">
        <v>25</v>
      </c>
      <c r="C175" s="8" t="s">
        <v>115</v>
      </c>
      <c r="D175" s="8"/>
      <c r="E175" s="8"/>
      <c r="F175" s="2">
        <v>42</v>
      </c>
      <c r="G175" s="2">
        <v>0.1452</v>
      </c>
      <c r="H175" s="2">
        <v>0.15329999999999999</v>
      </c>
      <c r="I175" s="4">
        <f t="shared" si="21"/>
        <v>0.12820000000000001</v>
      </c>
      <c r="J175" s="2">
        <v>2.410000000000001E-2</v>
      </c>
      <c r="K175" s="2">
        <v>0.1041</v>
      </c>
      <c r="L175" s="2">
        <v>12.833333333333334</v>
      </c>
      <c r="M175" s="4">
        <f t="shared" si="22"/>
        <v>0.3457142857142857</v>
      </c>
      <c r="N175" s="4">
        <f t="shared" si="23"/>
        <v>0.30523809523809525</v>
      </c>
      <c r="O175" s="4">
        <f t="shared" si="24"/>
        <v>5.7380952380952407E-2</v>
      </c>
      <c r="P175" s="4">
        <f t="shared" si="25"/>
        <v>0.24785714285714286</v>
      </c>
      <c r="Q175" s="4">
        <f t="shared" si="26"/>
        <v>3.457142857142857E-3</v>
      </c>
      <c r="R175" s="4">
        <f t="shared" si="27"/>
        <v>0.23150816522574458</v>
      </c>
      <c r="S175" s="9" t="s">
        <v>27</v>
      </c>
      <c r="T175" s="9" t="s">
        <v>302</v>
      </c>
      <c r="U175" s="2">
        <v>3371.0880000000002</v>
      </c>
      <c r="V175" s="2" t="s">
        <v>303</v>
      </c>
      <c r="W175" s="2" t="s">
        <v>304</v>
      </c>
    </row>
    <row r="176" spans="1:23" x14ac:dyDescent="0.2">
      <c r="A176" s="6" t="s">
        <v>307</v>
      </c>
      <c r="B176" s="6" t="s">
        <v>25</v>
      </c>
      <c r="C176" s="8" t="s">
        <v>26</v>
      </c>
      <c r="D176" s="8"/>
      <c r="E176" s="8"/>
      <c r="F176" s="2">
        <v>40</v>
      </c>
      <c r="G176" s="2">
        <v>0.2162</v>
      </c>
      <c r="H176" s="2">
        <v>0.1361</v>
      </c>
      <c r="I176" s="4">
        <f t="shared" si="21"/>
        <v>0.1198</v>
      </c>
      <c r="J176" s="2">
        <v>2.0900000000000002E-2</v>
      </c>
      <c r="K176" s="2">
        <v>9.8900000000000002E-2</v>
      </c>
      <c r="L176" s="2">
        <v>14.166666666666666</v>
      </c>
      <c r="M176" s="4">
        <f t="shared" si="22"/>
        <v>0.54049999999999998</v>
      </c>
      <c r="N176" s="4">
        <f t="shared" si="23"/>
        <v>0.29949999999999999</v>
      </c>
      <c r="O176" s="4">
        <f t="shared" si="24"/>
        <v>5.2250000000000005E-2</v>
      </c>
      <c r="P176" s="4">
        <f t="shared" si="25"/>
        <v>0.24725000000000003</v>
      </c>
      <c r="Q176" s="4">
        <f t="shared" si="26"/>
        <v>5.4050000000000001E-3</v>
      </c>
      <c r="R176" s="4">
        <f>J176/K176</f>
        <v>0.21132457027300305</v>
      </c>
      <c r="S176" s="9" t="s">
        <v>27</v>
      </c>
      <c r="T176" s="9" t="s">
        <v>302</v>
      </c>
      <c r="U176" s="2">
        <v>3371.0880000000002</v>
      </c>
      <c r="V176" s="2" t="s">
        <v>303</v>
      </c>
      <c r="W176" s="2" t="s">
        <v>304</v>
      </c>
    </row>
    <row r="177" spans="1:23" x14ac:dyDescent="0.2">
      <c r="A177" s="6" t="s">
        <v>309</v>
      </c>
      <c r="B177" s="6" t="s">
        <v>25</v>
      </c>
      <c r="C177" s="6" t="s">
        <v>175</v>
      </c>
      <c r="D177" s="6" t="s">
        <v>310</v>
      </c>
      <c r="F177" s="10">
        <v>15</v>
      </c>
      <c r="H177" s="6"/>
      <c r="I177" s="6"/>
      <c r="J177" s="6"/>
      <c r="T177" s="10" t="s">
        <v>311</v>
      </c>
      <c r="U177" s="10">
        <v>5027</v>
      </c>
      <c r="V177" s="10" t="s">
        <v>312</v>
      </c>
      <c r="W177" s="10" t="s">
        <v>313</v>
      </c>
    </row>
    <row r="178" spans="1:23" s="6" customFormat="1" x14ac:dyDescent="0.2">
      <c r="A178" s="6" t="s">
        <v>314</v>
      </c>
      <c r="B178" s="6" t="s">
        <v>25</v>
      </c>
      <c r="C178" s="6" t="s">
        <v>175</v>
      </c>
      <c r="D178" s="6" t="s">
        <v>315</v>
      </c>
      <c r="F178" s="10">
        <v>48</v>
      </c>
      <c r="T178" s="10" t="s">
        <v>308</v>
      </c>
      <c r="U178" s="10">
        <v>4537</v>
      </c>
      <c r="V178" s="10" t="s">
        <v>316</v>
      </c>
      <c r="W178" s="10" t="s">
        <v>317</v>
      </c>
    </row>
    <row r="179" spans="1:23" s="6" customFormat="1" x14ac:dyDescent="0.2">
      <c r="A179" s="6" t="s">
        <v>318</v>
      </c>
      <c r="B179" s="6" t="s">
        <v>25</v>
      </c>
      <c r="C179" s="6" t="s">
        <v>175</v>
      </c>
      <c r="D179" s="6" t="s">
        <v>319</v>
      </c>
      <c r="F179" s="10">
        <v>21</v>
      </c>
      <c r="L179" s="6">
        <v>14.45</v>
      </c>
      <c r="T179" s="10" t="s">
        <v>308</v>
      </c>
      <c r="U179" s="10">
        <v>4555</v>
      </c>
      <c r="V179" s="10" t="s">
        <v>316</v>
      </c>
      <c r="W179" s="10" t="s">
        <v>317</v>
      </c>
    </row>
    <row r="180" spans="1:23" s="6" customFormat="1" x14ac:dyDescent="0.2">
      <c r="A180" s="6" t="s">
        <v>320</v>
      </c>
      <c r="B180" s="6" t="s">
        <v>25</v>
      </c>
      <c r="C180" s="6" t="s">
        <v>175</v>
      </c>
      <c r="D180" s="6" t="s">
        <v>319</v>
      </c>
      <c r="F180" s="10">
        <v>41</v>
      </c>
      <c r="L180" s="6">
        <v>14.399999999999999</v>
      </c>
      <c r="T180" s="10" t="s">
        <v>308</v>
      </c>
      <c r="U180" s="10">
        <v>4555</v>
      </c>
      <c r="V180" s="10" t="s">
        <v>316</v>
      </c>
      <c r="W180" s="10" t="s">
        <v>317</v>
      </c>
    </row>
    <row r="181" spans="1:23" s="6" customFormat="1" x14ac:dyDescent="0.2">
      <c r="A181" s="6" t="s">
        <v>321</v>
      </c>
      <c r="B181" s="6" t="s">
        <v>25</v>
      </c>
      <c r="C181" s="6" t="s">
        <v>175</v>
      </c>
      <c r="D181" s="6" t="s">
        <v>319</v>
      </c>
      <c r="F181" s="10">
        <v>48</v>
      </c>
      <c r="L181" s="6">
        <v>13.15</v>
      </c>
      <c r="T181" s="10" t="s">
        <v>308</v>
      </c>
      <c r="U181" s="10">
        <v>4555</v>
      </c>
      <c r="V181" s="10" t="s">
        <v>316</v>
      </c>
      <c r="W181" s="10" t="s">
        <v>317</v>
      </c>
    </row>
    <row r="182" spans="1:23" s="6" customFormat="1" x14ac:dyDescent="0.2">
      <c r="A182" s="6" t="s">
        <v>322</v>
      </c>
      <c r="B182" s="6" t="s">
        <v>25</v>
      </c>
      <c r="C182" s="6" t="s">
        <v>175</v>
      </c>
      <c r="D182" s="6" t="s">
        <v>319</v>
      </c>
      <c r="F182" s="10">
        <v>31</v>
      </c>
      <c r="T182" s="10" t="s">
        <v>308</v>
      </c>
      <c r="U182" s="10">
        <v>4555</v>
      </c>
      <c r="V182" s="10" t="s">
        <v>316</v>
      </c>
      <c r="W182" s="10" t="s">
        <v>317</v>
      </c>
    </row>
    <row r="183" spans="1:23" s="6" customFormat="1" x14ac:dyDescent="0.2">
      <c r="A183" s="6" t="s">
        <v>323</v>
      </c>
      <c r="B183" s="6" t="s">
        <v>25</v>
      </c>
      <c r="C183" s="6" t="s">
        <v>175</v>
      </c>
      <c r="D183" s="6" t="s">
        <v>319</v>
      </c>
      <c r="F183" s="10">
        <v>21</v>
      </c>
      <c r="L183" s="6">
        <v>14.45</v>
      </c>
      <c r="T183" s="10" t="s">
        <v>308</v>
      </c>
      <c r="U183" s="10">
        <v>4555</v>
      </c>
      <c r="V183" s="10" t="s">
        <v>316</v>
      </c>
      <c r="W183" s="10" t="s">
        <v>317</v>
      </c>
    </row>
    <row r="184" spans="1:23" s="6" customFormat="1" x14ac:dyDescent="0.2">
      <c r="A184" s="6" t="s">
        <v>324</v>
      </c>
      <c r="B184" s="6" t="s">
        <v>25</v>
      </c>
      <c r="C184" s="6" t="s">
        <v>175</v>
      </c>
      <c r="D184" s="6" t="s">
        <v>319</v>
      </c>
      <c r="F184" s="10">
        <v>36</v>
      </c>
      <c r="L184" s="6">
        <v>13.5</v>
      </c>
      <c r="T184" s="10" t="s">
        <v>308</v>
      </c>
      <c r="U184" s="10">
        <v>4555</v>
      </c>
      <c r="V184" s="10" t="s">
        <v>316</v>
      </c>
      <c r="W184" s="10" t="s">
        <v>317</v>
      </c>
    </row>
    <row r="185" spans="1:23" s="6" customFormat="1" x14ac:dyDescent="0.2">
      <c r="A185" s="6" t="s">
        <v>325</v>
      </c>
      <c r="B185" s="6" t="s">
        <v>25</v>
      </c>
      <c r="C185" s="6" t="s">
        <v>175</v>
      </c>
      <c r="D185" s="6" t="s">
        <v>319</v>
      </c>
      <c r="F185" s="10">
        <v>24</v>
      </c>
      <c r="L185" s="6">
        <v>13.850000000000001</v>
      </c>
      <c r="T185" s="10" t="s">
        <v>308</v>
      </c>
      <c r="U185" s="10">
        <v>4555</v>
      </c>
      <c r="V185" s="10" t="s">
        <v>316</v>
      </c>
      <c r="W185" s="10" t="s">
        <v>317</v>
      </c>
    </row>
    <row r="186" spans="1:23" s="6" customFormat="1" x14ac:dyDescent="0.2">
      <c r="A186" s="6" t="s">
        <v>326</v>
      </c>
      <c r="B186" s="6" t="s">
        <v>25</v>
      </c>
      <c r="C186" s="6" t="s">
        <v>175</v>
      </c>
      <c r="D186" s="6" t="s">
        <v>319</v>
      </c>
      <c r="F186" s="10">
        <v>33</v>
      </c>
      <c r="L186" s="6">
        <v>14.1</v>
      </c>
      <c r="T186" s="10" t="s">
        <v>308</v>
      </c>
      <c r="U186" s="10">
        <v>4555</v>
      </c>
      <c r="V186" s="10" t="s">
        <v>316</v>
      </c>
      <c r="W186" s="10" t="s">
        <v>317</v>
      </c>
    </row>
    <row r="187" spans="1:23" s="6" customFormat="1" x14ac:dyDescent="0.2">
      <c r="A187" s="6" t="s">
        <v>327</v>
      </c>
      <c r="B187" s="6" t="s">
        <v>25</v>
      </c>
      <c r="C187" s="6" t="s">
        <v>175</v>
      </c>
      <c r="D187" s="6" t="s">
        <v>315</v>
      </c>
      <c r="F187" s="10">
        <v>38</v>
      </c>
      <c r="L187" s="6">
        <v>17.100000000000001</v>
      </c>
      <c r="T187" s="10" t="s">
        <v>328</v>
      </c>
      <c r="U187" s="10">
        <v>4420</v>
      </c>
      <c r="V187" s="10" t="s">
        <v>329</v>
      </c>
      <c r="W187" s="10" t="s">
        <v>330</v>
      </c>
    </row>
    <row r="188" spans="1:23" s="6" customFormat="1" x14ac:dyDescent="0.2">
      <c r="A188" s="6" t="s">
        <v>331</v>
      </c>
      <c r="B188" s="6" t="s">
        <v>25</v>
      </c>
      <c r="C188" s="6" t="s">
        <v>175</v>
      </c>
      <c r="D188" s="6" t="s">
        <v>332</v>
      </c>
      <c r="F188" s="10">
        <v>37</v>
      </c>
      <c r="L188" s="6">
        <v>9.15</v>
      </c>
      <c r="T188" s="10" t="s">
        <v>333</v>
      </c>
      <c r="U188" s="10">
        <v>4330</v>
      </c>
      <c r="V188" s="10" t="s">
        <v>334</v>
      </c>
      <c r="W188" s="10" t="s">
        <v>335</v>
      </c>
    </row>
    <row r="189" spans="1:23" s="6" customFormat="1" x14ac:dyDescent="0.2">
      <c r="A189" s="6" t="s">
        <v>339</v>
      </c>
      <c r="B189" s="6" t="s">
        <v>25</v>
      </c>
      <c r="C189" s="6" t="s">
        <v>175</v>
      </c>
      <c r="D189" s="6" t="s">
        <v>336</v>
      </c>
      <c r="F189" s="10">
        <v>24</v>
      </c>
      <c r="L189" s="6">
        <v>17.25</v>
      </c>
      <c r="T189" s="10" t="s">
        <v>336</v>
      </c>
      <c r="U189" s="10">
        <v>5221</v>
      </c>
      <c r="V189" s="10" t="s">
        <v>337</v>
      </c>
      <c r="W189" s="10" t="s">
        <v>338</v>
      </c>
    </row>
    <row r="190" spans="1:23" s="6" customFormat="1" x14ac:dyDescent="0.2">
      <c r="A190" s="6" t="s">
        <v>340</v>
      </c>
      <c r="B190" s="6" t="s">
        <v>25</v>
      </c>
      <c r="C190" s="6" t="s">
        <v>175</v>
      </c>
      <c r="D190" s="6" t="s">
        <v>336</v>
      </c>
      <c r="F190" s="10">
        <v>38</v>
      </c>
      <c r="L190" s="6">
        <v>10.850000000000001</v>
      </c>
      <c r="T190" s="10" t="s">
        <v>336</v>
      </c>
      <c r="U190" s="10">
        <v>5221</v>
      </c>
      <c r="V190" s="10" t="s">
        <v>337</v>
      </c>
      <c r="W190" s="10" t="s">
        <v>338</v>
      </c>
    </row>
    <row r="191" spans="1:23" s="6" customFormat="1" x14ac:dyDescent="0.2">
      <c r="A191" s="6" t="s">
        <v>341</v>
      </c>
      <c r="B191" s="6" t="s">
        <v>25</v>
      </c>
      <c r="C191" s="6" t="s">
        <v>175</v>
      </c>
      <c r="D191" s="6" t="s">
        <v>315</v>
      </c>
      <c r="F191" s="10">
        <v>35</v>
      </c>
      <c r="L191" s="6">
        <v>14.55</v>
      </c>
      <c r="T191" s="10" t="s">
        <v>328</v>
      </c>
      <c r="U191" s="10">
        <v>4420</v>
      </c>
      <c r="V191" s="10" t="s">
        <v>329</v>
      </c>
      <c r="W191" s="10" t="s">
        <v>330</v>
      </c>
    </row>
    <row r="192" spans="1:23" s="6" customFormat="1" x14ac:dyDescent="0.2">
      <c r="A192" s="6" t="s">
        <v>342</v>
      </c>
      <c r="B192" s="6" t="s">
        <v>25</v>
      </c>
      <c r="C192" s="6" t="s">
        <v>175</v>
      </c>
      <c r="D192" s="6" t="s">
        <v>315</v>
      </c>
      <c r="F192" s="10">
        <v>45</v>
      </c>
      <c r="L192" s="6">
        <v>17.3</v>
      </c>
      <c r="T192" s="10" t="s">
        <v>328</v>
      </c>
      <c r="U192" s="10">
        <v>4420</v>
      </c>
      <c r="V192" s="10" t="s">
        <v>329</v>
      </c>
      <c r="W192" s="10" t="s">
        <v>330</v>
      </c>
    </row>
    <row r="193" spans="1:23" s="6" customFormat="1" x14ac:dyDescent="0.2">
      <c r="A193" s="6" t="s">
        <v>343</v>
      </c>
      <c r="B193" s="6" t="s">
        <v>25</v>
      </c>
      <c r="C193" s="6" t="s">
        <v>175</v>
      </c>
      <c r="D193" s="6" t="s">
        <v>315</v>
      </c>
      <c r="F193" s="10">
        <v>47</v>
      </c>
      <c r="L193" s="6">
        <v>11.25</v>
      </c>
      <c r="T193" s="10" t="s">
        <v>328</v>
      </c>
      <c r="U193" s="10">
        <v>4420</v>
      </c>
      <c r="V193" s="10" t="s">
        <v>329</v>
      </c>
      <c r="W193" s="10" t="s">
        <v>330</v>
      </c>
    </row>
    <row r="194" spans="1:23" s="6" customFormat="1" x14ac:dyDescent="0.2">
      <c r="A194" s="6" t="s">
        <v>344</v>
      </c>
      <c r="B194" s="6" t="s">
        <v>25</v>
      </c>
      <c r="C194" s="6" t="s">
        <v>175</v>
      </c>
      <c r="D194" s="6" t="s">
        <v>345</v>
      </c>
      <c r="F194" s="10">
        <v>39</v>
      </c>
      <c r="L194" s="6">
        <v>17.350000000000001</v>
      </c>
      <c r="T194" s="10" t="s">
        <v>346</v>
      </c>
      <c r="U194" s="10">
        <v>4362</v>
      </c>
      <c r="V194" s="10" t="s">
        <v>347</v>
      </c>
      <c r="W194" s="10" t="s">
        <v>348</v>
      </c>
    </row>
    <row r="195" spans="1:23" s="6" customFormat="1" x14ac:dyDescent="0.2">
      <c r="A195" s="6" t="s">
        <v>349</v>
      </c>
      <c r="B195" s="10" t="s">
        <v>25</v>
      </c>
      <c r="C195" s="6" t="s">
        <v>175</v>
      </c>
      <c r="F195" s="10">
        <v>31.4</v>
      </c>
      <c r="T195" s="10" t="s">
        <v>350</v>
      </c>
      <c r="U195" s="10">
        <v>4420</v>
      </c>
      <c r="V195" s="10" t="s">
        <v>329</v>
      </c>
      <c r="W195" s="10" t="s">
        <v>330</v>
      </c>
    </row>
    <row r="196" spans="1:23" s="6" customFormat="1" x14ac:dyDescent="0.2">
      <c r="A196" s="6" t="s">
        <v>351</v>
      </c>
      <c r="B196" s="10" t="s">
        <v>25</v>
      </c>
      <c r="C196" s="6" t="s">
        <v>175</v>
      </c>
      <c r="F196" s="10">
        <v>17</v>
      </c>
      <c r="T196" s="10" t="s">
        <v>352</v>
      </c>
      <c r="U196" s="10">
        <v>4880</v>
      </c>
      <c r="V196" s="10" t="s">
        <v>353</v>
      </c>
      <c r="W196" s="10" t="s">
        <v>354</v>
      </c>
    </row>
    <row r="197" spans="1:23" s="6" customFormat="1" x14ac:dyDescent="0.2">
      <c r="A197" s="6" t="s">
        <v>355</v>
      </c>
      <c r="B197" s="10" t="s">
        <v>25</v>
      </c>
      <c r="C197" s="6" t="s">
        <v>175</v>
      </c>
      <c r="F197" s="10">
        <v>45</v>
      </c>
      <c r="T197" s="10" t="s">
        <v>352</v>
      </c>
      <c r="U197" s="10">
        <v>4880</v>
      </c>
      <c r="V197" s="10" t="s">
        <v>353</v>
      </c>
      <c r="W197" s="10" t="s">
        <v>354</v>
      </c>
    </row>
    <row r="198" spans="1:23" s="6" customFormat="1" x14ac:dyDescent="0.2">
      <c r="A198" s="6" t="s">
        <v>356</v>
      </c>
      <c r="B198" s="10" t="s">
        <v>25</v>
      </c>
      <c r="C198" s="6" t="s">
        <v>175</v>
      </c>
      <c r="F198" s="10">
        <v>20</v>
      </c>
      <c r="T198" s="10" t="s">
        <v>352</v>
      </c>
      <c r="U198" s="10">
        <v>4880</v>
      </c>
      <c r="V198" s="10" t="s">
        <v>353</v>
      </c>
      <c r="W198" s="10" t="s">
        <v>354</v>
      </c>
    </row>
    <row r="199" spans="1:23" x14ac:dyDescent="0.2">
      <c r="A199" s="2" t="s">
        <v>361</v>
      </c>
      <c r="B199" s="2" t="s">
        <v>25</v>
      </c>
      <c r="C199" s="2" t="s">
        <v>26</v>
      </c>
      <c r="F199" s="2">
        <v>65.900000000000006</v>
      </c>
      <c r="G199" s="2">
        <v>0.28610000000000002</v>
      </c>
      <c r="I199" s="2">
        <v>0.18769999999999998</v>
      </c>
      <c r="J199" s="2">
        <v>3.8199999999999998E-2</v>
      </c>
      <c r="K199" s="2">
        <v>0.14949999999999999</v>
      </c>
      <c r="L199" s="2">
        <v>13.45</v>
      </c>
      <c r="M199" s="2">
        <v>0.43414264036418815</v>
      </c>
      <c r="N199" s="2">
        <v>0.28482549317147182</v>
      </c>
      <c r="O199" s="2">
        <v>5.7966616084977232E-2</v>
      </c>
      <c r="P199" s="2">
        <v>0.22685887708649466</v>
      </c>
      <c r="Q199" s="2">
        <v>4.3414264036418819E-3</v>
      </c>
      <c r="R199" s="2">
        <v>0.25551839464882942</v>
      </c>
      <c r="S199" s="9" t="s">
        <v>359</v>
      </c>
      <c r="T199" s="2" t="s">
        <v>357</v>
      </c>
      <c r="U199" s="2">
        <v>4260</v>
      </c>
      <c r="V199" s="9">
        <v>-24.631983600000002</v>
      </c>
      <c r="W199" s="9">
        <v>-68.583594300000001</v>
      </c>
    </row>
    <row r="200" spans="1:23" x14ac:dyDescent="0.2">
      <c r="A200" s="2" t="s">
        <v>362</v>
      </c>
      <c r="B200" s="2" t="s">
        <v>25</v>
      </c>
      <c r="C200" s="2" t="s">
        <v>26</v>
      </c>
      <c r="F200" s="2">
        <v>57.4</v>
      </c>
      <c r="G200" s="2">
        <v>0.26419999999999999</v>
      </c>
      <c r="I200" s="2">
        <v>0.19180000000000003</v>
      </c>
      <c r="J200" s="2">
        <v>3.9699999999999999E-2</v>
      </c>
      <c r="K200" s="2">
        <v>0.15210000000000001</v>
      </c>
      <c r="L200" s="2">
        <v>13.6</v>
      </c>
      <c r="M200" s="2">
        <v>0.46027874564459931</v>
      </c>
      <c r="N200" s="2">
        <v>0.33414634146341471</v>
      </c>
      <c r="O200" s="2">
        <v>6.9163763066202089E-2</v>
      </c>
      <c r="P200" s="2">
        <v>0.26498257839721256</v>
      </c>
      <c r="Q200" s="2">
        <v>4.6027874564459927E-3</v>
      </c>
      <c r="R200" s="2">
        <v>0.26101249178172253</v>
      </c>
      <c r="S200" s="9" t="s">
        <v>359</v>
      </c>
      <c r="T200" s="2" t="s">
        <v>357</v>
      </c>
      <c r="U200" s="2">
        <v>4260</v>
      </c>
      <c r="V200" s="9">
        <v>-24.631983600000002</v>
      </c>
      <c r="W200" s="9">
        <v>-68.583594300000001</v>
      </c>
    </row>
    <row r="201" spans="1:23" x14ac:dyDescent="0.2">
      <c r="A201" s="2" t="s">
        <v>363</v>
      </c>
      <c r="B201" s="2" t="s">
        <v>25</v>
      </c>
      <c r="C201" s="2" t="s">
        <v>26</v>
      </c>
      <c r="F201" s="2">
        <v>61.6</v>
      </c>
      <c r="G201" s="2">
        <v>2.41E-2</v>
      </c>
      <c r="I201" s="2">
        <v>0.16209999999999999</v>
      </c>
      <c r="J201" s="2">
        <v>2.5999999999999999E-2</v>
      </c>
      <c r="K201" s="2">
        <v>0.1361</v>
      </c>
      <c r="L201" s="2">
        <v>17.149999999999999</v>
      </c>
      <c r="M201" s="2">
        <v>3.9123376623376623E-2</v>
      </c>
      <c r="N201" s="2">
        <v>0.26314935064935063</v>
      </c>
      <c r="O201" s="2">
        <v>4.2207792207792208E-2</v>
      </c>
      <c r="P201" s="2">
        <v>0.22094155844155844</v>
      </c>
      <c r="Q201" s="2">
        <v>3.9123376623376621E-4</v>
      </c>
      <c r="R201" s="2">
        <v>0.19103600293901543</v>
      </c>
      <c r="S201" s="9" t="s">
        <v>359</v>
      </c>
      <c r="T201" s="2" t="s">
        <v>357</v>
      </c>
      <c r="U201" s="2">
        <v>4180</v>
      </c>
      <c r="V201" s="9">
        <v>-24.6214382</v>
      </c>
      <c r="W201" s="9">
        <v>-68.5871566</v>
      </c>
    </row>
    <row r="202" spans="1:23" x14ac:dyDescent="0.2">
      <c r="A202" s="2" t="s">
        <v>364</v>
      </c>
      <c r="B202" s="2" t="s">
        <v>25</v>
      </c>
      <c r="C202" s="2" t="s">
        <v>26</v>
      </c>
      <c r="F202" s="2">
        <v>56.4</v>
      </c>
      <c r="G202" s="2">
        <v>0.2044</v>
      </c>
      <c r="I202" s="2">
        <v>0.15529999999999999</v>
      </c>
      <c r="J202" s="2">
        <v>2.8199999999999999E-2</v>
      </c>
      <c r="K202" s="2">
        <v>0.12709999999999999</v>
      </c>
      <c r="L202" s="2">
        <v>14.5</v>
      </c>
      <c r="M202" s="2">
        <v>0.36241134751773052</v>
      </c>
      <c r="N202" s="2">
        <v>0.27535460992907801</v>
      </c>
      <c r="O202" s="2">
        <v>4.9999999999999996E-2</v>
      </c>
      <c r="P202" s="2">
        <v>0.22535460992907799</v>
      </c>
      <c r="Q202" s="2">
        <v>3.624113475177305E-3</v>
      </c>
      <c r="R202" s="2">
        <v>0.22187254130605824</v>
      </c>
      <c r="S202" s="9" t="s">
        <v>359</v>
      </c>
      <c r="T202" s="2" t="s">
        <v>357</v>
      </c>
      <c r="U202" s="2">
        <v>4180</v>
      </c>
      <c r="V202" s="9">
        <v>-24.6214382</v>
      </c>
      <c r="W202" s="9">
        <v>-68.5871566</v>
      </c>
    </row>
    <row r="203" spans="1:23" x14ac:dyDescent="0.2">
      <c r="A203" s="2" t="s">
        <v>365</v>
      </c>
      <c r="B203" s="2" t="s">
        <v>25</v>
      </c>
      <c r="C203" s="2" t="s">
        <v>26</v>
      </c>
      <c r="F203" s="2">
        <v>60.2</v>
      </c>
      <c r="G203" s="2">
        <v>0.24560000000000001</v>
      </c>
      <c r="I203" s="2">
        <v>0.16190000000000002</v>
      </c>
      <c r="J203" s="2">
        <v>2.9399999999999999E-2</v>
      </c>
      <c r="K203" s="2">
        <v>0.13250000000000001</v>
      </c>
      <c r="L203" s="2">
        <v>14.366666666666667</v>
      </c>
      <c r="M203" s="2">
        <v>0.40797342192691033</v>
      </c>
      <c r="N203" s="2">
        <v>0.26893687707641195</v>
      </c>
      <c r="O203" s="2">
        <v>4.8837209302325581E-2</v>
      </c>
      <c r="P203" s="2">
        <v>0.22009966777408638</v>
      </c>
      <c r="Q203" s="2">
        <v>4.0797342192691027E-3</v>
      </c>
      <c r="R203" s="2">
        <v>0.22188679245283016</v>
      </c>
      <c r="S203" s="9" t="s">
        <v>359</v>
      </c>
      <c r="T203" s="2" t="s">
        <v>357</v>
      </c>
      <c r="U203" s="2">
        <v>4180</v>
      </c>
      <c r="V203" s="9">
        <v>-24.6214382</v>
      </c>
      <c r="W203" s="9">
        <v>-68.5871566</v>
      </c>
    </row>
    <row r="204" spans="1:23" x14ac:dyDescent="0.2">
      <c r="A204" s="2" t="s">
        <v>366</v>
      </c>
      <c r="B204" s="2" t="s">
        <v>25</v>
      </c>
      <c r="C204" s="2" t="s">
        <v>26</v>
      </c>
      <c r="F204" s="2">
        <v>46.7</v>
      </c>
      <c r="G204" s="2">
        <v>0.20699999999999999</v>
      </c>
      <c r="I204" s="2">
        <v>0.1716</v>
      </c>
      <c r="J204" s="2">
        <v>0.03</v>
      </c>
      <c r="K204" s="2">
        <v>0.1416</v>
      </c>
      <c r="L204" s="2">
        <v>14.55</v>
      </c>
      <c r="M204" s="2">
        <v>0.44325481798715199</v>
      </c>
      <c r="N204" s="2">
        <v>0.36745182012847966</v>
      </c>
      <c r="O204" s="2">
        <v>6.4239828693790149E-2</v>
      </c>
      <c r="P204" s="2">
        <v>0.30321199143468947</v>
      </c>
      <c r="Q204" s="2">
        <v>4.4325481798715202E-3</v>
      </c>
      <c r="R204" s="2">
        <v>0.21186440677966101</v>
      </c>
      <c r="S204" s="9" t="s">
        <v>359</v>
      </c>
      <c r="T204" s="2" t="s">
        <v>357</v>
      </c>
      <c r="U204" s="2">
        <v>4180</v>
      </c>
      <c r="V204" s="9">
        <v>-24.6214382</v>
      </c>
      <c r="W204" s="9">
        <v>-68.5871566</v>
      </c>
    </row>
    <row r="205" spans="1:23" x14ac:dyDescent="0.2">
      <c r="A205" s="2" t="s">
        <v>367</v>
      </c>
      <c r="B205" s="2" t="s">
        <v>25</v>
      </c>
      <c r="C205" s="2" t="s">
        <v>26</v>
      </c>
      <c r="F205" s="2">
        <v>68.2</v>
      </c>
      <c r="G205" s="2">
        <v>0.2823</v>
      </c>
      <c r="I205" s="2">
        <v>0.20790000000000003</v>
      </c>
      <c r="J205" s="2">
        <v>3.6400000000000002E-2</v>
      </c>
      <c r="K205" s="2">
        <v>0.17150000000000001</v>
      </c>
      <c r="L205" s="2">
        <v>14.2</v>
      </c>
      <c r="M205" s="2">
        <v>0.41392961876832846</v>
      </c>
      <c r="N205" s="2">
        <v>0.30483870967741938</v>
      </c>
      <c r="O205" s="2">
        <v>5.337243401759531E-2</v>
      </c>
      <c r="P205" s="2">
        <v>0.25146627565982405</v>
      </c>
      <c r="Q205" s="2">
        <v>4.1392961876832845E-3</v>
      </c>
      <c r="R205" s="2">
        <v>0.21224489795918366</v>
      </c>
      <c r="S205" s="9" t="s">
        <v>359</v>
      </c>
      <c r="T205" s="2" t="s">
        <v>357</v>
      </c>
      <c r="U205" s="2">
        <v>4260</v>
      </c>
      <c r="V205" s="9">
        <v>-24.631983600000002</v>
      </c>
      <c r="W205" s="9">
        <v>-68.583594300000001</v>
      </c>
    </row>
    <row r="206" spans="1:23" x14ac:dyDescent="0.2">
      <c r="A206" s="2" t="s">
        <v>368</v>
      </c>
      <c r="B206" s="2" t="s">
        <v>25</v>
      </c>
      <c r="C206" s="2" t="s">
        <v>26</v>
      </c>
      <c r="F206" s="2">
        <v>55.4</v>
      </c>
      <c r="G206" s="2">
        <v>0.25280000000000002</v>
      </c>
      <c r="I206" s="2">
        <v>0.21840000000000001</v>
      </c>
      <c r="J206" s="2">
        <v>3.6799999999999999E-2</v>
      </c>
      <c r="K206" s="2">
        <v>0.18160000000000001</v>
      </c>
      <c r="L206" s="2">
        <v>16.25</v>
      </c>
      <c r="M206" s="2">
        <v>0.45631768953068597</v>
      </c>
      <c r="N206" s="2">
        <v>0.39422382671480144</v>
      </c>
      <c r="O206" s="2">
        <v>6.6425992779783394E-2</v>
      </c>
      <c r="P206" s="2">
        <v>0.32779783393501805</v>
      </c>
      <c r="Q206" s="2">
        <v>4.5631768953068594E-3</v>
      </c>
      <c r="R206" s="2">
        <v>0.20264317180616739</v>
      </c>
      <c r="S206" s="9" t="s">
        <v>359</v>
      </c>
      <c r="T206" s="2" t="s">
        <v>357</v>
      </c>
      <c r="U206" s="2">
        <v>4260</v>
      </c>
      <c r="V206" s="9">
        <v>-24.631983600000002</v>
      </c>
      <c r="W206" s="9">
        <v>-68.583594300000001</v>
      </c>
    </row>
    <row r="207" spans="1:23" x14ac:dyDescent="0.2">
      <c r="A207" s="2" t="s">
        <v>369</v>
      </c>
      <c r="B207" s="2" t="s">
        <v>25</v>
      </c>
      <c r="C207" s="2" t="s">
        <v>26</v>
      </c>
      <c r="F207" s="2">
        <v>39.200000000000003</v>
      </c>
      <c r="G207" s="2">
        <v>0.21510000000000001</v>
      </c>
      <c r="I207" s="2">
        <v>0.13119999999999998</v>
      </c>
      <c r="J207" s="2">
        <v>2.3800000000000002E-2</v>
      </c>
      <c r="K207" s="2">
        <v>0.1074</v>
      </c>
      <c r="L207" s="2">
        <v>12.25</v>
      </c>
      <c r="M207" s="2">
        <v>0.54872448979591837</v>
      </c>
      <c r="N207" s="2">
        <v>0.33469387755102031</v>
      </c>
      <c r="O207" s="2">
        <v>6.0714285714285721E-2</v>
      </c>
      <c r="P207" s="2">
        <v>0.2739795918367347</v>
      </c>
      <c r="Q207" s="2">
        <v>5.4872448979591832E-3</v>
      </c>
      <c r="R207" s="2">
        <v>0.22160148975791435</v>
      </c>
      <c r="S207" s="9" t="s">
        <v>360</v>
      </c>
      <c r="T207" s="2" t="s">
        <v>357</v>
      </c>
      <c r="U207" s="2">
        <v>1420</v>
      </c>
      <c r="V207" s="9">
        <v>-33.840794770000002</v>
      </c>
      <c r="W207" s="9">
        <v>-70.213453369999996</v>
      </c>
    </row>
    <row r="208" spans="1:23" x14ac:dyDescent="0.2">
      <c r="A208" s="2" t="s">
        <v>370</v>
      </c>
      <c r="B208" s="2" t="s">
        <v>25</v>
      </c>
      <c r="C208" s="2" t="s">
        <v>26</v>
      </c>
      <c r="F208" s="2">
        <v>57.1</v>
      </c>
      <c r="G208" s="2">
        <v>0.27289999999999998</v>
      </c>
      <c r="I208" s="2">
        <v>0.1729</v>
      </c>
      <c r="J208" s="2">
        <v>3.6999999999999998E-2</v>
      </c>
      <c r="K208" s="2">
        <v>0.13589999999999999</v>
      </c>
      <c r="L208" s="2">
        <v>14.799999999999999</v>
      </c>
      <c r="M208" s="2">
        <v>0.47793345008756566</v>
      </c>
      <c r="N208" s="2">
        <v>0.30280210157618209</v>
      </c>
      <c r="O208" s="2">
        <v>6.4798598949211902E-2</v>
      </c>
      <c r="P208" s="2">
        <v>0.23800350262697023</v>
      </c>
      <c r="Q208" s="2">
        <v>4.7793345008756566E-3</v>
      </c>
      <c r="R208" s="2">
        <v>0.27225901398086827</v>
      </c>
      <c r="S208" s="9" t="s">
        <v>360</v>
      </c>
      <c r="T208" s="2" t="s">
        <v>357</v>
      </c>
      <c r="U208" s="2">
        <v>1420</v>
      </c>
      <c r="V208" s="9">
        <v>-33.840794770000002</v>
      </c>
      <c r="W208" s="9">
        <v>-70.213453369999996</v>
      </c>
    </row>
    <row r="209" spans="1:23" x14ac:dyDescent="0.2">
      <c r="A209" s="2" t="s">
        <v>371</v>
      </c>
      <c r="B209" s="2" t="s">
        <v>25</v>
      </c>
      <c r="C209" s="2" t="s">
        <v>26</v>
      </c>
      <c r="F209" s="2">
        <v>40.4</v>
      </c>
      <c r="G209" s="2">
        <v>0.22070000000000001</v>
      </c>
      <c r="I209" s="2">
        <v>0.13319999999999999</v>
      </c>
      <c r="J209" s="2">
        <v>2.4799999999999999E-2</v>
      </c>
      <c r="K209" s="2">
        <v>0.1084</v>
      </c>
      <c r="L209" s="2">
        <v>18.450000000000003</v>
      </c>
      <c r="M209" s="2">
        <v>0.54628712871287133</v>
      </c>
      <c r="N209" s="2">
        <v>0.32970297029702966</v>
      </c>
      <c r="O209" s="2">
        <v>6.1386138613861385E-2</v>
      </c>
      <c r="P209" s="2">
        <v>0.26831683168316833</v>
      </c>
      <c r="Q209" s="2">
        <v>5.4628712871287134E-3</v>
      </c>
      <c r="R209" s="2">
        <v>0.22878228782287824</v>
      </c>
      <c r="S209" s="9" t="s">
        <v>360</v>
      </c>
      <c r="T209" s="2" t="s">
        <v>358</v>
      </c>
      <c r="U209" s="2">
        <v>1420</v>
      </c>
      <c r="V209" s="9">
        <v>-33.840794770000002</v>
      </c>
      <c r="W209" s="9">
        <v>-70.213453369999996</v>
      </c>
    </row>
    <row r="210" spans="1:23" x14ac:dyDescent="0.2">
      <c r="A210" s="2" t="s">
        <v>372</v>
      </c>
      <c r="B210" s="2" t="s">
        <v>25</v>
      </c>
      <c r="C210" s="2" t="s">
        <v>26</v>
      </c>
      <c r="F210" s="2">
        <v>62.5</v>
      </c>
      <c r="G210" s="2">
        <v>0.24590000000000001</v>
      </c>
      <c r="I210" s="2">
        <v>0.1515</v>
      </c>
      <c r="J210" s="2">
        <v>2.5700000000000001E-2</v>
      </c>
      <c r="K210" s="2">
        <v>0.1258</v>
      </c>
      <c r="L210" s="2">
        <v>12.699999999999998</v>
      </c>
      <c r="M210" s="2">
        <v>0.39344000000000001</v>
      </c>
      <c r="N210" s="2">
        <v>0.2424</v>
      </c>
      <c r="O210" s="2">
        <v>4.1120000000000004E-2</v>
      </c>
      <c r="P210" s="2">
        <v>0.20128000000000001</v>
      </c>
      <c r="Q210" s="2">
        <v>3.9344000000000002E-3</v>
      </c>
      <c r="R210" s="2">
        <v>0.2042925278219396</v>
      </c>
      <c r="S210" s="9" t="s">
        <v>360</v>
      </c>
      <c r="T210" s="2" t="s">
        <v>358</v>
      </c>
      <c r="U210" s="2">
        <v>1420</v>
      </c>
      <c r="V210" s="9">
        <v>-33.840794770000002</v>
      </c>
      <c r="W210" s="9">
        <v>-70.213453369999996</v>
      </c>
    </row>
    <row r="211" spans="1:23" x14ac:dyDescent="0.2">
      <c r="A211" s="2" t="s">
        <v>373</v>
      </c>
      <c r="B211" s="2" t="s">
        <v>25</v>
      </c>
      <c r="C211" s="2" t="s">
        <v>26</v>
      </c>
      <c r="F211" s="2">
        <v>65.2</v>
      </c>
      <c r="G211" s="2">
        <v>0.29310000000000003</v>
      </c>
      <c r="I211" s="2">
        <v>0.18229999999999999</v>
      </c>
      <c r="J211" s="2">
        <v>4.0399999999999998E-2</v>
      </c>
      <c r="K211" s="2">
        <v>0.1419</v>
      </c>
      <c r="L211" s="2">
        <v>14.3</v>
      </c>
      <c r="M211" s="2">
        <v>0.44953987730061351</v>
      </c>
      <c r="N211" s="2">
        <v>0.27960122699386503</v>
      </c>
      <c r="O211" s="2">
        <v>6.1963190184049076E-2</v>
      </c>
      <c r="P211" s="2">
        <v>0.21763803680981594</v>
      </c>
      <c r="Q211" s="2">
        <v>4.4953987730061351E-3</v>
      </c>
      <c r="R211" s="2">
        <v>0.284707540521494</v>
      </c>
      <c r="S211" s="9" t="s">
        <v>360</v>
      </c>
      <c r="T211" s="2" t="s">
        <v>358</v>
      </c>
      <c r="U211" s="2">
        <v>1420</v>
      </c>
      <c r="V211" s="9">
        <v>-33.840794770000002</v>
      </c>
      <c r="W211" s="9">
        <v>-70.213453369999996</v>
      </c>
    </row>
    <row r="212" spans="1:23" x14ac:dyDescent="0.2">
      <c r="A212" s="2" t="s">
        <v>374</v>
      </c>
      <c r="B212" s="2" t="s">
        <v>25</v>
      </c>
      <c r="C212" s="2" t="s">
        <v>26</v>
      </c>
      <c r="F212" s="2">
        <v>54.2</v>
      </c>
      <c r="G212" s="2">
        <v>0.20660000000000001</v>
      </c>
      <c r="I212" s="2">
        <v>0.15759999999999999</v>
      </c>
      <c r="J212" s="2">
        <v>2.8500000000000001E-2</v>
      </c>
      <c r="K212" s="2">
        <v>0.12909999999999999</v>
      </c>
      <c r="L212" s="2">
        <v>14.8</v>
      </c>
      <c r="M212" s="2">
        <v>0.38118081180811808</v>
      </c>
      <c r="N212" s="2">
        <v>0.29077490774907749</v>
      </c>
      <c r="O212" s="2">
        <v>5.2583025830258298E-2</v>
      </c>
      <c r="P212" s="2">
        <v>0.23819188191881918</v>
      </c>
      <c r="Q212" s="2">
        <v>3.8118081180811805E-3</v>
      </c>
      <c r="R212" s="2">
        <v>0.22075910147172736</v>
      </c>
      <c r="S212" s="9" t="s">
        <v>360</v>
      </c>
      <c r="T212" s="2" t="s">
        <v>358</v>
      </c>
      <c r="U212" s="2">
        <v>1420</v>
      </c>
      <c r="V212" s="9">
        <v>-33.840794770000002</v>
      </c>
      <c r="W212" s="9">
        <v>-70.213453369999996</v>
      </c>
    </row>
    <row r="213" spans="1:23" x14ac:dyDescent="0.2">
      <c r="A213" s="2" t="s">
        <v>375</v>
      </c>
      <c r="B213" s="2" t="s">
        <v>25</v>
      </c>
      <c r="C213" s="2" t="s">
        <v>26</v>
      </c>
      <c r="F213" s="2">
        <v>59.6</v>
      </c>
      <c r="G213" s="2">
        <v>0.21129999999999999</v>
      </c>
      <c r="I213" s="2">
        <v>0.18610000000000002</v>
      </c>
      <c r="J213" s="2">
        <v>3.85E-2</v>
      </c>
      <c r="K213" s="2">
        <v>0.14760000000000001</v>
      </c>
      <c r="L213" s="2">
        <v>12.6</v>
      </c>
      <c r="M213" s="2">
        <v>0.35453020134228186</v>
      </c>
      <c r="N213" s="2">
        <v>0.31224832214765103</v>
      </c>
      <c r="O213" s="2">
        <v>6.4597315436241615E-2</v>
      </c>
      <c r="P213" s="2">
        <v>0.24765100671140941</v>
      </c>
      <c r="Q213" s="2">
        <v>3.5453020134228186E-3</v>
      </c>
      <c r="R213" s="2">
        <v>0.26084010840108401</v>
      </c>
      <c r="S213" s="9" t="s">
        <v>360</v>
      </c>
      <c r="T213" s="2" t="s">
        <v>358</v>
      </c>
      <c r="U213" s="2">
        <v>1420</v>
      </c>
      <c r="V213" s="9">
        <v>-33.840794770000002</v>
      </c>
      <c r="W213" s="9">
        <v>-70.213453369999996</v>
      </c>
    </row>
    <row r="214" spans="1:23" x14ac:dyDescent="0.2">
      <c r="A214" s="2" t="s">
        <v>376</v>
      </c>
      <c r="B214" s="2" t="s">
        <v>25</v>
      </c>
      <c r="C214" s="2" t="s">
        <v>26</v>
      </c>
      <c r="F214" s="2">
        <v>53.5</v>
      </c>
      <c r="G214" s="2">
        <v>0.22650000000000001</v>
      </c>
      <c r="I214" s="2">
        <v>0.16790000000000002</v>
      </c>
      <c r="J214" s="2">
        <v>3.5700000000000003E-2</v>
      </c>
      <c r="K214" s="2">
        <v>0.13220000000000001</v>
      </c>
      <c r="L214" s="2">
        <v>16.75</v>
      </c>
      <c r="M214" s="2">
        <v>0.42336448598130844</v>
      </c>
      <c r="N214" s="2">
        <v>0.31383177570093462</v>
      </c>
      <c r="O214" s="2">
        <v>6.6728971962616832E-2</v>
      </c>
      <c r="P214" s="2">
        <v>0.24710280373831778</v>
      </c>
      <c r="Q214" s="2">
        <v>4.2336448598130844E-3</v>
      </c>
      <c r="R214" s="2">
        <v>0.27004538577912252</v>
      </c>
      <c r="S214" s="9" t="s">
        <v>360</v>
      </c>
      <c r="T214" s="2" t="s">
        <v>358</v>
      </c>
      <c r="U214" s="2">
        <v>1420</v>
      </c>
      <c r="V214" s="9">
        <v>-33.840794770000002</v>
      </c>
      <c r="W214" s="9">
        <v>-70.213453369999996</v>
      </c>
    </row>
    <row r="215" spans="1:23" x14ac:dyDescent="0.2">
      <c r="A215" s="2" t="s">
        <v>377</v>
      </c>
      <c r="B215" s="2" t="s">
        <v>25</v>
      </c>
      <c r="C215" s="2" t="s">
        <v>26</v>
      </c>
      <c r="F215" s="2">
        <v>67.7</v>
      </c>
      <c r="G215" s="2">
        <v>0.29809999999999998</v>
      </c>
      <c r="I215" s="2">
        <v>0.17809999999999998</v>
      </c>
      <c r="J215" s="2">
        <v>3.56E-2</v>
      </c>
      <c r="K215" s="2">
        <v>0.14249999999999999</v>
      </c>
      <c r="L215" s="2">
        <v>14.95</v>
      </c>
      <c r="M215" s="2">
        <v>0.44032496307237812</v>
      </c>
      <c r="N215" s="2">
        <v>0.26307237813884782</v>
      </c>
      <c r="O215" s="2">
        <v>5.2584933530280646E-2</v>
      </c>
      <c r="P215" s="2">
        <v>0.21048744460856716</v>
      </c>
      <c r="Q215" s="2">
        <v>4.4032496307237811E-3</v>
      </c>
      <c r="R215" s="2">
        <v>0.24982456140350878</v>
      </c>
      <c r="S215" s="9" t="s">
        <v>359</v>
      </c>
      <c r="T215" s="2" t="s">
        <v>357</v>
      </c>
      <c r="U215" s="2">
        <v>4260</v>
      </c>
      <c r="V215" s="9">
        <v>-24.631983600000002</v>
      </c>
      <c r="W215" s="9">
        <v>-68.583594300000001</v>
      </c>
    </row>
    <row r="216" spans="1:23" x14ac:dyDescent="0.2">
      <c r="A216" s="2" t="s">
        <v>378</v>
      </c>
      <c r="B216" s="2" t="s">
        <v>25</v>
      </c>
      <c r="C216" s="2" t="s">
        <v>26</v>
      </c>
      <c r="F216" s="2">
        <v>54.1</v>
      </c>
      <c r="G216" s="2">
        <v>0.23619999999999999</v>
      </c>
      <c r="I216" s="2">
        <v>0.1767</v>
      </c>
      <c r="J216" s="2">
        <v>3.8600000000000002E-2</v>
      </c>
      <c r="K216" s="2">
        <v>0.1381</v>
      </c>
      <c r="L216" s="2">
        <v>14.8</v>
      </c>
      <c r="M216" s="2">
        <v>0.43659889094269871</v>
      </c>
      <c r="N216" s="2">
        <v>0.32661737523105355</v>
      </c>
      <c r="O216" s="2">
        <v>7.1349353049907582E-2</v>
      </c>
      <c r="P216" s="2">
        <v>0.25526802218114603</v>
      </c>
      <c r="Q216" s="2">
        <v>4.3659889094269872E-3</v>
      </c>
      <c r="R216" s="2">
        <v>0.27950760318609702</v>
      </c>
      <c r="S216" s="9" t="s">
        <v>359</v>
      </c>
      <c r="T216" s="2" t="s">
        <v>357</v>
      </c>
      <c r="U216" s="2">
        <v>4260</v>
      </c>
      <c r="V216" s="9">
        <v>-24.631983600000002</v>
      </c>
      <c r="W216" s="9">
        <v>-68.583594300000001</v>
      </c>
    </row>
    <row r="217" spans="1:23" x14ac:dyDescent="0.2">
      <c r="A217" s="2" t="s">
        <v>379</v>
      </c>
      <c r="B217" s="2" t="s">
        <v>25</v>
      </c>
      <c r="C217" s="2" t="s">
        <v>26</v>
      </c>
      <c r="F217" s="2">
        <v>62.4</v>
      </c>
      <c r="G217" s="2">
        <v>0.23730000000000001</v>
      </c>
      <c r="I217" s="2">
        <v>0.1709</v>
      </c>
      <c r="J217" s="2">
        <v>2.6700000000000002E-2</v>
      </c>
      <c r="K217" s="2">
        <v>0.14419999999999999</v>
      </c>
      <c r="L217" s="2">
        <v>12.7</v>
      </c>
      <c r="M217" s="2">
        <v>0.38028846153846158</v>
      </c>
      <c r="N217" s="2">
        <v>0.27387820512820515</v>
      </c>
      <c r="O217" s="2">
        <v>4.2788461538461539E-2</v>
      </c>
      <c r="P217" s="2">
        <v>0.2310897435897436</v>
      </c>
      <c r="Q217" s="2">
        <v>3.8028846153846155E-3</v>
      </c>
      <c r="R217" s="2">
        <v>0.1851595006934813</v>
      </c>
      <c r="S217" s="9" t="s">
        <v>359</v>
      </c>
      <c r="T217" s="2" t="s">
        <v>357</v>
      </c>
      <c r="U217" s="2">
        <v>4260</v>
      </c>
      <c r="V217" s="9">
        <v>-24.631983600000002</v>
      </c>
      <c r="W217" s="9">
        <v>-68.583594300000001</v>
      </c>
    </row>
    <row r="218" spans="1:23" x14ac:dyDescent="0.2">
      <c r="A218" s="2" t="s">
        <v>380</v>
      </c>
      <c r="B218" s="2" t="s">
        <v>25</v>
      </c>
      <c r="C218" s="2" t="s">
        <v>26</v>
      </c>
      <c r="F218" s="2">
        <v>40.4</v>
      </c>
      <c r="G218" s="2">
        <v>0.22070000000000001</v>
      </c>
      <c r="I218" s="2">
        <v>0.12820000000000001</v>
      </c>
      <c r="J218" s="2">
        <v>2.4799999999999999E-2</v>
      </c>
      <c r="K218" s="2">
        <v>0.1084</v>
      </c>
      <c r="L218" s="11">
        <v>18.45</v>
      </c>
      <c r="M218" s="2">
        <f>(G218/F218)*100</f>
        <v>0.54628712871287133</v>
      </c>
      <c r="N218" s="2">
        <f t="shared" ref="N218" si="28">(I218/F218)*100</f>
        <v>0.31732673267326733</v>
      </c>
      <c r="O218" s="2">
        <f t="shared" ref="O218" si="29">(J218/F218)*100</f>
        <v>6.1386138613861385E-2</v>
      </c>
      <c r="P218" s="2">
        <f t="shared" ref="P218" si="30">(K218/F218)*100</f>
        <v>0.26831683168316833</v>
      </c>
      <c r="Q218" s="2">
        <f t="shared" ref="Q218" si="31">G218/F218</f>
        <v>5.4628712871287134E-3</v>
      </c>
      <c r="R218" s="2">
        <f t="shared" ref="R218" si="32">O218/P218</f>
        <v>0.22878228782287821</v>
      </c>
      <c r="S218" s="9" t="s">
        <v>360</v>
      </c>
      <c r="T218" s="2" t="s">
        <v>358</v>
      </c>
      <c r="U218" s="2">
        <v>1420</v>
      </c>
      <c r="V218" s="9">
        <v>-33.840794770000002</v>
      </c>
      <c r="W218" s="9">
        <v>-70.213453369999996</v>
      </c>
    </row>
    <row r="221" spans="1:23" x14ac:dyDescent="0.2">
      <c r="B221" s="2" t="s">
        <v>26</v>
      </c>
      <c r="C221" s="2">
        <f>COUNTIF(C1:C218, "P. vaccarum")</f>
        <v>143</v>
      </c>
    </row>
    <row r="222" spans="1:23" x14ac:dyDescent="0.2">
      <c r="B222" s="6" t="s">
        <v>175</v>
      </c>
      <c r="C222" s="2">
        <f>COUNTIF(C2:C219, "P. chilensis")</f>
        <v>46</v>
      </c>
    </row>
    <row r="223" spans="1:23" x14ac:dyDescent="0.2">
      <c r="B223" s="8" t="s">
        <v>122</v>
      </c>
      <c r="C223" s="2">
        <f>COUNTIF(C3:C220, "P. magister")</f>
        <v>7</v>
      </c>
    </row>
    <row r="224" spans="1:23" x14ac:dyDescent="0.2">
      <c r="B224" s="8" t="s">
        <v>115</v>
      </c>
      <c r="C224" s="2">
        <f>COUNTIF(C4:C221, "P. limatus")</f>
        <v>21</v>
      </c>
    </row>
  </sheetData>
  <autoFilter ref="C1:C218" xr:uid="{639DB3DA-68A4-3342-AB96-4310DC5F643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086C-D624-214D-A64B-E536704894F0}">
  <dimension ref="A1"/>
  <sheetViews>
    <sheetView workbookViewId="0">
      <selection activeCell="H33" sqref="H33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Naim Martinez Bautista</dc:creator>
  <cp:keywords/>
  <dc:description/>
  <cp:lastModifiedBy>Naim M. Bautista</cp:lastModifiedBy>
  <dcterms:created xsi:type="dcterms:W3CDTF">2024-12-05T20:14:34Z</dcterms:created>
  <dcterms:modified xsi:type="dcterms:W3CDTF">2025-07-29T22:01:24Z</dcterms:modified>
  <cp:category/>
</cp:coreProperties>
</file>