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Student\Downloads\"/>
    </mc:Choice>
  </mc:AlternateContent>
  <xr:revisionPtr revIDLastSave="0" documentId="13_ncr:1_{DBB6FCE4-C4D0-4AEB-AE31-5FC5D96BA8AB}" xr6:coauthVersionLast="47" xr6:coauthVersionMax="47" xr10:uidLastSave="{00000000-0000-0000-0000-000000000000}"/>
  <bookViews>
    <workbookView xWindow="-108" yWindow="-108" windowWidth="23256" windowHeight="12456" firstSheet="1" activeTab="1" xr2:uid="{00000000-000D-0000-FFFF-FFFF00000000}"/>
  </bookViews>
  <sheets>
    <sheet name="INSTRUCTIONS" sheetId="1" r:id="rId1"/>
    <sheet name="OVERVIEW" sheetId="2" r:id="rId2"/>
    <sheet name="Pivot_1" sheetId="6" r:id="rId3"/>
    <sheet name="Pivot_2" sheetId="7" r:id="rId4"/>
    <sheet name="Pivot_3" sheetId="8" r:id="rId5"/>
    <sheet name="Pivot_4" sheetId="9" r:id="rId6"/>
    <sheet name="Pivot_5" sheetId="10" r:id="rId7"/>
    <sheet name="Pivot_6" sheetId="11" r:id="rId8"/>
    <sheet name="Pivot_7" sheetId="12" r:id="rId9"/>
    <sheet name="Data" sheetId="3" r:id="rId10"/>
    <sheet name="Pivot Tables" sheetId="4" r:id="rId11"/>
  </sheets>
  <definedNames>
    <definedName name="_xlcn.WorksheetConnection_deliveries.csvA1N180791">Data!$A$1:$O$18079</definedName>
    <definedName name="_xlcn.WorksheetConnection_Excelprojecttemplate.xlsxTable_11" hidden="1">Table_1[]</definedName>
    <definedName name="Slicer_Month1">#N/A</definedName>
    <definedName name="Slicer_Quarter1">#N/A</definedName>
    <definedName name="Slicer_Region1">#N/A</definedName>
  </definedNames>
  <calcPr calcId="191029"/>
  <pivotCaches>
    <pivotCache cacheId="937" r:id="rId12"/>
    <pivotCache cacheId="940" r:id="rId13"/>
    <pivotCache cacheId="943" r:id="rId14"/>
    <pivotCache cacheId="946" r:id="rId15"/>
    <pivotCache cacheId="949" r:id="rId16"/>
    <pivotCache cacheId="952" r:id="rId17"/>
    <pivotCache cacheId="955" r:id="rId18"/>
  </pivotCaches>
  <extLst>
    <ext xmlns:x14="http://schemas.microsoft.com/office/spreadsheetml/2009/9/main" uri="{876F7934-8845-4945-9796-88D515C7AA90}">
      <x14:pivotCaches>
        <pivotCache cacheId="66"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Excel project template.xlsx!Table_1"/>
        </x15:modelTables>
        <x15:extLst>
          <ext xmlns:x16="http://schemas.microsoft.com/office/spreadsheetml/2014/11/main" uri="{9835A34E-60A6-4A7C-AAB8-D5F71C897F49}">
            <x16:modelTimeGroupings>
              <x16:modelTimeGrouping tableName="Table_1" columnName="Month" columnId="Month">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3" roundtripDataChecksum="TwRL2oo2S3UluB71+nEPjTqGOkv4dvR+VOyDLyEn5X8="/>
    </ext>
  </extLst>
</workbook>
</file>

<file path=xl/calcChain.xml><?xml version="1.0" encoding="utf-8"?>
<calcChain xmlns="http://schemas.openxmlformats.org/spreadsheetml/2006/main">
  <c r="E3" i="4" l="1"/>
  <c r="E14" i="4"/>
  <c r="E15" i="4" s="1"/>
  <c r="E11" i="4"/>
  <c r="E12" i="4" s="1"/>
  <c r="E8" i="4"/>
  <c r="E9" i="4" s="1"/>
  <c r="E5" i="4"/>
  <c r="E4" i="4"/>
  <c r="A9" i="12"/>
  <c r="A11" i="10"/>
  <c r="A13" i="11"/>
  <c r="B20" i="6"/>
  <c r="B19" i="6"/>
  <c r="B18" i="6"/>
  <c r="A14" i="11" l="1"/>
  <c r="A12" i="10"/>
  <c r="A10"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99FE46-8FE4-46C6-9317-69C64B4165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5FB9D8-3782-473F-8060-801E78C1029A}" name="WorksheetConnection_Excel project template.xlsx!Table_1" type="102" refreshedVersion="8" minRefreshableVersion="5">
    <extLst>
      <ext xmlns:x15="http://schemas.microsoft.com/office/spreadsheetml/2010/11/main" uri="{DE250136-89BD-433C-8126-D09CA5730AF9}">
        <x15:connection id="Table_1" autoDelete="1">
          <x15:rangePr sourceName="_xlcn.WorksheetConnection_Excelprojecttemplate.xlsxTable_11"/>
        </x15:connection>
      </ext>
    </extLst>
  </connection>
</connections>
</file>

<file path=xl/sharedStrings.xml><?xml version="1.0" encoding="utf-8"?>
<sst xmlns="http://schemas.openxmlformats.org/spreadsheetml/2006/main" count="211" uniqueCount="53">
  <si>
    <t>Click "File"</t>
  </si>
  <si>
    <t>c</t>
  </si>
  <si>
    <t>then Choose "Download"</t>
  </si>
  <si>
    <t>to Microsoft Excel</t>
  </si>
  <si>
    <t xml:space="preserve"> </t>
  </si>
  <si>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</si>
  <si>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</si>
  <si>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</si>
  <si>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</si>
  <si>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</si>
  <si>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</si>
  <si>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</si>
  <si>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</si>
  <si>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</si>
  <si>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</si>
  <si>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</si>
  <si>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</si>
  <si>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</si>
  <si>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</si>
  <si>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</si>
  <si>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</si>
  <si>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</si>
  <si>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</si>
  <si>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</si>
  <si>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</si>
  <si>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Values</t>
  </si>
  <si>
    <t>Headers</t>
  </si>
  <si>
    <t>Row Labels</t>
  </si>
  <si>
    <t xml:space="preserve">Sales </t>
  </si>
  <si>
    <t xml:space="preserve">Target Sales </t>
  </si>
  <si>
    <t>Sum of Customers</t>
  </si>
  <si>
    <t>Sum of Profit</t>
  </si>
  <si>
    <t>Sum of Sales</t>
  </si>
  <si>
    <t>Average of Sales Completion Rate</t>
  </si>
  <si>
    <t>Sales Completion</t>
  </si>
  <si>
    <t>Sales Incompletion</t>
  </si>
  <si>
    <t>Grand Total</t>
  </si>
  <si>
    <t>Average of Profit Completion Rate</t>
  </si>
  <si>
    <t>Profit Completion</t>
  </si>
  <si>
    <t>Profit Incompletion</t>
  </si>
  <si>
    <t>Average of Customer Completion Rate</t>
  </si>
  <si>
    <t>Customer Completion</t>
  </si>
  <si>
    <t>Customer Incompletion</t>
  </si>
  <si>
    <t>Sum of Target Sales</t>
  </si>
  <si>
    <t>Jan</t>
  </si>
  <si>
    <t>Feb</t>
  </si>
  <si>
    <t>Mar</t>
  </si>
  <si>
    <t>Apr</t>
  </si>
  <si>
    <t>May</t>
  </si>
  <si>
    <t>Jun</t>
  </si>
  <si>
    <t>Jul</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</si>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</sst>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_-;\-* #,##0_-;_-* &quot;-&quot;??_-;_-@"/>
    <numFmt numFmtId="165" formatCode="\$* #,##0_-;\-* #,##0_-;_-* &quot;-&quot;??_-;_-@"/>
    <numFmt numFmtId="166" formatCode="_-[$$-409]* #,##0.00_ ;_-[$$-409]* \-#,##0.00\ ;_-[$$-409]* &quot;-&quot;??_ ;_-@_ "/>
  </numFmts>
  <fonts count="9" x14ac:knownFonts="1">
    <font>
      <sz val="12"/>
      <color theme="1"/>
      <name val="Calibri"/>
      <scheme val="minor"/>
    </font>
    <font>
      <sz val="12"/>
      <color theme="0"/>
      <name val="Calibri"/>
    </font>
    <font>
      <b/>
      <sz val="28"/>
      <color rgb="FF000000"/>
      <name val="Calibri"/>
    </font>
    <font>
      <sz val="12"/>
      <color rgb="FFFFFFFF"/>
      <name val="Calibri"/>
    </font>
    <font>
      <b/>
      <sz val="22"/>
      <color rgb="FF000000"/>
      <name val="Calibri"/>
    </font>
    <font>
      <sz val="12"/>
      <color theme="1"/>
      <name val="Calibri"/>
      <scheme val="minor"/>
    </font>
    <font>
      <sz val="12"/>
      <color theme="1"/>
      <name val="Calibri"/>
    </font>
    <font>
      <b/>
      <sz val="12"/>
      <color theme="1"/>
      <name val="Calibri"/>
    </font>
    <font>
      <b/>
      <sz val="12"/>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style="thin">
        <color rgb="FF999999"/>
      </right>
      <top style="thin">
        <color indexed="65"/>
      </top>
      <bottom style="thin">
        <color rgb="FF999999"/>
      </bottom>
      <diagonal/>
    </border>
    <border>
      <left/>
      <right style="thin">
        <color rgb="FF999999"/>
      </right>
      <top style="thin">
        <color indexed="65"/>
      </top>
      <bottom/>
      <diagonal/>
    </border>
  </borders>
  <cellStyleXfs count="2">
    <xf numFmtId="0" fontId="0" fillId="0" borderId="0"/>
    <xf numFmtId="9" fontId="5" fillId="0" borderId="0" applyFont="0" applyFill="0" applyBorder="0" applyAlignment="0" applyProtection="0"/>
  </cellStyleXfs>
  <cellXfs count="4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18" fontId="1" fillId="0" borderId="0" xfId="0" applyNumberFormat="1" applyFont="1" applyAlignment="1">
      <alignment horizontal="right"/>
    </xf>
    <xf numFmtId="0" fontId="5" fillId="0" borderId="0" xfId="0" applyFont="1"/>
    <xf numFmtId="17" fontId="6" fillId="0" borderId="0" xfId="0" applyNumberFormat="1" applyFont="1"/>
    <xf numFmtId="164" fontId="6" fillId="0" borderId="0" xfId="0" applyNumberFormat="1" applyFont="1"/>
    <xf numFmtId="9" fontId="6" fillId="0" borderId="0" xfId="0" applyNumberFormat="1" applyFont="1"/>
    <xf numFmtId="1" fontId="6" fillId="0" borderId="0" xfId="0" applyNumberFormat="1" applyFont="1"/>
    <xf numFmtId="0" fontId="7" fillId="0" borderId="1" xfId="0" applyFont="1" applyBorder="1"/>
    <xf numFmtId="0" fontId="5" fillId="0" borderId="1" xfId="0" applyFont="1" applyBorder="1"/>
    <xf numFmtId="0" fontId="6" fillId="0" borderId="1" xfId="0" applyFont="1" applyBorder="1"/>
    <xf numFmtId="0" fontId="6" fillId="0" borderId="1" xfId="0" applyFont="1" applyBorder="1" applyAlignment="1">
      <alignment horizontal="left"/>
    </xf>
    <xf numFmtId="164" fontId="6" fillId="0" borderId="1" xfId="0" applyNumberFormat="1" applyFont="1" applyBorder="1"/>
    <xf numFmtId="165" fontId="6" fillId="0" borderId="1" xfId="0" applyNumberFormat="1" applyFont="1" applyBorder="1"/>
    <xf numFmtId="17" fontId="6" fillId="0" borderId="1" xfId="0" applyNumberFormat="1" applyFont="1" applyBorder="1" applyAlignment="1">
      <alignment horizontal="left"/>
    </xf>
    <xf numFmtId="9" fontId="6" fillId="0" borderId="1" xfId="0" applyNumberFormat="1" applyFont="1" applyBorder="1"/>
    <xf numFmtId="0" fontId="0" fillId="2" borderId="0" xfId="0" applyFill="1"/>
    <xf numFmtId="0" fontId="8" fillId="0" borderId="0" xfId="0" applyFont="1"/>
    <xf numFmtId="0" fontId="0" fillId="0" borderId="2" xfId="0" applyBorder="1"/>
    <xf numFmtId="0" fontId="0" fillId="0" borderId="5" xfId="0" applyBorder="1"/>
    <xf numFmtId="0" fontId="0" fillId="0" borderId="6" xfId="0" applyNumberFormat="1" applyBorder="1"/>
    <xf numFmtId="0" fontId="0" fillId="0" borderId="7" xfId="0" applyBorder="1"/>
    <xf numFmtId="0" fontId="0" fillId="0" borderId="8" xfId="0" applyNumberFormat="1" applyBorder="1"/>
    <xf numFmtId="0" fontId="0" fillId="0" borderId="9" xfId="0" applyNumberFormat="1" applyBorder="1"/>
    <xf numFmtId="0" fontId="0" fillId="0" borderId="2" xfId="0" pivotButton="1" applyBorder="1"/>
    <xf numFmtId="0" fontId="0" fillId="0" borderId="2" xfId="0" applyBorder="1" applyAlignment="1">
      <alignment horizontal="left"/>
    </xf>
    <xf numFmtId="0" fontId="0" fillId="0" borderId="5" xfId="0" applyNumberFormat="1" applyBorder="1"/>
    <xf numFmtId="0" fontId="0" fillId="0" borderId="3" xfId="0" applyBorder="1" applyAlignment="1">
      <alignment horizontal="left"/>
    </xf>
    <xf numFmtId="0" fontId="0" fillId="0" borderId="10" xfId="0" applyNumberFormat="1" applyBorder="1"/>
    <xf numFmtId="0" fontId="0" fillId="0" borderId="4" xfId="0" applyBorder="1" applyAlignment="1">
      <alignment horizontal="left"/>
    </xf>
    <xf numFmtId="0" fontId="0" fillId="0" borderId="11" xfId="0" applyNumberFormat="1" applyBorder="1"/>
    <xf numFmtId="0" fontId="0" fillId="0" borderId="2" xfId="0" applyNumberFormat="1" applyBorder="1"/>
    <xf numFmtId="0" fontId="0" fillId="0" borderId="7" xfId="0" applyNumberFormat="1" applyBorder="1"/>
    <xf numFmtId="0" fontId="0" fillId="0" borderId="3" xfId="0" applyNumberFormat="1" applyBorder="1"/>
    <xf numFmtId="0" fontId="0" fillId="0" borderId="12" xfId="0" applyNumberFormat="1" applyBorder="1"/>
    <xf numFmtId="0" fontId="0" fillId="0" borderId="8" xfId="0" applyBorder="1" applyAlignment="1">
      <alignment horizontal="left"/>
    </xf>
    <xf numFmtId="9" fontId="0" fillId="0" borderId="6" xfId="0" applyNumberFormat="1" applyBorder="1"/>
    <xf numFmtId="166" fontId="0" fillId="0" borderId="0" xfId="0" applyNumberFormat="1"/>
    <xf numFmtId="9" fontId="0" fillId="0" borderId="0" xfId="1" applyFont="1"/>
  </cellXfs>
  <cellStyles count="2">
    <cellStyle name="Normal" xfId="0" builtinId="0"/>
    <cellStyle name="Percent" xfId="1" builtinId="5"/>
  </cellStyles>
  <dxfs count="69">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xr9:uid="{00000000-0011-0000-FFFF-FFFF00000000}">
      <tableStyleElement type="headerRow" dxfId="68"/>
      <tableStyleElement type="firstRowStripe" dxfId="67"/>
      <tableStyleElement type="secondRowStripe" dxfId="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customschemas.google.com/relationships/workbookmetadata" Target="metadata"/><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3.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33589501312335962"/>
          <c:y val="0.23393336249635463"/>
          <c:w val="0.47582913052289338"/>
          <c:h val="0.64627569609180235"/>
        </c:manualLayout>
      </c:layout>
      <c:doughnutChart>
        <c:varyColors val="1"/>
        <c:ser>
          <c:idx val="0"/>
          <c:order val="0"/>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F3F4-475E-92D2-06312A63A0B8}"/>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F3F4-475E-92D2-06312A63A0B8}"/>
              </c:ext>
            </c:extLst>
          </c:dPt>
          <c:dLbls>
            <c:dLbl>
              <c:idx val="0"/>
              <c:layout>
                <c:manualLayout>
                  <c:x val="-9.7321583310430546E-2"/>
                  <c:y val="-0.23657237135525411"/>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fld id="{C3FD0F83-8B4E-4473-AFFD-56063A82D9C0}" type="VALUE">
                      <a:rPr lang="en-US" sz="1400"/>
                      <a:pPr>
                        <a:defRPr sz="1000"/>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177284315268595"/>
                      <c:h val="0.28568771089151884"/>
                    </c:manualLayout>
                  </c15:layout>
                  <c15:dlblFieldTable/>
                  <c15:showDataLabelsRange val="0"/>
                </c:ext>
                <c:ext xmlns:c16="http://schemas.microsoft.com/office/drawing/2014/chart" uri="{C3380CC4-5D6E-409C-BE32-E72D297353CC}">
                  <c16:uniqueId val="{00000001-F3F4-475E-92D2-06312A63A0B8}"/>
                </c:ext>
              </c:extLst>
            </c:dLbl>
            <c:dLbl>
              <c:idx val="1"/>
              <c:delete val="1"/>
              <c:extLst>
                <c:ext xmlns:c15="http://schemas.microsoft.com/office/drawing/2012/chart" uri="{CE6537A1-D6FC-4f65-9D91-7224C49458BB}"/>
                <c:ext xmlns:c16="http://schemas.microsoft.com/office/drawing/2014/chart" uri="{C3380CC4-5D6E-409C-BE32-E72D297353CC}">
                  <c16:uniqueId val="{00000003-F3F4-475E-92D2-06312A63A0B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Pivot_5!$A$11:$A$12</c:f>
              <c:numCache>
                <c:formatCode>0%</c:formatCode>
                <c:ptCount val="2"/>
                <c:pt idx="0">
                  <c:v>0.8355555555555555</c:v>
                </c:pt>
                <c:pt idx="1">
                  <c:v>0.1644444444444445</c:v>
                </c:pt>
              </c:numCache>
            </c:numRef>
          </c:val>
          <c:extLst>
            <c:ext xmlns:c16="http://schemas.microsoft.com/office/drawing/2014/chart" uri="{C3380CC4-5D6E-409C-BE32-E72D297353CC}">
              <c16:uniqueId val="{00000004-F3F4-475E-92D2-06312A63A0B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Tables'!$P$2</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Tables'!$O$3:$O$10</c:f>
              <c:strCache>
                <c:ptCount val="8"/>
                <c:pt idx="0">
                  <c:v>Argentina</c:v>
                </c:pt>
                <c:pt idx="1">
                  <c:v>Brazil</c:v>
                </c:pt>
                <c:pt idx="2">
                  <c:v>Chicaco</c:v>
                </c:pt>
                <c:pt idx="3">
                  <c:v>Chile</c:v>
                </c:pt>
                <c:pt idx="4">
                  <c:v>Columbia</c:v>
                </c:pt>
                <c:pt idx="5">
                  <c:v>Los Angeles</c:v>
                </c:pt>
                <c:pt idx="6">
                  <c:v>Peru</c:v>
                </c:pt>
                <c:pt idx="7">
                  <c:v>Grand Total</c:v>
                </c:pt>
              </c:strCache>
            </c:strRef>
          </c:cat>
          <c:val>
            <c:numRef>
              <c:f>'Pivot Tables'!$P$3:$P$10</c:f>
              <c:numCache>
                <c:formatCode>_-* #,##0_-;\-* #,##0_-;_-* "-"??_-;_-@</c:formatCode>
                <c:ptCount val="8"/>
                <c:pt idx="0">
                  <c:v>126081</c:v>
                </c:pt>
                <c:pt idx="1">
                  <c:v>129875</c:v>
                </c:pt>
                <c:pt idx="2">
                  <c:v>126793</c:v>
                </c:pt>
                <c:pt idx="3">
                  <c:v>128833</c:v>
                </c:pt>
                <c:pt idx="4">
                  <c:v>125980</c:v>
                </c:pt>
                <c:pt idx="5">
                  <c:v>126209</c:v>
                </c:pt>
                <c:pt idx="6">
                  <c:v>127340</c:v>
                </c:pt>
                <c:pt idx="7">
                  <c:v>891111</c:v>
                </c:pt>
              </c:numCache>
            </c:numRef>
          </c:val>
          <c:extLst>
            <c:ext xmlns:c16="http://schemas.microsoft.com/office/drawing/2014/chart" uri="{C3380CC4-5D6E-409C-BE32-E72D297353CC}">
              <c16:uniqueId val="{00000000-A0F9-4640-821F-44E5C5386B89}"/>
            </c:ext>
          </c:extLst>
        </c:ser>
        <c:dLbls>
          <c:dLblPos val="outEnd"/>
          <c:showLegendKey val="0"/>
          <c:showVal val="1"/>
          <c:showCatName val="0"/>
          <c:showSerName val="0"/>
          <c:showPercent val="0"/>
          <c:showBubbleSize val="0"/>
        </c:dLbls>
        <c:gapWidth val="219"/>
        <c:overlap val="-27"/>
        <c:axId val="640535976"/>
        <c:axId val="699270784"/>
      </c:barChart>
      <c:catAx>
        <c:axId val="640535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270784"/>
        <c:crosses val="autoZero"/>
        <c:auto val="1"/>
        <c:lblAlgn val="ctr"/>
        <c:lblOffset val="100"/>
        <c:noMultiLvlLbl val="0"/>
      </c:catAx>
      <c:valAx>
        <c:axId val="699270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35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Tables'!$M$2</c:f>
              <c:strCache>
                <c:ptCount val="1"/>
                <c:pt idx="0">
                  <c:v>Sum of Customers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Tables'!$L$3:$L$12</c:f>
              <c:strCache>
                <c:ptCount val="10"/>
                <c:pt idx="0">
                  <c:v>Jan-23</c:v>
                </c:pt>
                <c:pt idx="1">
                  <c:v>Feb-23</c:v>
                </c:pt>
                <c:pt idx="2">
                  <c:v>Mar-23</c:v>
                </c:pt>
                <c:pt idx="3">
                  <c:v>Apr-23</c:v>
                </c:pt>
                <c:pt idx="4">
                  <c:v>May-23</c:v>
                </c:pt>
                <c:pt idx="5">
                  <c:v>Jun-23</c:v>
                </c:pt>
                <c:pt idx="6">
                  <c:v>Jul-23</c:v>
                </c:pt>
                <c:pt idx="7">
                  <c:v>Aug-23</c:v>
                </c:pt>
                <c:pt idx="8">
                  <c:v>Sep-23</c:v>
                </c:pt>
                <c:pt idx="9">
                  <c:v>Grand Total</c:v>
                </c:pt>
              </c:strCache>
            </c:strRef>
          </c:cat>
          <c:val>
            <c:numRef>
              <c:f>'Pivot Tables'!$M$3:$M$12</c:f>
              <c:numCache>
                <c:formatCode>_-* #,##0_-;\-* #,##0_-;_-* "-"??_-;_-@</c:formatCode>
                <c:ptCount val="10"/>
                <c:pt idx="0">
                  <c:v>300</c:v>
                </c:pt>
                <c:pt idx="1">
                  <c:v>310</c:v>
                </c:pt>
                <c:pt idx="2">
                  <c:v>300</c:v>
                </c:pt>
                <c:pt idx="3">
                  <c:v>700</c:v>
                </c:pt>
                <c:pt idx="4">
                  <c:v>650</c:v>
                </c:pt>
                <c:pt idx="5">
                  <c:v>1600</c:v>
                </c:pt>
                <c:pt idx="6">
                  <c:v>1800</c:v>
                </c:pt>
                <c:pt idx="7">
                  <c:v>1700</c:v>
                </c:pt>
                <c:pt idx="8">
                  <c:v>2000</c:v>
                </c:pt>
                <c:pt idx="9">
                  <c:v>9360</c:v>
                </c:pt>
              </c:numCache>
            </c:numRef>
          </c:val>
          <c:smooth val="0"/>
          <c:extLst>
            <c:ext xmlns:c16="http://schemas.microsoft.com/office/drawing/2014/chart" uri="{C3380CC4-5D6E-409C-BE32-E72D297353CC}">
              <c16:uniqueId val="{00000000-1D79-4583-98BC-1DC96E6D1326}"/>
            </c:ext>
          </c:extLst>
        </c:ser>
        <c:dLbls>
          <c:dLblPos val="t"/>
          <c:showLegendKey val="0"/>
          <c:showVal val="1"/>
          <c:showCatName val="0"/>
          <c:showSerName val="0"/>
          <c:showPercent val="0"/>
          <c:showBubbleSize val="0"/>
        </c:dLbls>
        <c:smooth val="0"/>
        <c:axId val="623390936"/>
        <c:axId val="623392016"/>
      </c:lineChart>
      <c:catAx>
        <c:axId val="62339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92016"/>
        <c:crosses val="autoZero"/>
        <c:auto val="1"/>
        <c:lblAlgn val="ctr"/>
        <c:lblOffset val="100"/>
        <c:noMultiLvlLbl val="0"/>
      </c:catAx>
      <c:valAx>
        <c:axId val="623392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90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'Pivot Tables'!$I$2</c:f>
              <c:strCache>
                <c:ptCount val="1"/>
                <c:pt idx="0">
                  <c:v>Sales </c:v>
                </c:pt>
              </c:strCache>
            </c:strRef>
          </c:tx>
          <c:spPr>
            <a:solidFill>
              <a:schemeClr val="accent1"/>
            </a:solidFill>
            <a:ln>
              <a:noFill/>
            </a:ln>
            <a:effectLst/>
          </c:spPr>
          <c:invertIfNegative val="0"/>
          <c:cat>
            <c:numRef>
              <c:f>'Pivot Tables'!$H$3:$H$11</c:f>
              <c:numCache>
                <c:formatCode>mmm\-yy</c:formatCode>
                <c:ptCount val="9"/>
                <c:pt idx="0">
                  <c:v>44927</c:v>
                </c:pt>
                <c:pt idx="1">
                  <c:v>44958</c:v>
                </c:pt>
                <c:pt idx="2">
                  <c:v>44986</c:v>
                </c:pt>
                <c:pt idx="3">
                  <c:v>45017</c:v>
                </c:pt>
                <c:pt idx="4">
                  <c:v>45047</c:v>
                </c:pt>
                <c:pt idx="5">
                  <c:v>45078</c:v>
                </c:pt>
                <c:pt idx="6">
                  <c:v>45108</c:v>
                </c:pt>
                <c:pt idx="7">
                  <c:v>45139</c:v>
                </c:pt>
                <c:pt idx="8">
                  <c:v>45170</c:v>
                </c:pt>
              </c:numCache>
            </c:numRef>
          </c:cat>
          <c:val>
            <c:numRef>
              <c:f>'Pivot Tables'!$I$3:$I$11</c:f>
              <c:numCache>
                <c:formatCode>_-* #,##0_-;\-* #,##0_-;_-* "-"??_-;_-@</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D350-449C-ABA1-77705FE1D535}"/>
            </c:ext>
          </c:extLst>
        </c:ser>
        <c:ser>
          <c:idx val="1"/>
          <c:order val="1"/>
          <c:tx>
            <c:strRef>
              <c:f>'Pivot Tables'!$J$2</c:f>
              <c:strCache>
                <c:ptCount val="1"/>
                <c:pt idx="0">
                  <c:v>Target Sales </c:v>
                </c:pt>
              </c:strCache>
            </c:strRef>
          </c:tx>
          <c:spPr>
            <a:solidFill>
              <a:schemeClr val="accent2"/>
            </a:solidFill>
            <a:ln>
              <a:noFill/>
            </a:ln>
            <a:effectLst/>
          </c:spPr>
          <c:invertIfNegative val="0"/>
          <c:cat>
            <c:numRef>
              <c:f>'Pivot Tables'!$H$3:$H$11</c:f>
              <c:numCache>
                <c:formatCode>mmm\-yy</c:formatCode>
                <c:ptCount val="9"/>
                <c:pt idx="0">
                  <c:v>44927</c:v>
                </c:pt>
                <c:pt idx="1">
                  <c:v>44958</c:v>
                </c:pt>
                <c:pt idx="2">
                  <c:v>44986</c:v>
                </c:pt>
                <c:pt idx="3">
                  <c:v>45017</c:v>
                </c:pt>
                <c:pt idx="4">
                  <c:v>45047</c:v>
                </c:pt>
                <c:pt idx="5">
                  <c:v>45078</c:v>
                </c:pt>
                <c:pt idx="6">
                  <c:v>45108</c:v>
                </c:pt>
                <c:pt idx="7">
                  <c:v>45139</c:v>
                </c:pt>
                <c:pt idx="8">
                  <c:v>45170</c:v>
                </c:pt>
              </c:numCache>
            </c:numRef>
          </c:cat>
          <c:val>
            <c:numRef>
              <c:f>'Pivot Tables'!$J$3:$J$11</c:f>
              <c:numCache>
                <c:formatCode>_-* #,##0_-;\-* #,##0_-;_-* "-"??_-;_-@</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D350-449C-ABA1-77705FE1D535}"/>
            </c:ext>
          </c:extLst>
        </c:ser>
        <c:dLbls>
          <c:dLblPos val="ctr"/>
          <c:showLegendKey val="0"/>
          <c:showVal val="0"/>
          <c:showCatName val="0"/>
          <c:showSerName val="0"/>
          <c:showPercent val="0"/>
          <c:showBubbleSize val="0"/>
        </c:dLbls>
        <c:gapWidth val="150"/>
        <c:overlap val="100"/>
        <c:axId val="620431464"/>
        <c:axId val="620433264"/>
      </c:barChart>
      <c:dateAx>
        <c:axId val="6204314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33264"/>
        <c:crosses val="autoZero"/>
        <c:auto val="1"/>
        <c:lblOffset val="100"/>
        <c:baseTimeUnit val="months"/>
      </c:dateAx>
      <c:valAx>
        <c:axId val="620433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31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0581354159998294"/>
          <c:y val="8.5611634611247364E-2"/>
          <c:w val="0.51289844866952605"/>
          <c:h val="0.73871790616336896"/>
        </c:manualLayout>
      </c:layout>
      <c:doughnutChart>
        <c:varyColors val="1"/>
        <c:ser>
          <c:idx val="0"/>
          <c:order val="0"/>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6471-4D24-B5A0-075058C920D4}"/>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6471-4D24-B5A0-075058C920D4}"/>
              </c:ext>
            </c:extLst>
          </c:dPt>
          <c:dLbls>
            <c:dLbl>
              <c:idx val="0"/>
              <c:layout>
                <c:manualLayout>
                  <c:x val="-6.9444444444444448E-2"/>
                  <c:y val="-0.23539333624963546"/>
                </c:manualLayout>
              </c:layout>
              <c:tx>
                <c:rich>
                  <a:bodyPr/>
                  <a:lstStyle/>
                  <a:p>
                    <a:fld id="{C3FD0F83-8B4E-4473-AFFD-56063A82D9C0}" type="VALUE">
                      <a:rPr lang="en-US" sz="1600"/>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471-4D24-B5A0-075058C920D4}"/>
                </c:ext>
              </c:extLst>
            </c:dLbl>
            <c:dLbl>
              <c:idx val="1"/>
              <c:delete val="1"/>
              <c:extLst>
                <c:ext xmlns:c15="http://schemas.microsoft.com/office/drawing/2012/chart" uri="{CE6537A1-D6FC-4f65-9D91-7224C49458BB}"/>
                <c:ext xmlns:c16="http://schemas.microsoft.com/office/drawing/2014/chart" uri="{C3380CC4-5D6E-409C-BE32-E72D297353CC}">
                  <c16:uniqueId val="{00000003-6471-4D24-B5A0-075058C920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Pivot_6!$A$13:$A$14</c:f>
              <c:numCache>
                <c:formatCode>0%</c:formatCode>
                <c:ptCount val="2"/>
                <c:pt idx="0">
                  <c:v>0.88222222222222224</c:v>
                </c:pt>
                <c:pt idx="1">
                  <c:v>0.11777777777777776</c:v>
                </c:pt>
              </c:numCache>
            </c:numRef>
          </c:val>
          <c:extLst>
            <c:ext xmlns:c16="http://schemas.microsoft.com/office/drawing/2014/chart" uri="{C3380CC4-5D6E-409C-BE32-E72D297353CC}">
              <c16:uniqueId val="{00000004-6471-4D24-B5A0-075058C920D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1665365000106693"/>
          <c:y val="0.14025644335441678"/>
          <c:w val="0.49663828606790017"/>
          <c:h val="0.71529870241629645"/>
        </c:manualLayout>
      </c:layout>
      <c:doughnutChart>
        <c:varyColors val="1"/>
        <c:ser>
          <c:idx val="0"/>
          <c:order val="0"/>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5EF1-48A0-B7A6-C7CE65727FB3}"/>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5EF1-48A0-B7A6-C7CE65727FB3}"/>
              </c:ext>
            </c:extLst>
          </c:dPt>
          <c:dLbls>
            <c:dLbl>
              <c:idx val="0"/>
              <c:layout>
                <c:manualLayout>
                  <c:x val="-6.9444444444444448E-2"/>
                  <c:y val="-0.23539333624963546"/>
                </c:manualLayout>
              </c:layout>
              <c:tx>
                <c:rich>
                  <a:bodyPr/>
                  <a:lstStyle/>
                  <a:p>
                    <a:fld id="{C3FD0F83-8B4E-4473-AFFD-56063A82D9C0}" type="VALUE">
                      <a:rPr lang="en-US" sz="1600"/>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EF1-48A0-B7A6-C7CE65727FB3}"/>
                </c:ext>
              </c:extLst>
            </c:dLbl>
            <c:dLbl>
              <c:idx val="1"/>
              <c:delete val="1"/>
              <c:extLst>
                <c:ext xmlns:c15="http://schemas.microsoft.com/office/drawing/2012/chart" uri="{CE6537A1-D6FC-4f65-9D91-7224C49458BB}"/>
                <c:ext xmlns:c16="http://schemas.microsoft.com/office/drawing/2014/chart" uri="{C3380CC4-5D6E-409C-BE32-E72D297353CC}">
                  <c16:uniqueId val="{00000003-5EF1-48A0-B7A6-C7CE65727F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Pivot_7!$A$9:$A$10</c:f>
              <c:numCache>
                <c:formatCode>0%</c:formatCode>
                <c:ptCount val="2"/>
                <c:pt idx="0">
                  <c:v>0.81777777777777783</c:v>
                </c:pt>
                <c:pt idx="1">
                  <c:v>0.18222222222222217</c:v>
                </c:pt>
              </c:numCache>
            </c:numRef>
          </c:val>
          <c:extLst>
            <c:ext xmlns:c16="http://schemas.microsoft.com/office/drawing/2014/chart" uri="{C3380CC4-5D6E-409C-BE32-E72D297353CC}">
              <c16:uniqueId val="{00000004-5EF1-48A0-B7A6-C7CE65727FB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template.xlsx]Pivot_4!PivotTable18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Pivot_4!$A$4:$A$5</c:f>
              <c:strCache>
                <c:ptCount val="1"/>
                <c:pt idx="0">
                  <c:v>Los Angeles</c:v>
                </c:pt>
              </c:strCache>
            </c:strRef>
          </c:cat>
          <c:val>
            <c:numRef>
              <c:f>Pivot_4!$B$4:$B$5</c:f>
              <c:numCache>
                <c:formatCode>General</c:formatCode>
                <c:ptCount val="1"/>
                <c:pt idx="0">
                  <c:v>126209</c:v>
                </c:pt>
              </c:numCache>
            </c:numRef>
          </c:val>
          <c:extLst>
            <c:ext xmlns:c16="http://schemas.microsoft.com/office/drawing/2014/chart" uri="{C3380CC4-5D6E-409C-BE32-E72D297353CC}">
              <c16:uniqueId val="{00000003-F9DD-4550-ACFF-6B9D9218BCB3}"/>
            </c:ext>
          </c:extLst>
        </c:ser>
        <c:dLbls>
          <c:dLblPos val="outEnd"/>
          <c:showLegendKey val="0"/>
          <c:showVal val="1"/>
          <c:showCatName val="0"/>
          <c:showSerName val="0"/>
          <c:showPercent val="0"/>
          <c:showBubbleSize val="0"/>
        </c:dLbls>
        <c:gapWidth val="219"/>
        <c:overlap val="-27"/>
        <c:axId val="640535976"/>
        <c:axId val="699270784"/>
      </c:barChart>
      <c:catAx>
        <c:axId val="640535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270784"/>
        <c:crosses val="autoZero"/>
        <c:auto val="1"/>
        <c:lblAlgn val="ctr"/>
        <c:lblOffset val="100"/>
        <c:noMultiLvlLbl val="0"/>
      </c:catAx>
      <c:valAx>
        <c:axId val="69927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35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template.xlsx]Pivot_3!PivotTable17</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Pivot_3!$B$3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Pivot_3!$A$4:$A$13</c:f>
              <c:strCache>
                <c:ptCount val="9"/>
                <c:pt idx="0">
                  <c:v>Jan</c:v>
                </c:pt>
                <c:pt idx="1">
                  <c:v>Feb</c:v>
                </c:pt>
                <c:pt idx="2">
                  <c:v>Mar</c:v>
                </c:pt>
                <c:pt idx="3">
                  <c:v>Apr</c:v>
                </c:pt>
                <c:pt idx="4">
                  <c:v>May</c:v>
                </c:pt>
                <c:pt idx="5">
                  <c:v>Jun</c:v>
                </c:pt>
                <c:pt idx="6">
                  <c:v>Jul</c:v>
                </c:pt>
                <c:pt idx="7">
                  <c:v>Aug</c:v>
                </c:pt>
                <c:pt idx="8">
                  <c:v>Sep</c:v>
                </c:pt>
              </c:strCache>
            </c:strRef>
          </c:cat>
          <c:val>
            <c:numRef>
              <c:f>Pivot_3!$B$4:$B$13</c:f>
              <c:numCache>
                <c:formatCode>General</c:formatCode>
                <c:ptCount val="9"/>
                <c:pt idx="0">
                  <c:v>15</c:v>
                </c:pt>
                <c:pt idx="1">
                  <c:v>15</c:v>
                </c:pt>
                <c:pt idx="2">
                  <c:v>40</c:v>
                </c:pt>
                <c:pt idx="3">
                  <c:v>100</c:v>
                </c:pt>
                <c:pt idx="4">
                  <c:v>100</c:v>
                </c:pt>
                <c:pt idx="5">
                  <c:v>230</c:v>
                </c:pt>
                <c:pt idx="6">
                  <c:v>260</c:v>
                </c:pt>
                <c:pt idx="7">
                  <c:v>240</c:v>
                </c:pt>
                <c:pt idx="8">
                  <c:v>270</c:v>
                </c:pt>
              </c:numCache>
            </c:numRef>
          </c:val>
          <c:smooth val="0"/>
          <c:extLst>
            <c:ext xmlns:c16="http://schemas.microsoft.com/office/drawing/2014/chart" uri="{C3380CC4-5D6E-409C-BE32-E72D297353CC}">
              <c16:uniqueId val="{00000003-DBF5-424F-AEB8-81ACE4BB5534}"/>
            </c:ext>
          </c:extLst>
        </c:ser>
        <c:dLbls>
          <c:dLblPos val="t"/>
          <c:showLegendKey val="0"/>
          <c:showVal val="1"/>
          <c:showCatName val="0"/>
          <c:showSerName val="0"/>
          <c:showPercent val="0"/>
          <c:showBubbleSize val="0"/>
        </c:dLbls>
        <c:smooth val="0"/>
        <c:axId val="623390936"/>
        <c:axId val="623392016"/>
      </c:lineChart>
      <c:catAx>
        <c:axId val="62339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92016"/>
        <c:crosses val="autoZero"/>
        <c:auto val="1"/>
        <c:lblAlgn val="ctr"/>
        <c:lblOffset val="100"/>
        <c:noMultiLvlLbl val="0"/>
      </c:catAx>
      <c:valAx>
        <c:axId val="62339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90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template.xlsx]Pivot_2!PivotTable16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Pivot_2!$B$3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Pivot_2!$A$4:$A$13</c:f>
              <c:strCache>
                <c:ptCount val="9"/>
                <c:pt idx="0">
                  <c:v>Jan</c:v>
                </c:pt>
                <c:pt idx="1">
                  <c:v>Feb</c:v>
                </c:pt>
                <c:pt idx="2">
                  <c:v>Mar</c:v>
                </c:pt>
                <c:pt idx="3">
                  <c:v>Apr</c:v>
                </c:pt>
                <c:pt idx="4">
                  <c:v>May</c:v>
                </c:pt>
                <c:pt idx="5">
                  <c:v>Jun</c:v>
                </c:pt>
                <c:pt idx="6">
                  <c:v>Jul</c:v>
                </c:pt>
                <c:pt idx="7">
                  <c:v>Aug</c:v>
                </c:pt>
                <c:pt idx="8">
                  <c:v>Sep</c:v>
                </c:pt>
              </c:strCache>
            </c:strRef>
          </c:cat>
          <c:val>
            <c:numRef>
              <c:f>Pivot_2!$B$4:$B$13</c:f>
              <c:numCache>
                <c:formatCode>General</c:formatCode>
                <c:ptCount val="9"/>
                <c:pt idx="0">
                  <c:v>2500</c:v>
                </c:pt>
                <c:pt idx="1">
                  <c:v>4000</c:v>
                </c:pt>
                <c:pt idx="2">
                  <c:v>8571.4285714285706</c:v>
                </c:pt>
                <c:pt idx="3">
                  <c:v>7857.1428571428569</c:v>
                </c:pt>
                <c:pt idx="4">
                  <c:v>11428.571428571429</c:v>
                </c:pt>
                <c:pt idx="5">
                  <c:v>14285.714285714286</c:v>
                </c:pt>
                <c:pt idx="6">
                  <c:v>18562.957142857143</c:v>
                </c:pt>
                <c:pt idx="7">
                  <c:v>18571.428571428572</c:v>
                </c:pt>
                <c:pt idx="8">
                  <c:v>17857.142857142859</c:v>
                </c:pt>
              </c:numCache>
            </c:numRef>
          </c:val>
          <c:extLst>
            <c:ext xmlns:c16="http://schemas.microsoft.com/office/drawing/2014/chart" uri="{C3380CC4-5D6E-409C-BE32-E72D297353CC}">
              <c16:uniqueId val="{00000002-3FEF-4ABD-B97E-B490FFD045C1}"/>
            </c:ext>
          </c:extLst>
        </c:ser>
        <c:ser>
          <c:idx val="1"/>
          <c:order val="1"/>
          <c:tx>
            <c:strRef>
              <c:f>Pivot_2!$C$3</c:f>
              <c:strCache>
                <c:ptCount val="1"/>
                <c:pt idx="0">
                  <c:v>Sum of Target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Pivot_2!$A$4:$A$13</c:f>
              <c:strCache>
                <c:ptCount val="9"/>
                <c:pt idx="0">
                  <c:v>Jan</c:v>
                </c:pt>
                <c:pt idx="1">
                  <c:v>Feb</c:v>
                </c:pt>
                <c:pt idx="2">
                  <c:v>Mar</c:v>
                </c:pt>
                <c:pt idx="3">
                  <c:v>Apr</c:v>
                </c:pt>
                <c:pt idx="4">
                  <c:v>May</c:v>
                </c:pt>
                <c:pt idx="5">
                  <c:v>Jun</c:v>
                </c:pt>
                <c:pt idx="6">
                  <c:v>Jul</c:v>
                </c:pt>
                <c:pt idx="7">
                  <c:v>Aug</c:v>
                </c:pt>
                <c:pt idx="8">
                  <c:v>Sep</c:v>
                </c:pt>
              </c:strCache>
            </c:strRef>
          </c:cat>
          <c:val>
            <c:numRef>
              <c:f>Pivot_2!$C$4:$C$13</c:f>
              <c:numCache>
                <c:formatCode>General</c:formatCode>
                <c:ptCount val="9"/>
                <c:pt idx="0">
                  <c:v>2857.1428571428573</c:v>
                </c:pt>
                <c:pt idx="1">
                  <c:v>1428.5714285714287</c:v>
                </c:pt>
                <c:pt idx="2">
                  <c:v>1428.5714285714287</c:v>
                </c:pt>
                <c:pt idx="3">
                  <c:v>5714.2857142857147</c:v>
                </c:pt>
                <c:pt idx="4">
                  <c:v>2857.1428571428573</c:v>
                </c:pt>
                <c:pt idx="5">
                  <c:v>857.14285714285711</c:v>
                </c:pt>
                <c:pt idx="6">
                  <c:v>714.28571428571433</c:v>
                </c:pt>
                <c:pt idx="7">
                  <c:v>714.28571428571433</c:v>
                </c:pt>
                <c:pt idx="8">
                  <c:v>285.71428571428572</c:v>
                </c:pt>
              </c:numCache>
            </c:numRef>
          </c:val>
          <c:extLst>
            <c:ext xmlns:c16="http://schemas.microsoft.com/office/drawing/2014/chart" uri="{C3380CC4-5D6E-409C-BE32-E72D297353CC}">
              <c16:uniqueId val="{00000003-3FEF-4ABD-B97E-B490FFD045C1}"/>
            </c:ext>
          </c:extLst>
        </c:ser>
        <c:dLbls>
          <c:dLblPos val="ctr"/>
          <c:showLegendKey val="0"/>
          <c:showVal val="1"/>
          <c:showCatName val="0"/>
          <c:showSerName val="0"/>
          <c:showPercent val="0"/>
          <c:showBubbleSize val="0"/>
        </c:dLbls>
        <c:gapWidth val="150"/>
        <c:overlap val="100"/>
        <c:axId val="620431464"/>
        <c:axId val="620433264"/>
      </c:barChart>
      <c:catAx>
        <c:axId val="620431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33264"/>
        <c:crosses val="autoZero"/>
        <c:auto val="1"/>
        <c:lblAlgn val="ctr"/>
        <c:lblOffset val="100"/>
        <c:noMultiLvlLbl val="0"/>
      </c:catAx>
      <c:valAx>
        <c:axId val="620433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31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33589501312335962"/>
          <c:y val="0.23393336249635463"/>
          <c:w val="0.34487685914260718"/>
          <c:h val="0.57479476523767858"/>
        </c:manualLayout>
      </c:layout>
      <c:doughnutChart>
        <c:varyColors val="1"/>
        <c:ser>
          <c:idx val="0"/>
          <c:order val="0"/>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5D8B-40D0-A125-FB0DC0394210}"/>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2-5D8B-40D0-A125-FB0DC0394210}"/>
              </c:ext>
            </c:extLst>
          </c:dPt>
          <c:dLbls>
            <c:dLbl>
              <c:idx val="0"/>
              <c:layout>
                <c:manualLayout>
                  <c:x val="-6.9444444444444448E-2"/>
                  <c:y val="-0.23539333624963546"/>
                </c:manualLayout>
              </c:layout>
              <c:tx>
                <c:rich>
                  <a:bodyPr/>
                  <a:lstStyle/>
                  <a:p>
                    <a:fld id="{C3FD0F83-8B4E-4473-AFFD-56063A82D9C0}" type="VALUE">
                      <a:rPr lang="en-US" sz="1600"/>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D8B-40D0-A125-FB0DC0394210}"/>
                </c:ext>
              </c:extLst>
            </c:dLbl>
            <c:dLbl>
              <c:idx val="1"/>
              <c:delete val="1"/>
              <c:extLst>
                <c:ext xmlns:c15="http://schemas.microsoft.com/office/drawing/2012/chart" uri="{CE6537A1-D6FC-4f65-9D91-7224C49458BB}"/>
                <c:ext xmlns:c16="http://schemas.microsoft.com/office/drawing/2014/chart" uri="{C3380CC4-5D6E-409C-BE32-E72D297353CC}">
                  <c16:uniqueId val="{00000002-5D8B-40D0-A125-FB0DC03942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Tables'!$D$8:$D$9</c:f>
              <c:strCache>
                <c:ptCount val="2"/>
                <c:pt idx="0">
                  <c:v>Sales Completion</c:v>
                </c:pt>
                <c:pt idx="1">
                  <c:v>Sales Incompletion</c:v>
                </c:pt>
              </c:strCache>
            </c:strRef>
          </c:cat>
          <c:val>
            <c:numRef>
              <c:f>'Pivot Tables'!$E$8:$E$9</c:f>
              <c:numCache>
                <c:formatCode>0%</c:formatCode>
                <c:ptCount val="2"/>
                <c:pt idx="0">
                  <c:v>0.85555555555555574</c:v>
                </c:pt>
                <c:pt idx="1">
                  <c:v>0.14444444444444426</c:v>
                </c:pt>
              </c:numCache>
            </c:numRef>
          </c:val>
          <c:extLst>
            <c:ext xmlns:c16="http://schemas.microsoft.com/office/drawing/2014/chart" uri="{C3380CC4-5D6E-409C-BE32-E72D297353CC}">
              <c16:uniqueId val="{00000000-5D8B-40D0-A125-FB0DC039421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33589501312335962"/>
          <c:y val="0.23393336249635463"/>
          <c:w val="0.34487685914260718"/>
          <c:h val="0.57479476523767858"/>
        </c:manualLayout>
      </c:layout>
      <c:doughnutChart>
        <c:varyColors val="1"/>
        <c:ser>
          <c:idx val="0"/>
          <c:order val="0"/>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A15F-4873-8DC0-BDA26CD8A9CB}"/>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A15F-4873-8DC0-BDA26CD8A9CB}"/>
              </c:ext>
            </c:extLst>
          </c:dPt>
          <c:dLbls>
            <c:dLbl>
              <c:idx val="0"/>
              <c:layout>
                <c:manualLayout>
                  <c:x val="-6.9444444444444448E-2"/>
                  <c:y val="-0.23539333624963546"/>
                </c:manualLayout>
              </c:layout>
              <c:tx>
                <c:rich>
                  <a:bodyPr/>
                  <a:lstStyle/>
                  <a:p>
                    <a:fld id="{C3FD0F83-8B4E-4473-AFFD-56063A82D9C0}" type="VALUE">
                      <a:rPr lang="en-US" sz="1600"/>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15F-4873-8DC0-BDA26CD8A9CB}"/>
                </c:ext>
              </c:extLst>
            </c:dLbl>
            <c:dLbl>
              <c:idx val="1"/>
              <c:delete val="1"/>
              <c:extLst>
                <c:ext xmlns:c15="http://schemas.microsoft.com/office/drawing/2012/chart" uri="{CE6537A1-D6FC-4f65-9D91-7224C49458BB}"/>
                <c:ext xmlns:c16="http://schemas.microsoft.com/office/drawing/2014/chart" uri="{C3380CC4-5D6E-409C-BE32-E72D297353CC}">
                  <c16:uniqueId val="{00000003-A15F-4873-8DC0-BDA26CD8A9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Tables'!$D$11:$D$12</c:f>
              <c:strCache>
                <c:ptCount val="2"/>
                <c:pt idx="0">
                  <c:v>Profit Completion</c:v>
                </c:pt>
                <c:pt idx="1">
                  <c:v>Profit Incompletion</c:v>
                </c:pt>
              </c:strCache>
            </c:strRef>
          </c:cat>
          <c:val>
            <c:numRef>
              <c:f>'Pivot Tables'!$E$11:$E$12</c:f>
              <c:numCache>
                <c:formatCode>0%</c:formatCode>
                <c:ptCount val="2"/>
                <c:pt idx="0">
                  <c:v>0.85492063492063519</c:v>
                </c:pt>
                <c:pt idx="1">
                  <c:v>0.14507936507936481</c:v>
                </c:pt>
              </c:numCache>
            </c:numRef>
          </c:val>
          <c:extLst>
            <c:ext xmlns:c16="http://schemas.microsoft.com/office/drawing/2014/chart" uri="{C3380CC4-5D6E-409C-BE32-E72D297353CC}">
              <c16:uniqueId val="{00000004-A15F-4873-8DC0-BDA26CD8A9C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33589501312335962"/>
          <c:y val="0.23393336249635463"/>
          <c:w val="0.34487685914260718"/>
          <c:h val="0.57479476523767858"/>
        </c:manualLayout>
      </c:layout>
      <c:doughnutChart>
        <c:varyColors val="1"/>
        <c:ser>
          <c:idx val="0"/>
          <c:order val="0"/>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9927-4FB6-B4BF-62BEEA2D409E}"/>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9927-4FB6-B4BF-62BEEA2D409E}"/>
              </c:ext>
            </c:extLst>
          </c:dPt>
          <c:dLbls>
            <c:dLbl>
              <c:idx val="0"/>
              <c:layout>
                <c:manualLayout>
                  <c:x val="-6.9444444444444448E-2"/>
                  <c:y val="-0.23539333624963546"/>
                </c:manualLayout>
              </c:layout>
              <c:tx>
                <c:rich>
                  <a:bodyPr/>
                  <a:lstStyle/>
                  <a:p>
                    <a:fld id="{C3FD0F83-8B4E-4473-AFFD-56063A82D9C0}" type="VALUE">
                      <a:rPr lang="en-US" sz="1600"/>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927-4FB6-B4BF-62BEEA2D409E}"/>
                </c:ext>
              </c:extLst>
            </c:dLbl>
            <c:dLbl>
              <c:idx val="1"/>
              <c:delete val="1"/>
              <c:extLst>
                <c:ext xmlns:c15="http://schemas.microsoft.com/office/drawing/2012/chart" uri="{CE6537A1-D6FC-4f65-9D91-7224C49458BB}"/>
                <c:ext xmlns:c16="http://schemas.microsoft.com/office/drawing/2014/chart" uri="{C3380CC4-5D6E-409C-BE32-E72D297353CC}">
                  <c16:uniqueId val="{00000003-9927-4FB6-B4BF-62BEEA2D40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Tables'!$D$14:$D$15</c:f>
              <c:strCache>
                <c:ptCount val="2"/>
                <c:pt idx="0">
                  <c:v>Customer Completion</c:v>
                </c:pt>
                <c:pt idx="1">
                  <c:v>Customer Incompletion</c:v>
                </c:pt>
              </c:strCache>
            </c:strRef>
          </c:cat>
          <c:val>
            <c:numRef>
              <c:f>'Pivot Tables'!$E$14:$E$15</c:f>
              <c:numCache>
                <c:formatCode>0%</c:formatCode>
                <c:ptCount val="2"/>
                <c:pt idx="0">
                  <c:v>0.8447619047619046</c:v>
                </c:pt>
                <c:pt idx="1">
                  <c:v>0.1552380952380954</c:v>
                </c:pt>
              </c:numCache>
            </c:numRef>
          </c:val>
          <c:extLst>
            <c:ext xmlns:c16="http://schemas.microsoft.com/office/drawing/2014/chart" uri="{C3380CC4-5D6E-409C-BE32-E72D297353CC}">
              <c16:uniqueId val="{00000004-9927-4FB6-B4BF-62BEEA2D409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3</xdr:col>
      <xdr:colOff>238125</xdr:colOff>
      <xdr:row>0</xdr:row>
      <xdr:rowOff>114300</xdr:rowOff>
    </xdr:from>
    <xdr:ext cx="1304925" cy="514350"/>
    <xdr:sp macro="" textlink="">
      <xdr:nvSpPr>
        <xdr:cNvPr id="3" name="Shape 3">
          <a:extLst>
            <a:ext uri="{FF2B5EF4-FFF2-40B4-BE49-F238E27FC236}">
              <a16:creationId xmlns:a16="http://schemas.microsoft.com/office/drawing/2014/main" id="{00000000-0008-0000-0000-000003000000}"/>
            </a:ext>
          </a:extLst>
        </xdr:cNvPr>
        <xdr:cNvSpPr/>
      </xdr:nvSpPr>
      <xdr:spPr>
        <a:xfrm>
          <a:off x="1839350" y="1260750"/>
          <a:ext cx="1289100" cy="497400"/>
        </a:xfrm>
        <a:prstGeom prst="rightArrow">
          <a:avLst>
            <a:gd name="adj1" fmla="val 50000"/>
            <a:gd name="adj2" fmla="val 50000"/>
          </a:avLst>
        </a:prstGeom>
        <a:solidFill>
          <a:srgbClr val="00FF00"/>
        </a:solid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clientData fLocksWithSheet="0"/>
  </xdr:oneCellAnchor>
  <xdr:oneCellAnchor>
    <xdr:from>
      <xdr:col>3</xdr:col>
      <xdr:colOff>257175</xdr:colOff>
      <xdr:row>10</xdr:row>
      <xdr:rowOff>66675</xdr:rowOff>
    </xdr:from>
    <xdr:ext cx="1266825" cy="1847850"/>
    <xdr:sp macro="" textlink="">
      <xdr:nvSpPr>
        <xdr:cNvPr id="4" name="Shape 4">
          <a:extLst>
            <a:ext uri="{FF2B5EF4-FFF2-40B4-BE49-F238E27FC236}">
              <a16:creationId xmlns:a16="http://schemas.microsoft.com/office/drawing/2014/main" id="{00000000-0008-0000-0000-000004000000}"/>
            </a:ext>
          </a:extLst>
        </xdr:cNvPr>
        <xdr:cNvSpPr/>
      </xdr:nvSpPr>
      <xdr:spPr>
        <a:xfrm rot="5400000">
          <a:off x="2448400" y="1118625"/>
          <a:ext cx="974400" cy="838500"/>
        </a:xfrm>
        <a:prstGeom prst="bentUpArrow">
          <a:avLst>
            <a:gd name="adj1" fmla="val 25000"/>
            <a:gd name="adj2" fmla="val 25000"/>
            <a:gd name="adj3" fmla="val 25000"/>
          </a:avLst>
        </a:prstGeom>
        <a:solidFill>
          <a:srgbClr val="00FF00"/>
        </a:solid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clientData fLocksWithSheet="0"/>
  </xdr:oneCellAnchor>
  <xdr:oneCellAnchor>
    <xdr:from>
      <xdr:col>5</xdr:col>
      <xdr:colOff>57150</xdr:colOff>
      <xdr:row>0</xdr:row>
      <xdr:rowOff>0</xdr:rowOff>
    </xdr:from>
    <xdr:ext cx="4143375" cy="552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57150</xdr:colOff>
      <xdr:row>3</xdr:row>
      <xdr:rowOff>57150</xdr:rowOff>
    </xdr:from>
    <xdr:ext cx="6038850" cy="3267075"/>
    <xdr:pic>
      <xdr:nvPicPr>
        <xdr:cNvPr id="5" name="image2.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32678</xdr:rowOff>
    </xdr:from>
    <xdr:to>
      <xdr:col>3</xdr:col>
      <xdr:colOff>855784</xdr:colOff>
      <xdr:row>16</xdr:row>
      <xdr:rowOff>123093</xdr:rowOff>
    </xdr:to>
    <xdr:sp macro="" textlink="">
      <xdr:nvSpPr>
        <xdr:cNvPr id="2" name="Rectangle 1">
          <a:extLst>
            <a:ext uri="{FF2B5EF4-FFF2-40B4-BE49-F238E27FC236}">
              <a16:creationId xmlns:a16="http://schemas.microsoft.com/office/drawing/2014/main" id="{7ED81CD8-E07E-D1FF-3015-C030A305A1FE}"/>
            </a:ext>
          </a:extLst>
        </xdr:cNvPr>
        <xdr:cNvSpPr/>
      </xdr:nvSpPr>
      <xdr:spPr>
        <a:xfrm>
          <a:off x="0" y="32678"/>
          <a:ext cx="3423138" cy="318530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Slicers add filter per month</a:t>
          </a:r>
        </a:p>
      </xdr:txBody>
    </xdr:sp>
    <xdr:clientData/>
  </xdr:twoCellAnchor>
  <xdr:twoCellAnchor>
    <xdr:from>
      <xdr:col>4</xdr:col>
      <xdr:colOff>61085</xdr:colOff>
      <xdr:row>0</xdr:row>
      <xdr:rowOff>38100</xdr:rowOff>
    </xdr:from>
    <xdr:to>
      <xdr:col>25</xdr:col>
      <xdr:colOff>62173</xdr:colOff>
      <xdr:row>36</xdr:row>
      <xdr:rowOff>185057</xdr:rowOff>
    </xdr:to>
    <xdr:sp macro="" textlink="">
      <xdr:nvSpPr>
        <xdr:cNvPr id="3" name="Rectangle 2">
          <a:extLst>
            <a:ext uri="{FF2B5EF4-FFF2-40B4-BE49-F238E27FC236}">
              <a16:creationId xmlns:a16="http://schemas.microsoft.com/office/drawing/2014/main" id="{7F859CDA-2C9F-4754-8888-6235FCA5C4AD}"/>
            </a:ext>
          </a:extLst>
        </xdr:cNvPr>
        <xdr:cNvSpPr/>
      </xdr:nvSpPr>
      <xdr:spPr>
        <a:xfrm>
          <a:off x="3484223" y="38100"/>
          <a:ext cx="17972565" cy="7110465"/>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0</xdr:colOff>
      <xdr:row>18</xdr:row>
      <xdr:rowOff>31298</xdr:rowOff>
    </xdr:from>
    <xdr:to>
      <xdr:col>4</xdr:col>
      <xdr:colOff>0</xdr:colOff>
      <xdr:row>28</xdr:row>
      <xdr:rowOff>156484</xdr:rowOff>
    </xdr:to>
    <xdr:pic>
      <xdr:nvPicPr>
        <xdr:cNvPr id="4" name="Picture 3">
          <a:extLst>
            <a:ext uri="{FF2B5EF4-FFF2-40B4-BE49-F238E27FC236}">
              <a16:creationId xmlns:a16="http://schemas.microsoft.com/office/drawing/2014/main" id="{F5E1164A-E55C-E34D-5A59-2A5E4C848541}"/>
            </a:ext>
          </a:extLst>
        </xdr:cNvPr>
        <xdr:cNvPicPr>
          <a:picLocks noChangeAspect="1"/>
        </xdr:cNvPicPr>
      </xdr:nvPicPr>
      <xdr:blipFill>
        <a:blip xmlns:r="http://schemas.openxmlformats.org/officeDocument/2006/relationships" r:embed="rId1"/>
        <a:stretch>
          <a:fillRect/>
        </a:stretch>
      </xdr:blipFill>
      <xdr:spPr>
        <a:xfrm>
          <a:off x="0" y="3460298"/>
          <a:ext cx="3429000" cy="2030186"/>
        </a:xfrm>
        <a:prstGeom prst="rect">
          <a:avLst/>
        </a:prstGeom>
      </xdr:spPr>
    </xdr:pic>
    <xdr:clientData/>
  </xdr:twoCellAnchor>
  <xdr:twoCellAnchor>
    <xdr:from>
      <xdr:col>0</xdr:col>
      <xdr:colOff>0</xdr:colOff>
      <xdr:row>29</xdr:row>
      <xdr:rowOff>141513</xdr:rowOff>
    </xdr:from>
    <xdr:to>
      <xdr:col>4</xdr:col>
      <xdr:colOff>17417</xdr:colOff>
      <xdr:row>36</xdr:row>
      <xdr:rowOff>186144</xdr:rowOff>
    </xdr:to>
    <xdr:sp macro="" textlink="">
      <xdr:nvSpPr>
        <xdr:cNvPr id="5" name="Rectangle 4">
          <a:extLst>
            <a:ext uri="{FF2B5EF4-FFF2-40B4-BE49-F238E27FC236}">
              <a16:creationId xmlns:a16="http://schemas.microsoft.com/office/drawing/2014/main" id="{67A67C96-F2FA-4654-BC94-0333850041C8}"/>
            </a:ext>
          </a:extLst>
        </xdr:cNvPr>
        <xdr:cNvSpPr/>
      </xdr:nvSpPr>
      <xdr:spPr>
        <a:xfrm>
          <a:off x="0" y="5823856"/>
          <a:ext cx="3413760" cy="141623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Slicers add filter per quarter</a:t>
          </a:r>
          <a:r>
            <a:rPr lang="en-GB" sz="1100" baseline="0">
              <a:solidFill>
                <a:sysClr val="windowText" lastClr="000000"/>
              </a:solidFill>
            </a:rPr>
            <a:t> here</a:t>
          </a:r>
          <a:endParaRPr lang="en-GB" sz="1100">
            <a:solidFill>
              <a:sysClr val="windowText" lastClr="000000"/>
            </a:solidFill>
          </a:endParaRPr>
        </a:p>
      </xdr:txBody>
    </xdr:sp>
    <xdr:clientData/>
  </xdr:twoCellAnchor>
  <xdr:twoCellAnchor>
    <xdr:from>
      <xdr:col>4</xdr:col>
      <xdr:colOff>206828</xdr:colOff>
      <xdr:row>1</xdr:row>
      <xdr:rowOff>0</xdr:rowOff>
    </xdr:from>
    <xdr:to>
      <xdr:col>24</xdr:col>
      <xdr:colOff>783772</xdr:colOff>
      <xdr:row>9</xdr:row>
      <xdr:rowOff>32657</xdr:rowOff>
    </xdr:to>
    <xdr:sp macro="" textlink="">
      <xdr:nvSpPr>
        <xdr:cNvPr id="6" name="Rectangle: Rounded Corners 5">
          <a:extLst>
            <a:ext uri="{FF2B5EF4-FFF2-40B4-BE49-F238E27FC236}">
              <a16:creationId xmlns:a16="http://schemas.microsoft.com/office/drawing/2014/main" id="{28F25127-0603-C98F-16AD-6DA18130C490}"/>
            </a:ext>
          </a:extLst>
        </xdr:cNvPr>
        <xdr:cNvSpPr/>
      </xdr:nvSpPr>
      <xdr:spPr>
        <a:xfrm>
          <a:off x="3603171" y="195943"/>
          <a:ext cx="17558658" cy="16002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0">
              <a:solidFill>
                <a:sysClr val="windowText" lastClr="000000"/>
              </a:solidFill>
            </a:rPr>
            <a:t>Excel Dashboard</a:t>
          </a:r>
        </a:p>
      </xdr:txBody>
    </xdr:sp>
    <xdr:clientData/>
  </xdr:twoCellAnchor>
  <xdr:twoCellAnchor>
    <xdr:from>
      <xdr:col>4</xdr:col>
      <xdr:colOff>282288</xdr:colOff>
      <xdr:row>9</xdr:row>
      <xdr:rowOff>151905</xdr:rowOff>
    </xdr:from>
    <xdr:to>
      <xdr:col>10</xdr:col>
      <xdr:colOff>701387</xdr:colOff>
      <xdr:row>20</xdr:row>
      <xdr:rowOff>43048</xdr:rowOff>
    </xdr:to>
    <xdr:sp macro="" textlink="">
      <xdr:nvSpPr>
        <xdr:cNvPr id="7" name="Rectangle: Rounded Corners 6">
          <a:extLst>
            <a:ext uri="{FF2B5EF4-FFF2-40B4-BE49-F238E27FC236}">
              <a16:creationId xmlns:a16="http://schemas.microsoft.com/office/drawing/2014/main" id="{BF2DB3A9-C380-D7E5-96C9-F218D5F691E5}"/>
            </a:ext>
          </a:extLst>
        </xdr:cNvPr>
        <xdr:cNvSpPr/>
      </xdr:nvSpPr>
      <xdr:spPr>
        <a:xfrm>
          <a:off x="3718215" y="1897578"/>
          <a:ext cx="5572990" cy="2024743"/>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Sales</a:t>
          </a:r>
          <a:r>
            <a:rPr lang="en-GB" sz="1100"/>
            <a:t> </a:t>
          </a:r>
        </a:p>
      </xdr:txBody>
    </xdr:sp>
    <xdr:clientData/>
  </xdr:twoCellAnchor>
  <xdr:twoCellAnchor>
    <xdr:from>
      <xdr:col>10</xdr:col>
      <xdr:colOff>819151</xdr:colOff>
      <xdr:row>10</xdr:row>
      <xdr:rowOff>0</xdr:rowOff>
    </xdr:from>
    <xdr:to>
      <xdr:col>17</xdr:col>
      <xdr:colOff>419101</xdr:colOff>
      <xdr:row>20</xdr:row>
      <xdr:rowOff>81643</xdr:rowOff>
    </xdr:to>
    <xdr:sp macro="" textlink="">
      <xdr:nvSpPr>
        <xdr:cNvPr id="8" name="Rectangle: Rounded Corners 7">
          <a:extLst>
            <a:ext uri="{FF2B5EF4-FFF2-40B4-BE49-F238E27FC236}">
              <a16:creationId xmlns:a16="http://schemas.microsoft.com/office/drawing/2014/main" id="{68397717-25E7-4F28-905F-94C9D743F4E3}"/>
            </a:ext>
          </a:extLst>
        </xdr:cNvPr>
        <xdr:cNvSpPr/>
      </xdr:nvSpPr>
      <xdr:spPr>
        <a:xfrm>
          <a:off x="9391651" y="1905000"/>
          <a:ext cx="5600700" cy="1986643"/>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Profit</a:t>
          </a:r>
        </a:p>
      </xdr:txBody>
    </xdr:sp>
    <xdr:clientData/>
  </xdr:twoCellAnchor>
  <xdr:twoCellAnchor>
    <xdr:from>
      <xdr:col>17</xdr:col>
      <xdr:colOff>514351</xdr:colOff>
      <xdr:row>9</xdr:row>
      <xdr:rowOff>171450</xdr:rowOff>
    </xdr:from>
    <xdr:to>
      <xdr:col>24</xdr:col>
      <xdr:colOff>628651</xdr:colOff>
      <xdr:row>20</xdr:row>
      <xdr:rowOff>62593</xdr:rowOff>
    </xdr:to>
    <xdr:sp macro="" textlink="">
      <xdr:nvSpPr>
        <xdr:cNvPr id="9" name="Rectangle: Rounded Corners 8">
          <a:extLst>
            <a:ext uri="{FF2B5EF4-FFF2-40B4-BE49-F238E27FC236}">
              <a16:creationId xmlns:a16="http://schemas.microsoft.com/office/drawing/2014/main" id="{04564868-6A08-4C02-967B-AD7331B041C6}"/>
            </a:ext>
          </a:extLst>
        </xdr:cNvPr>
        <xdr:cNvSpPr/>
      </xdr:nvSpPr>
      <xdr:spPr>
        <a:xfrm>
          <a:off x="15087601" y="1885950"/>
          <a:ext cx="6115050" cy="1986643"/>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Numbers of customers</a:t>
          </a:r>
        </a:p>
      </xdr:txBody>
    </xdr:sp>
    <xdr:clientData/>
  </xdr:twoCellAnchor>
  <xdr:twoCellAnchor>
    <xdr:from>
      <xdr:col>4</xdr:col>
      <xdr:colOff>438150</xdr:colOff>
      <xdr:row>21</xdr:row>
      <xdr:rowOff>19050</xdr:rowOff>
    </xdr:from>
    <xdr:to>
      <xdr:col>14</xdr:col>
      <xdr:colOff>228600</xdr:colOff>
      <xdr:row>35</xdr:row>
      <xdr:rowOff>133350</xdr:rowOff>
    </xdr:to>
    <xdr:sp macro="" textlink="">
      <xdr:nvSpPr>
        <xdr:cNvPr id="10" name="Rectangle 9">
          <a:extLst>
            <a:ext uri="{FF2B5EF4-FFF2-40B4-BE49-F238E27FC236}">
              <a16:creationId xmlns:a16="http://schemas.microsoft.com/office/drawing/2014/main" id="{7FB0D915-6CA3-AA4B-2A75-2BE73D8FF4F6}"/>
            </a:ext>
          </a:extLst>
        </xdr:cNvPr>
        <xdr:cNvSpPr/>
      </xdr:nvSpPr>
      <xdr:spPr>
        <a:xfrm>
          <a:off x="3867150" y="4019550"/>
          <a:ext cx="8362950" cy="27813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Sales per Month</a:t>
          </a:r>
        </a:p>
      </xdr:txBody>
    </xdr:sp>
    <xdr:clientData/>
  </xdr:twoCellAnchor>
  <xdr:twoCellAnchor>
    <xdr:from>
      <xdr:col>14</xdr:col>
      <xdr:colOff>342901</xdr:colOff>
      <xdr:row>21</xdr:row>
      <xdr:rowOff>57150</xdr:rowOff>
    </xdr:from>
    <xdr:to>
      <xdr:col>19</xdr:col>
      <xdr:colOff>221673</xdr:colOff>
      <xdr:row>35</xdr:row>
      <xdr:rowOff>166255</xdr:rowOff>
    </xdr:to>
    <xdr:sp macro="" textlink="">
      <xdr:nvSpPr>
        <xdr:cNvPr id="11" name="Rectangle 10">
          <a:extLst>
            <a:ext uri="{FF2B5EF4-FFF2-40B4-BE49-F238E27FC236}">
              <a16:creationId xmlns:a16="http://schemas.microsoft.com/office/drawing/2014/main" id="{23B4829A-7CDE-145C-88A6-9112EE926507}"/>
            </a:ext>
          </a:extLst>
        </xdr:cNvPr>
        <xdr:cNvSpPr/>
      </xdr:nvSpPr>
      <xdr:spPr>
        <a:xfrm>
          <a:off x="12368646" y="4130386"/>
          <a:ext cx="4173682" cy="282459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Customers per Month</a:t>
          </a:r>
        </a:p>
      </xdr:txBody>
    </xdr:sp>
    <xdr:clientData/>
  </xdr:twoCellAnchor>
  <xdr:twoCellAnchor>
    <xdr:from>
      <xdr:col>19</xdr:col>
      <xdr:colOff>249381</xdr:colOff>
      <xdr:row>21</xdr:row>
      <xdr:rowOff>55419</xdr:rowOff>
    </xdr:from>
    <xdr:to>
      <xdr:col>24</xdr:col>
      <xdr:colOff>733697</xdr:colOff>
      <xdr:row>35</xdr:row>
      <xdr:rowOff>180109</xdr:rowOff>
    </xdr:to>
    <xdr:sp macro="" textlink="">
      <xdr:nvSpPr>
        <xdr:cNvPr id="12" name="Rectangle 11">
          <a:extLst>
            <a:ext uri="{FF2B5EF4-FFF2-40B4-BE49-F238E27FC236}">
              <a16:creationId xmlns:a16="http://schemas.microsoft.com/office/drawing/2014/main" id="{A89F8070-2B5C-404D-9AD0-79ED888EF5F4}"/>
            </a:ext>
          </a:extLst>
        </xdr:cNvPr>
        <xdr:cNvSpPr/>
      </xdr:nvSpPr>
      <xdr:spPr>
        <a:xfrm>
          <a:off x="16570036" y="4128655"/>
          <a:ext cx="4779225" cy="284018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Total Profit</a:t>
          </a:r>
          <a:r>
            <a:rPr lang="en-GB" sz="1100" baseline="0">
              <a:solidFill>
                <a:sysClr val="windowText" lastClr="000000"/>
              </a:solidFill>
            </a:rPr>
            <a:t> per Region</a:t>
          </a:r>
          <a:endParaRPr lang="en-GB" sz="1100">
            <a:solidFill>
              <a:sysClr val="windowText" lastClr="000000"/>
            </a:solidFill>
          </a:endParaRPr>
        </a:p>
      </xdr:txBody>
    </xdr:sp>
    <xdr:clientData/>
  </xdr:twoCellAnchor>
  <xdr:oneCellAnchor>
    <xdr:from>
      <xdr:col>0</xdr:col>
      <xdr:colOff>95250</xdr:colOff>
      <xdr:row>18</xdr:row>
      <xdr:rowOff>58512</xdr:rowOff>
    </xdr:from>
    <xdr:ext cx="2021964" cy="264560"/>
    <xdr:sp macro="" textlink="">
      <xdr:nvSpPr>
        <xdr:cNvPr id="15" name="TextBox 14">
          <a:extLst>
            <a:ext uri="{FF2B5EF4-FFF2-40B4-BE49-F238E27FC236}">
              <a16:creationId xmlns:a16="http://schemas.microsoft.com/office/drawing/2014/main" id="{066B90FD-B4FD-6C38-4856-281B3A100B92}"/>
            </a:ext>
          </a:extLst>
        </xdr:cNvPr>
        <xdr:cNvSpPr txBox="1"/>
      </xdr:nvSpPr>
      <xdr:spPr>
        <a:xfrm>
          <a:off x="95250" y="3487512"/>
          <a:ext cx="20219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Slicers add filter per region</a:t>
          </a:r>
          <a:r>
            <a:rPr lang="en-GB" sz="1100" baseline="0"/>
            <a:t> here</a:t>
          </a:r>
          <a:endParaRPr lang="en-GB" sz="1100"/>
        </a:p>
      </xdr:txBody>
    </xdr:sp>
    <xdr:clientData/>
  </xdr:oneCellAnchor>
  <xdr:oneCellAnchor>
    <xdr:from>
      <xdr:col>4</xdr:col>
      <xdr:colOff>729342</xdr:colOff>
      <xdr:row>7</xdr:row>
      <xdr:rowOff>185057</xdr:rowOff>
    </xdr:from>
    <xdr:ext cx="3200401" cy="2133599"/>
    <xdr:sp macro="" textlink="Pivot_1!B18">
      <xdr:nvSpPr>
        <xdr:cNvPr id="19" name="TextBox 18">
          <a:extLst>
            <a:ext uri="{FF2B5EF4-FFF2-40B4-BE49-F238E27FC236}">
              <a16:creationId xmlns:a16="http://schemas.microsoft.com/office/drawing/2014/main" id="{727F1B6B-4A01-B491-4555-04BDB839C92A}"/>
            </a:ext>
          </a:extLst>
        </xdr:cNvPr>
        <xdr:cNvSpPr txBox="1"/>
      </xdr:nvSpPr>
      <xdr:spPr>
        <a:xfrm>
          <a:off x="4125685" y="1556657"/>
          <a:ext cx="3200401" cy="2133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A69A334-94F8-4499-B63D-5913A72B6A05}" type="TxLink">
            <a:rPr lang="en-US" sz="6000" b="0" i="0" u="none" strike="noStrike">
              <a:solidFill>
                <a:srgbClr val="000000"/>
              </a:solidFill>
              <a:latin typeface="Calibri"/>
              <a:ea typeface="Calibri"/>
              <a:cs typeface="Calibri"/>
            </a:rPr>
            <a:t> $126,209.00 </a:t>
          </a:fld>
          <a:endParaRPr lang="en-US" sz="5400"/>
        </a:p>
      </xdr:txBody>
    </xdr:sp>
    <xdr:clientData/>
  </xdr:oneCellAnchor>
  <xdr:oneCellAnchor>
    <xdr:from>
      <xdr:col>11</xdr:col>
      <xdr:colOff>272142</xdr:colOff>
      <xdr:row>7</xdr:row>
      <xdr:rowOff>119742</xdr:rowOff>
    </xdr:from>
    <xdr:ext cx="3592286" cy="2068285"/>
    <xdr:sp macro="" textlink="Pivot_1!B19">
      <xdr:nvSpPr>
        <xdr:cNvPr id="20" name="TextBox 19">
          <a:extLst>
            <a:ext uri="{FF2B5EF4-FFF2-40B4-BE49-F238E27FC236}">
              <a16:creationId xmlns:a16="http://schemas.microsoft.com/office/drawing/2014/main" id="{9FB58700-0516-4D2F-8764-B25A71736DE2}"/>
            </a:ext>
          </a:extLst>
        </xdr:cNvPr>
        <xdr:cNvSpPr txBox="1"/>
      </xdr:nvSpPr>
      <xdr:spPr>
        <a:xfrm>
          <a:off x="9612085" y="1491342"/>
          <a:ext cx="3592286" cy="20682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1445075-1B11-46D1-A1F3-9BA245497555}" type="TxLink">
            <a:rPr lang="en-US" sz="6000" b="0" i="0" u="none" strike="noStrike">
              <a:solidFill>
                <a:srgbClr val="000000"/>
              </a:solidFill>
              <a:latin typeface="Calibri"/>
              <a:ea typeface="Calibri"/>
              <a:cs typeface="Calibri"/>
            </a:rPr>
            <a:t> $103,634.39 </a:t>
          </a:fld>
          <a:endParaRPr lang="en-US" sz="5400"/>
        </a:p>
      </xdr:txBody>
    </xdr:sp>
    <xdr:clientData/>
  </xdr:oneCellAnchor>
  <xdr:oneCellAnchor>
    <xdr:from>
      <xdr:col>18</xdr:col>
      <xdr:colOff>384960</xdr:colOff>
      <xdr:row>13</xdr:row>
      <xdr:rowOff>27462</xdr:rowOff>
    </xdr:from>
    <xdr:ext cx="2645228" cy="947057"/>
    <xdr:sp macro="" textlink="Pivot_1!B20">
      <xdr:nvSpPr>
        <xdr:cNvPr id="21" name="TextBox 20">
          <a:extLst>
            <a:ext uri="{FF2B5EF4-FFF2-40B4-BE49-F238E27FC236}">
              <a16:creationId xmlns:a16="http://schemas.microsoft.com/office/drawing/2014/main" id="{3994DFB0-40E6-4BFA-8B48-133C2D4B23B0}"/>
            </a:ext>
          </a:extLst>
        </xdr:cNvPr>
        <xdr:cNvSpPr txBox="1"/>
      </xdr:nvSpPr>
      <xdr:spPr>
        <a:xfrm>
          <a:off x="15846633" y="2548989"/>
          <a:ext cx="2645228" cy="9470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D53A39C-D0B4-4865-994F-6EEDD14FF7A1}" type="TxLink">
            <a:rPr lang="en-US" sz="6000" b="0" i="0" u="none" strike="noStrike">
              <a:solidFill>
                <a:srgbClr val="000000"/>
              </a:solidFill>
              <a:latin typeface="Calibri"/>
              <a:ea typeface="Calibri"/>
              <a:cs typeface="Calibri"/>
            </a:rPr>
            <a:t>1270</a:t>
          </a:fld>
          <a:endParaRPr lang="en-GB" sz="333300"/>
        </a:p>
      </xdr:txBody>
    </xdr:sp>
    <xdr:clientData/>
  </xdr:oneCellAnchor>
  <xdr:twoCellAnchor>
    <xdr:from>
      <xdr:col>8</xdr:col>
      <xdr:colOff>110835</xdr:colOff>
      <xdr:row>10</xdr:row>
      <xdr:rowOff>83129</xdr:rowOff>
    </xdr:from>
    <xdr:to>
      <xdr:col>11</xdr:col>
      <xdr:colOff>55417</xdr:colOff>
      <xdr:row>20</xdr:row>
      <xdr:rowOff>0</xdr:rowOff>
    </xdr:to>
    <xdr:graphicFrame macro="">
      <xdr:nvGraphicFramePr>
        <xdr:cNvPr id="22" name="Chart 21">
          <a:extLst>
            <a:ext uri="{FF2B5EF4-FFF2-40B4-BE49-F238E27FC236}">
              <a16:creationId xmlns:a16="http://schemas.microsoft.com/office/drawing/2014/main" id="{C43AF2D2-1769-4B95-B7B1-1D6F49A97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678874</xdr:colOff>
      <xdr:row>11</xdr:row>
      <xdr:rowOff>27710</xdr:rowOff>
    </xdr:from>
    <xdr:to>
      <xdr:col>17</xdr:col>
      <xdr:colOff>445078</xdr:colOff>
      <xdr:row>19</xdr:row>
      <xdr:rowOff>102871</xdr:rowOff>
    </xdr:to>
    <xdr:graphicFrame macro="">
      <xdr:nvGraphicFramePr>
        <xdr:cNvPr id="25" name="Chart 24">
          <a:extLst>
            <a:ext uri="{FF2B5EF4-FFF2-40B4-BE49-F238E27FC236}">
              <a16:creationId xmlns:a16="http://schemas.microsoft.com/office/drawing/2014/main" id="{39726BB5-B799-4BF9-8B1D-FDB36BCE6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360218</xdr:colOff>
      <xdr:row>10</xdr:row>
      <xdr:rowOff>152400</xdr:rowOff>
    </xdr:from>
    <xdr:to>
      <xdr:col>24</xdr:col>
      <xdr:colOff>126422</xdr:colOff>
      <xdr:row>19</xdr:row>
      <xdr:rowOff>33597</xdr:rowOff>
    </xdr:to>
    <xdr:graphicFrame macro="">
      <xdr:nvGraphicFramePr>
        <xdr:cNvPr id="26" name="Chart 25">
          <a:extLst>
            <a:ext uri="{FF2B5EF4-FFF2-40B4-BE49-F238E27FC236}">
              <a16:creationId xmlns:a16="http://schemas.microsoft.com/office/drawing/2014/main" id="{CB0A6169-85DE-4C0B-B520-55FF204CF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387927</xdr:colOff>
      <xdr:row>22</xdr:row>
      <xdr:rowOff>110837</xdr:rowOff>
    </xdr:from>
    <xdr:to>
      <xdr:col>24</xdr:col>
      <xdr:colOff>665018</xdr:colOff>
      <xdr:row>35</xdr:row>
      <xdr:rowOff>96982</xdr:rowOff>
    </xdr:to>
    <xdr:graphicFrame macro="">
      <xdr:nvGraphicFramePr>
        <xdr:cNvPr id="27" name="Chart 26">
          <a:extLst>
            <a:ext uri="{FF2B5EF4-FFF2-40B4-BE49-F238E27FC236}">
              <a16:creationId xmlns:a16="http://schemas.microsoft.com/office/drawing/2014/main" id="{7FF972A9-3D00-4F10-B9AE-31E1CEFC0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443345</xdr:colOff>
      <xdr:row>23</xdr:row>
      <xdr:rowOff>41563</xdr:rowOff>
    </xdr:from>
    <xdr:to>
      <xdr:col>19</xdr:col>
      <xdr:colOff>166254</xdr:colOff>
      <xdr:row>35</xdr:row>
      <xdr:rowOff>180110</xdr:rowOff>
    </xdr:to>
    <xdr:graphicFrame macro="">
      <xdr:nvGraphicFramePr>
        <xdr:cNvPr id="28" name="Chart 27">
          <a:extLst>
            <a:ext uri="{FF2B5EF4-FFF2-40B4-BE49-F238E27FC236}">
              <a16:creationId xmlns:a16="http://schemas.microsoft.com/office/drawing/2014/main" id="{EFCCFA57-1B0E-406C-BD6D-968B1716E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831273</xdr:colOff>
      <xdr:row>21</xdr:row>
      <xdr:rowOff>55419</xdr:rowOff>
    </xdr:from>
    <xdr:to>
      <xdr:col>13</xdr:col>
      <xdr:colOff>678872</xdr:colOff>
      <xdr:row>35</xdr:row>
      <xdr:rowOff>83128</xdr:rowOff>
    </xdr:to>
    <xdr:graphicFrame macro="">
      <xdr:nvGraphicFramePr>
        <xdr:cNvPr id="29" name="Chart 28">
          <a:extLst>
            <a:ext uri="{FF2B5EF4-FFF2-40B4-BE49-F238E27FC236}">
              <a16:creationId xmlns:a16="http://schemas.microsoft.com/office/drawing/2014/main" id="{9F9EA5C8-C959-49B5-9774-8DCB8E5C8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10963</xdr:colOff>
      <xdr:row>16</xdr:row>
      <xdr:rowOff>149668</xdr:rowOff>
    </xdr:from>
    <xdr:to>
      <xdr:col>3</xdr:col>
      <xdr:colOff>849922</xdr:colOff>
      <xdr:row>29</xdr:row>
      <xdr:rowOff>123093</xdr:rowOff>
    </xdr:to>
    <mc:AlternateContent xmlns:mc="http://schemas.openxmlformats.org/markup-compatibility/2006">
      <mc:Choice xmlns:a14="http://schemas.microsoft.com/office/drawing/2010/main" Requires="a14">
        <xdr:graphicFrame macro="">
          <xdr:nvGraphicFramePr>
            <xdr:cNvPr id="33" name="Region 1">
              <a:extLst>
                <a:ext uri="{FF2B5EF4-FFF2-40B4-BE49-F238E27FC236}">
                  <a16:creationId xmlns:a16="http://schemas.microsoft.com/office/drawing/2014/main" id="{8A58B9A8-65BE-46A8-E09E-B808F4CEC6F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963" y="3284754"/>
              <a:ext cx="3386216" cy="25206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5861</xdr:colOff>
      <xdr:row>0</xdr:row>
      <xdr:rowOff>35168</xdr:rowOff>
    </xdr:from>
    <xdr:to>
      <xdr:col>4</xdr:col>
      <xdr:colOff>3662</xdr:colOff>
      <xdr:row>16</xdr:row>
      <xdr:rowOff>123092</xdr:rowOff>
    </xdr:to>
    <mc:AlternateContent xmlns:mc="http://schemas.openxmlformats.org/markup-compatibility/2006">
      <mc:Choice xmlns:a14="http://schemas.microsoft.com/office/drawing/2010/main" Requires="a14">
        <xdr:graphicFrame macro="">
          <xdr:nvGraphicFramePr>
            <xdr:cNvPr id="34" name="Month 1">
              <a:extLst>
                <a:ext uri="{FF2B5EF4-FFF2-40B4-BE49-F238E27FC236}">
                  <a16:creationId xmlns:a16="http://schemas.microsoft.com/office/drawing/2014/main" id="{C270D5C4-D37F-D752-8618-07C98FD0D26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5861" y="35168"/>
              <a:ext cx="3394144" cy="32230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140678</xdr:rowOff>
    </xdr:from>
    <xdr:to>
      <xdr:col>4</xdr:col>
      <xdr:colOff>17584</xdr:colOff>
      <xdr:row>36</xdr:row>
      <xdr:rowOff>152399</xdr:rowOff>
    </xdr:to>
    <mc:AlternateContent xmlns:mc="http://schemas.openxmlformats.org/markup-compatibility/2006">
      <mc:Choice xmlns:a14="http://schemas.microsoft.com/office/drawing/2010/main" Requires="a14">
        <xdr:graphicFrame macro="">
          <xdr:nvGraphicFramePr>
            <xdr:cNvPr id="35" name="Quarter 1">
              <a:extLst>
                <a:ext uri="{FF2B5EF4-FFF2-40B4-BE49-F238E27FC236}">
                  <a16:creationId xmlns:a16="http://schemas.microsoft.com/office/drawing/2014/main" id="{C4D8C478-5461-2FCC-017A-93DEE48F2C48}"/>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0" y="5823021"/>
              <a:ext cx="3413927" cy="13833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247650</xdr:colOff>
      <xdr:row>17</xdr:row>
      <xdr:rowOff>57150</xdr:rowOff>
    </xdr:from>
    <xdr:to>
      <xdr:col>8</xdr:col>
      <xdr:colOff>365760</xdr:colOff>
      <xdr:row>25</xdr:row>
      <xdr:rowOff>160020</xdr:rowOff>
    </xdr:to>
    <xdr:graphicFrame macro="">
      <xdr:nvGraphicFramePr>
        <xdr:cNvPr id="2" name="Chart 1">
          <a:extLst>
            <a:ext uri="{FF2B5EF4-FFF2-40B4-BE49-F238E27FC236}">
              <a16:creationId xmlns:a16="http://schemas.microsoft.com/office/drawing/2014/main" id="{831A56AF-8B68-D8C0-6671-22F2864C9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472440</xdr:colOff>
      <xdr:row>15</xdr:row>
      <xdr:rowOff>22860</xdr:rowOff>
    </xdr:from>
    <xdr:to>
      <xdr:col>5</xdr:col>
      <xdr:colOff>64770</xdr:colOff>
      <xdr:row>23</xdr:row>
      <xdr:rowOff>125730</xdr:rowOff>
    </xdr:to>
    <xdr:graphicFrame macro="">
      <xdr:nvGraphicFramePr>
        <xdr:cNvPr id="3" name="Chart 2">
          <a:extLst>
            <a:ext uri="{FF2B5EF4-FFF2-40B4-BE49-F238E27FC236}">
              <a16:creationId xmlns:a16="http://schemas.microsoft.com/office/drawing/2014/main" id="{0C66B30B-EA46-431F-A012-7B5469C60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754380</xdr:colOff>
      <xdr:row>19</xdr:row>
      <xdr:rowOff>30480</xdr:rowOff>
    </xdr:from>
    <xdr:to>
      <xdr:col>2</xdr:col>
      <xdr:colOff>293370</xdr:colOff>
      <xdr:row>27</xdr:row>
      <xdr:rowOff>133350</xdr:rowOff>
    </xdr:to>
    <xdr:graphicFrame macro="">
      <xdr:nvGraphicFramePr>
        <xdr:cNvPr id="4" name="Chart 3">
          <a:extLst>
            <a:ext uri="{FF2B5EF4-FFF2-40B4-BE49-F238E27FC236}">
              <a16:creationId xmlns:a16="http://schemas.microsoft.com/office/drawing/2014/main" id="{B1B85B03-7774-4D98-97A7-CB535012A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1245870</xdr:colOff>
      <xdr:row>23</xdr:row>
      <xdr:rowOff>163830</xdr:rowOff>
    </xdr:from>
    <xdr:to>
      <xdr:col>10</xdr:col>
      <xdr:colOff>194310</xdr:colOff>
      <xdr:row>38</xdr:row>
      <xdr:rowOff>49530</xdr:rowOff>
    </xdr:to>
    <xdr:graphicFrame macro="">
      <xdr:nvGraphicFramePr>
        <xdr:cNvPr id="7" name="Chart 6">
          <a:extLst>
            <a:ext uri="{FF2B5EF4-FFF2-40B4-BE49-F238E27FC236}">
              <a16:creationId xmlns:a16="http://schemas.microsoft.com/office/drawing/2014/main" id="{66256B53-9F9E-B578-1D83-7DE91D7EF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72390</xdr:colOff>
      <xdr:row>21</xdr:row>
      <xdr:rowOff>49530</xdr:rowOff>
    </xdr:from>
    <xdr:to>
      <xdr:col>14</xdr:col>
      <xdr:colOff>209550</xdr:colOff>
      <xdr:row>35</xdr:row>
      <xdr:rowOff>125730</xdr:rowOff>
    </xdr:to>
    <xdr:graphicFrame macro="">
      <xdr:nvGraphicFramePr>
        <xdr:cNvPr id="9" name="Chart 8">
          <a:extLst>
            <a:ext uri="{FF2B5EF4-FFF2-40B4-BE49-F238E27FC236}">
              <a16:creationId xmlns:a16="http://schemas.microsoft.com/office/drawing/2014/main" id="{E63DDFBD-63B9-B429-66B0-F5CCE4E00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57150</xdr:colOff>
      <xdr:row>25</xdr:row>
      <xdr:rowOff>87630</xdr:rowOff>
    </xdr:from>
    <xdr:to>
      <xdr:col>12</xdr:col>
      <xdr:colOff>666750</xdr:colOff>
      <xdr:row>39</xdr:row>
      <xdr:rowOff>163830</xdr:rowOff>
    </xdr:to>
    <xdr:graphicFrame macro="">
      <xdr:nvGraphicFramePr>
        <xdr:cNvPr id="10" name="Chart 9">
          <a:extLst>
            <a:ext uri="{FF2B5EF4-FFF2-40B4-BE49-F238E27FC236}">
              <a16:creationId xmlns:a16="http://schemas.microsoft.com/office/drawing/2014/main" id="{CCA15903-AEA7-9382-E968-231AE1551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221.968410185182" backgroundQuery="1" createdVersion="8" refreshedVersion="8" minRefreshableVersion="3" recordCount="0" supportSubquery="1" supportAdvancedDrill="1" xr:uid="{56F4C1F7-B62F-4A3F-9FD9-0E6F3EB79CA2}">
  <cacheSource type="external" connectionId="1"/>
  <cacheFields count="4">
    <cacheField name="[Measures].[Sum of Profit]" caption="Sum of Profit" numFmtId="0" hierarchy="14" level="32767"/>
    <cacheField name="[Measures].[Sum of Sales]" caption="Sum of Sales" numFmtId="0" hierarchy="15" level="32767"/>
    <cacheField name="[Measures].[Sum of Customers]" caption="Sum of Customers" numFmtId="0" hierarchy="16" level="32767"/>
    <cacheField name="[Table_1].[Region].[Region]" caption="Region" numFmtId="0" hierarchy="1" level="1">
      <sharedItems containsSemiMixedTypes="0" containsNonDate="0" containsString="0"/>
    </cacheField>
  </cacheFields>
  <cacheHierarchies count="24">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fieldsUsage count="2">
        <fieldUsage x="-1"/>
        <fieldUsage x="3"/>
      </fieldsUsage>
    </cacheHierarchy>
    <cacheHierarchy uniqueName="[Table_1].[Sales]" caption="Sales" attribute="1" defaultMemberUniqueName="[Table_1].[Sales].[All]" allUniqueName="[Table_1].[Sales].[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20" unbalanced="0"/>
    <cacheHierarchy uniqueName="[Table_1].[Target Sales]" caption="Target Sales" attribute="1" defaultMemberUniqueName="[Table_1].[Target Sales].[All]" allUniqueName="[Table_1].[Target Sales].[All]" dimensionUniqueName="[Table_1]" displayFolder="" count="0" memberValueDatatype="5" unbalanced="0"/>
    <cacheHierarchy uniqueName="[Table_1].[Customers]" caption="Customers" attribute="1" defaultMemberUniqueName="[Table_1].[Customers].[All]" allUniqueName="[Table_1].[Customers].[All]" dimensionUniqueName="[Table_1]" displayFolder="" count="0"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0" memberValueDatatype="5" unbalanced="0"/>
    <cacheHierarchy uniqueName="[Table_1].[Profit Completion Rate]" caption="Profit Completion Rate" attribute="1" defaultMemberUniqueName="[Table_1].[Profit Completion Rate].[All]" allUniqueName="[Table_1].[Profit Completion Rate].[All]" dimensionUniqueName="[Table_1]" displayFolder="" count="0"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0" memberValueDatatype="5" unbalanced="0"/>
    <cacheHierarchy uniqueName="[Table_1].[Month (Month)]" caption="Month (Month)" attribute="1" defaultMemberUniqueName="[Table_1].[Month (Month)].[All]" allUniqueName="[Table_1].[Month (Month)].[All]" dimensionUniqueName="[Table_1]" displayFolder="" count="0" memberValueDatatype="130" unbalanced="0"/>
    <cacheHierarchy uniqueName="[Table_1].[Month (Month Index)]" caption="Month (Month Index)" attribute="1" defaultMemberUniqueName="[Table_1].[Month (Month Index)].[All]" allUniqueName="[Table_1].[Month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Profit]" caption="Sum of Profi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Sales]" caption="Sum of Sales" measure="1" displayFolder="" measureGroup="Table_1"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ustomers]" caption="Sum of Customers" measure="1" displayFolder="" measureGroup="Table_1"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Target Sales]" caption="Sum of Target Sales" measure="1" displayFolder="" measureGroup="Table_1" count="0" hidden="1">
      <extLst>
        <ext xmlns:x15="http://schemas.microsoft.com/office/spreadsheetml/2010/11/main" uri="{B97F6D7D-B522-45F9-BDA1-12C45D357490}">
          <x15:cacheHierarchy aggregatedColumn="4"/>
        </ext>
      </extLst>
    </cacheHierarchy>
    <cacheHierarchy uniqueName="[Measures].[Sum of Sales Completion Rate]" caption="Sum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Sales Completion Rate]" caption="Average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Sum of Profit Completion Rate]" caption="Sum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Average of Profit Completion Rate]" caption="Average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Average of Customer Completion Rate]" caption="Average of Customer Completion Rate" measure="1" displayFolder="" measureGroup="Table_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221.968410532405" backgroundQuery="1" createdVersion="8" refreshedVersion="8" minRefreshableVersion="3" recordCount="0" supportSubquery="1" supportAdvancedDrill="1" xr:uid="{69D2A568-1C76-449A-A561-F553284BF1C4}">
  <cacheSource type="external" connectionId="1"/>
  <cacheFields count="4">
    <cacheField name="[Measures].[Sum of Sales]" caption="Sum of Sales" numFmtId="0" hierarchy="15" level="32767"/>
    <cacheField name="[Measures].[Sum of Target Sales]" caption="Sum of Target Sales" numFmtId="0" hierarchy="17" level="32767"/>
    <cacheField name="[Table_1].[Month (Month)].[Month (Month)]" caption="Month (Month)" numFmtId="0" hierarchy="10" level="1">
      <sharedItems count="9">
        <s v="Jan"/>
        <s v="Feb"/>
        <s v="Mar"/>
        <s v="Apr"/>
        <s v="May"/>
        <s v="Jun"/>
        <s v="Jul"/>
        <s v="Aug"/>
        <s v="Sep"/>
      </sharedItems>
    </cacheField>
    <cacheField name="[Table_1].[Region].[Region]" caption="Region" numFmtId="0" hierarchy="1" level="1">
      <sharedItems containsSemiMixedTypes="0" containsNonDate="0" containsString="0"/>
    </cacheField>
  </cacheFields>
  <cacheHierarchies count="24">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fieldsUsage count="2">
        <fieldUsage x="-1"/>
        <fieldUsage x="3"/>
      </fieldsUsage>
    </cacheHierarchy>
    <cacheHierarchy uniqueName="[Table_1].[Sales]" caption="Sales" attribute="1" defaultMemberUniqueName="[Table_1].[Sales].[All]" allUniqueName="[Table_1].[Sales].[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20" unbalanced="0"/>
    <cacheHierarchy uniqueName="[Table_1].[Target Sales]" caption="Target Sales" attribute="1" defaultMemberUniqueName="[Table_1].[Target Sales].[All]" allUniqueName="[Table_1].[Target Sales].[All]" dimensionUniqueName="[Table_1]" displayFolder="" count="0" memberValueDatatype="5" unbalanced="0"/>
    <cacheHierarchy uniqueName="[Table_1].[Customers]" caption="Customers" attribute="1" defaultMemberUniqueName="[Table_1].[Customers].[All]" allUniqueName="[Table_1].[Customers].[All]" dimensionUniqueName="[Table_1]" displayFolder="" count="0"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0" memberValueDatatype="5" unbalanced="0"/>
    <cacheHierarchy uniqueName="[Table_1].[Profit Completion Rate]" caption="Profit Completion Rate" attribute="1" defaultMemberUniqueName="[Table_1].[Profit Completion Rate].[All]" allUniqueName="[Table_1].[Profit Completion Rate].[All]" dimensionUniqueName="[Table_1]" displayFolder="" count="0"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0" memberValueDatatype="5" unbalanced="0"/>
    <cacheHierarchy uniqueName="[Table_1].[Month (Month)]" caption="Month (Month)" attribute="1" defaultMemberUniqueName="[Table_1].[Month (Month)].[All]" allUniqueName="[Table_1].[Month (Month)].[All]" dimensionUniqueName="[Table_1]" displayFolder="" count="2" memberValueDatatype="130" unbalanced="0">
      <fieldsUsage count="2">
        <fieldUsage x="-1"/>
        <fieldUsage x="2"/>
      </fieldsUsage>
    </cacheHierarchy>
    <cacheHierarchy uniqueName="[Table_1].[Month (Month Index)]" caption="Month (Month Index)" attribute="1" defaultMemberUniqueName="[Table_1].[Month (Month Index)].[All]" allUniqueName="[Table_1].[Month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Table_1"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Customers]" caption="Sum of Customers" measure="1" displayFolder="" measureGroup="Table_1" count="0" hidden="1">
      <extLst>
        <ext xmlns:x15="http://schemas.microsoft.com/office/spreadsheetml/2010/11/main" uri="{B97F6D7D-B522-45F9-BDA1-12C45D357490}">
          <x15:cacheHierarchy aggregatedColumn="5"/>
        </ext>
      </extLst>
    </cacheHierarchy>
    <cacheHierarchy uniqueName="[Measures].[Sum of Target Sales]" caption="Sum of Target Sales" measure="1" displayFolder="" measureGroup="Table_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ales Completion Rate]" caption="Sum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Sales Completion Rate]" caption="Average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Sum of Profit Completion Rate]" caption="Sum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Average of Profit Completion Rate]" caption="Average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Average of Customer Completion Rate]" caption="Average of Customer Completion Rate" measure="1" displayFolder="" measureGroup="Table_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221.968410995367" backgroundQuery="1" createdVersion="8" refreshedVersion="8" minRefreshableVersion="3" recordCount="0" supportSubquery="1" supportAdvancedDrill="1" xr:uid="{BE883DC0-073B-4E55-A6A4-2B55F12DCD05}">
  <cacheSource type="external" connectionId="1"/>
  <cacheFields count="3">
    <cacheField name="[Measures].[Sum of Customers]" caption="Sum of Customers" numFmtId="0" hierarchy="16" level="32767"/>
    <cacheField name="[Table_1].[Month (Month)].[Month (Month)]" caption="Month (Month)" numFmtId="0" hierarchy="10" level="1">
      <sharedItems count="9">
        <s v="Jan"/>
        <s v="Feb"/>
        <s v="Mar"/>
        <s v="Apr"/>
        <s v="May"/>
        <s v="Jun"/>
        <s v="Jul"/>
        <s v="Aug"/>
        <s v="Sep"/>
      </sharedItems>
    </cacheField>
    <cacheField name="[Table_1].[Region].[Region]" caption="Region" numFmtId="0" hierarchy="1" level="1">
      <sharedItems containsSemiMixedTypes="0" containsNonDate="0" containsString="0"/>
    </cacheField>
  </cacheFields>
  <cacheHierarchies count="24">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fieldsUsage count="2">
        <fieldUsage x="-1"/>
        <fieldUsage x="2"/>
      </fieldsUsage>
    </cacheHierarchy>
    <cacheHierarchy uniqueName="[Table_1].[Sales]" caption="Sales" attribute="1" defaultMemberUniqueName="[Table_1].[Sales].[All]" allUniqueName="[Table_1].[Sales].[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20" unbalanced="0"/>
    <cacheHierarchy uniqueName="[Table_1].[Target Sales]" caption="Target Sales" attribute="1" defaultMemberUniqueName="[Table_1].[Target Sales].[All]" allUniqueName="[Table_1].[Target Sales].[All]" dimensionUniqueName="[Table_1]" displayFolder="" count="0" memberValueDatatype="5" unbalanced="0"/>
    <cacheHierarchy uniqueName="[Table_1].[Customers]" caption="Customers" attribute="1" defaultMemberUniqueName="[Table_1].[Customers].[All]" allUniqueName="[Table_1].[Customers].[All]" dimensionUniqueName="[Table_1]" displayFolder="" count="0"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0" memberValueDatatype="5" unbalanced="0"/>
    <cacheHierarchy uniqueName="[Table_1].[Profit Completion Rate]" caption="Profit Completion Rate" attribute="1" defaultMemberUniqueName="[Table_1].[Profit Completion Rate].[All]" allUniqueName="[Table_1].[Profit Completion Rate].[All]" dimensionUniqueName="[Table_1]" displayFolder="" count="0"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0" memberValueDatatype="5" unbalanced="0"/>
    <cacheHierarchy uniqueName="[Table_1].[Month (Month)]" caption="Month (Month)" attribute="1" defaultMemberUniqueName="[Table_1].[Month (Month)].[All]" allUniqueName="[Table_1].[Month (Month)].[All]" dimensionUniqueName="[Table_1]" displayFolder="" count="2" memberValueDatatype="130" unbalanced="0">
      <fieldsUsage count="2">
        <fieldUsage x="-1"/>
        <fieldUsage x="1"/>
      </fieldsUsage>
    </cacheHierarchy>
    <cacheHierarchy uniqueName="[Table_1].[Month (Month Index)]" caption="Month (Month Index)" attribute="1" defaultMemberUniqueName="[Table_1].[Month (Month Index)].[All]" allUniqueName="[Table_1].[Month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
        </ext>
      </extLst>
    </cacheHierarchy>
    <cacheHierarchy uniqueName="[Measures].[Sum of Customers]" caption="Sum of Customers" measure="1" displayFolder="" measureGroup="Table_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Target Sales]" caption="Sum of Target Sales" measure="1" displayFolder="" measureGroup="Table_1" count="0" hidden="1">
      <extLst>
        <ext xmlns:x15="http://schemas.microsoft.com/office/spreadsheetml/2010/11/main" uri="{B97F6D7D-B522-45F9-BDA1-12C45D357490}">
          <x15:cacheHierarchy aggregatedColumn="4"/>
        </ext>
      </extLst>
    </cacheHierarchy>
    <cacheHierarchy uniqueName="[Measures].[Sum of Sales Completion Rate]" caption="Sum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Sales Completion Rate]" caption="Average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Sum of Profit Completion Rate]" caption="Sum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Average of Profit Completion Rate]" caption="Average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Average of Customer Completion Rate]" caption="Average of Customer Completion Rate" measure="1" displayFolder="" measureGroup="Table_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221.96841134259" backgroundQuery="1" createdVersion="8" refreshedVersion="8" minRefreshableVersion="3" recordCount="0" supportSubquery="1" supportAdvancedDrill="1" xr:uid="{E3A00207-04BC-4710-9ACF-ADDCE1C388F8}">
  <cacheSource type="external" connectionId="1"/>
  <cacheFields count="2">
    <cacheField name="[Table_1].[Region].[Region]" caption="Region" numFmtId="0" hierarchy="1" level="1">
      <sharedItems count="1">
        <s v="Los Angeles"/>
      </sharedItems>
    </cacheField>
    <cacheField name="[Measures].[Sum of Profit]" caption="Sum of Profit" numFmtId="0" hierarchy="14" level="32767"/>
  </cacheFields>
  <cacheHierarchies count="24">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fieldsUsage count="2">
        <fieldUsage x="-1"/>
        <fieldUsage x="0"/>
      </fieldsUsage>
    </cacheHierarchy>
    <cacheHierarchy uniqueName="[Table_1].[Sales]" caption="Sales" attribute="1" defaultMemberUniqueName="[Table_1].[Sales].[All]" allUniqueName="[Table_1].[Sales].[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20" unbalanced="0"/>
    <cacheHierarchy uniqueName="[Table_1].[Target Sales]" caption="Target Sales" attribute="1" defaultMemberUniqueName="[Table_1].[Target Sales].[All]" allUniqueName="[Table_1].[Target Sales].[All]" dimensionUniqueName="[Table_1]" displayFolder="" count="0" memberValueDatatype="5" unbalanced="0"/>
    <cacheHierarchy uniqueName="[Table_1].[Customers]" caption="Customers" attribute="1" defaultMemberUniqueName="[Table_1].[Customers].[All]" allUniqueName="[Table_1].[Customers].[All]" dimensionUniqueName="[Table_1]" displayFolder="" count="0"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0" memberValueDatatype="5" unbalanced="0"/>
    <cacheHierarchy uniqueName="[Table_1].[Profit Completion Rate]" caption="Profit Completion Rate" attribute="1" defaultMemberUniqueName="[Table_1].[Profit Completion Rate].[All]" allUniqueName="[Table_1].[Profit Completion Rate].[All]" dimensionUniqueName="[Table_1]" displayFolder="" count="0"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0" memberValueDatatype="5" unbalanced="0"/>
    <cacheHierarchy uniqueName="[Table_1].[Month (Month)]" caption="Month (Month)" attribute="1" defaultMemberUniqueName="[Table_1].[Month (Month)].[All]" allUniqueName="[Table_1].[Month (Month)].[All]" dimensionUniqueName="[Table_1]" displayFolder="" count="0" memberValueDatatype="130" unbalanced="0"/>
    <cacheHierarchy uniqueName="[Table_1].[Month (Month Index)]" caption="Month (Month Index)" attribute="1" defaultMemberUniqueName="[Table_1].[Month (Month Index)].[All]" allUniqueName="[Table_1].[Month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Profit]" caption="Sum of Profit" measure="1" displayFolder="" measureGroup="Table_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
        </ext>
      </extLst>
    </cacheHierarchy>
    <cacheHierarchy uniqueName="[Measures].[Sum of Customers]" caption="Sum of Customers" measure="1" displayFolder="" measureGroup="Table_1" count="0" hidden="1">
      <extLst>
        <ext xmlns:x15="http://schemas.microsoft.com/office/spreadsheetml/2010/11/main" uri="{B97F6D7D-B522-45F9-BDA1-12C45D357490}">
          <x15:cacheHierarchy aggregatedColumn="5"/>
        </ext>
      </extLst>
    </cacheHierarchy>
    <cacheHierarchy uniqueName="[Measures].[Sum of Target Sales]" caption="Sum of Target Sales" measure="1" displayFolder="" measureGroup="Table_1" count="0" hidden="1">
      <extLst>
        <ext xmlns:x15="http://schemas.microsoft.com/office/spreadsheetml/2010/11/main" uri="{B97F6D7D-B522-45F9-BDA1-12C45D357490}">
          <x15:cacheHierarchy aggregatedColumn="4"/>
        </ext>
      </extLst>
    </cacheHierarchy>
    <cacheHierarchy uniqueName="[Measures].[Sum of Sales Completion Rate]" caption="Sum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Sales Completion Rate]" caption="Average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Sum of Profit Completion Rate]" caption="Sum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Average of Profit Completion Rate]" caption="Average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Average of Customer Completion Rate]" caption="Average of Customer Completion Rate" measure="1" displayFolder="" measureGroup="Table_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221.968411458336" backgroundQuery="1" createdVersion="8" refreshedVersion="8" minRefreshableVersion="3" recordCount="0" supportSubquery="1" supportAdvancedDrill="1" xr:uid="{D049ED6B-4B0F-4CB8-98F4-A77CE73D4FB2}">
  <cacheSource type="external" connectionId="1"/>
  <cacheFields count="2">
    <cacheField name="[Measures].[Average of Sales Completion Rate]" caption="Average of Sales Completion Rate" numFmtId="0" hierarchy="19" level="32767"/>
    <cacheField name="[Table_1].[Region].[Region]" caption="Region" numFmtId="0" hierarchy="1" level="1">
      <sharedItems containsSemiMixedTypes="0" containsNonDate="0" containsString="0"/>
    </cacheField>
  </cacheFields>
  <cacheHierarchies count="24">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fieldsUsage count="2">
        <fieldUsage x="-1"/>
        <fieldUsage x="1"/>
      </fieldsUsage>
    </cacheHierarchy>
    <cacheHierarchy uniqueName="[Table_1].[Sales]" caption="Sales" attribute="1" defaultMemberUniqueName="[Table_1].[Sales].[All]" allUniqueName="[Table_1].[Sales].[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20" unbalanced="0"/>
    <cacheHierarchy uniqueName="[Table_1].[Target Sales]" caption="Target Sales" attribute="1" defaultMemberUniqueName="[Table_1].[Target Sales].[All]" allUniqueName="[Table_1].[Target Sales].[All]" dimensionUniqueName="[Table_1]" displayFolder="" count="0" memberValueDatatype="5" unbalanced="0"/>
    <cacheHierarchy uniqueName="[Table_1].[Customers]" caption="Customers" attribute="1" defaultMemberUniqueName="[Table_1].[Customers].[All]" allUniqueName="[Table_1].[Customers].[All]" dimensionUniqueName="[Table_1]" displayFolder="" count="0"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0" memberValueDatatype="5" unbalanced="0"/>
    <cacheHierarchy uniqueName="[Table_1].[Profit Completion Rate]" caption="Profit Completion Rate" attribute="1" defaultMemberUniqueName="[Table_1].[Profit Completion Rate].[All]" allUniqueName="[Table_1].[Profit Completion Rate].[All]" dimensionUniqueName="[Table_1]" displayFolder="" count="0"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0" memberValueDatatype="5" unbalanced="0"/>
    <cacheHierarchy uniqueName="[Table_1].[Month (Month)]" caption="Month (Month)" attribute="1" defaultMemberUniqueName="[Table_1].[Month (Month)].[All]" allUniqueName="[Table_1].[Month (Month)].[All]" dimensionUniqueName="[Table_1]" displayFolder="" count="0" memberValueDatatype="130" unbalanced="0"/>
    <cacheHierarchy uniqueName="[Table_1].[Month (Month Index)]" caption="Month (Month Index)" attribute="1" defaultMemberUniqueName="[Table_1].[Month (Month Index)].[All]" allUniqueName="[Table_1].[Month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
        </ext>
      </extLst>
    </cacheHierarchy>
    <cacheHierarchy uniqueName="[Measures].[Sum of Customers]" caption="Sum of Customers" measure="1" displayFolder="" measureGroup="Table_1" count="0" hidden="1">
      <extLst>
        <ext xmlns:x15="http://schemas.microsoft.com/office/spreadsheetml/2010/11/main" uri="{B97F6D7D-B522-45F9-BDA1-12C45D357490}">
          <x15:cacheHierarchy aggregatedColumn="5"/>
        </ext>
      </extLst>
    </cacheHierarchy>
    <cacheHierarchy uniqueName="[Measures].[Sum of Target Sales]" caption="Sum of Target Sales" measure="1" displayFolder="" measureGroup="Table_1" count="0" hidden="1">
      <extLst>
        <ext xmlns:x15="http://schemas.microsoft.com/office/spreadsheetml/2010/11/main" uri="{B97F6D7D-B522-45F9-BDA1-12C45D357490}">
          <x15:cacheHierarchy aggregatedColumn="4"/>
        </ext>
      </extLst>
    </cacheHierarchy>
    <cacheHierarchy uniqueName="[Measures].[Sum of Sales Completion Rate]" caption="Sum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Sales Completion Rate]" caption="Average of Sales Completion Rate" measure="1" displayFolder="" measureGroup="Table_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rofit Completion Rate]" caption="Sum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Average of Profit Completion Rate]" caption="Average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Average of Customer Completion Rate]" caption="Average of Customer Completion Rate" measure="1" displayFolder="" measureGroup="Table_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221.968411689813" backgroundQuery="1" createdVersion="8" refreshedVersion="8" minRefreshableVersion="3" recordCount="0" supportSubquery="1" supportAdvancedDrill="1" xr:uid="{457CC5A3-6D92-4302-BF65-A4C096352661}">
  <cacheSource type="external" connectionId="1"/>
  <cacheFields count="2">
    <cacheField name="[Measures].[Average of Profit Completion Rate]" caption="Average of Profit Completion Rate" numFmtId="0" hierarchy="21" level="32767"/>
    <cacheField name="[Table_1].[Region].[Region]" caption="Region" numFmtId="0" hierarchy="1" level="1">
      <sharedItems containsSemiMixedTypes="0" containsNonDate="0" containsString="0"/>
    </cacheField>
  </cacheFields>
  <cacheHierarchies count="24">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fieldsUsage count="2">
        <fieldUsage x="-1"/>
        <fieldUsage x="1"/>
      </fieldsUsage>
    </cacheHierarchy>
    <cacheHierarchy uniqueName="[Table_1].[Sales]" caption="Sales" attribute="1" defaultMemberUniqueName="[Table_1].[Sales].[All]" allUniqueName="[Table_1].[Sales].[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20" unbalanced="0"/>
    <cacheHierarchy uniqueName="[Table_1].[Target Sales]" caption="Target Sales" attribute="1" defaultMemberUniqueName="[Table_1].[Target Sales].[All]" allUniqueName="[Table_1].[Target Sales].[All]" dimensionUniqueName="[Table_1]" displayFolder="" count="0" memberValueDatatype="5" unbalanced="0"/>
    <cacheHierarchy uniqueName="[Table_1].[Customers]" caption="Customers" attribute="1" defaultMemberUniqueName="[Table_1].[Customers].[All]" allUniqueName="[Table_1].[Customers].[All]" dimensionUniqueName="[Table_1]" displayFolder="" count="0"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0" memberValueDatatype="5" unbalanced="0"/>
    <cacheHierarchy uniqueName="[Table_1].[Profit Completion Rate]" caption="Profit Completion Rate" attribute="1" defaultMemberUniqueName="[Table_1].[Profit Completion Rate].[All]" allUniqueName="[Table_1].[Profit Completion Rate].[All]" dimensionUniqueName="[Table_1]" displayFolder="" count="0"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0" memberValueDatatype="5" unbalanced="0"/>
    <cacheHierarchy uniqueName="[Table_1].[Month (Month)]" caption="Month (Month)" attribute="1" defaultMemberUniqueName="[Table_1].[Month (Month)].[All]" allUniqueName="[Table_1].[Month (Month)].[All]" dimensionUniqueName="[Table_1]" displayFolder="" count="0" memberValueDatatype="130" unbalanced="0"/>
    <cacheHierarchy uniqueName="[Table_1].[Month (Month Index)]" caption="Month (Month Index)" attribute="1" defaultMemberUniqueName="[Table_1].[Month (Month Index)].[All]" allUniqueName="[Table_1].[Month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
        </ext>
      </extLst>
    </cacheHierarchy>
    <cacheHierarchy uniqueName="[Measures].[Sum of Customers]" caption="Sum of Customers" measure="1" displayFolder="" measureGroup="Table_1" count="0" hidden="1">
      <extLst>
        <ext xmlns:x15="http://schemas.microsoft.com/office/spreadsheetml/2010/11/main" uri="{B97F6D7D-B522-45F9-BDA1-12C45D357490}">
          <x15:cacheHierarchy aggregatedColumn="5"/>
        </ext>
      </extLst>
    </cacheHierarchy>
    <cacheHierarchy uniqueName="[Measures].[Sum of Target Sales]" caption="Sum of Target Sales" measure="1" displayFolder="" measureGroup="Table_1" count="0" hidden="1">
      <extLst>
        <ext xmlns:x15="http://schemas.microsoft.com/office/spreadsheetml/2010/11/main" uri="{B97F6D7D-B522-45F9-BDA1-12C45D357490}">
          <x15:cacheHierarchy aggregatedColumn="4"/>
        </ext>
      </extLst>
    </cacheHierarchy>
    <cacheHierarchy uniqueName="[Measures].[Sum of Sales Completion Rate]" caption="Sum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Sales Completion Rate]" caption="Average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Sum of Profit Completion Rate]" caption="Sum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Average of Profit Completion Rate]" caption="Average of Profit Completion Rate" measure="1" displayFolder="" measureGroup="Table_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Average of Customer Completion Rate]" caption="Average of Customer Completion Rate" measure="1" displayFolder="" measureGroup="Table_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221.968411921298" backgroundQuery="1" createdVersion="8" refreshedVersion="8" minRefreshableVersion="3" recordCount="0" supportSubquery="1" supportAdvancedDrill="1" xr:uid="{5DF8995E-B539-4290-B5E2-8E18C948736A}">
  <cacheSource type="external" connectionId="1"/>
  <cacheFields count="2">
    <cacheField name="[Measures].[Average of Customer Completion Rate]" caption="Average of Customer Completion Rate" numFmtId="0" hierarchy="23" level="32767"/>
    <cacheField name="[Table_1].[Region].[Region]" caption="Region" numFmtId="0" hierarchy="1" level="1">
      <sharedItems containsSemiMixedTypes="0" containsNonDate="0" containsString="0"/>
    </cacheField>
  </cacheFields>
  <cacheHierarchies count="24">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fieldsUsage count="2">
        <fieldUsage x="-1"/>
        <fieldUsage x="1"/>
      </fieldsUsage>
    </cacheHierarchy>
    <cacheHierarchy uniqueName="[Table_1].[Sales]" caption="Sales" attribute="1" defaultMemberUniqueName="[Table_1].[Sales].[All]" allUniqueName="[Table_1].[Sales].[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20" unbalanced="0"/>
    <cacheHierarchy uniqueName="[Table_1].[Target Sales]" caption="Target Sales" attribute="1" defaultMemberUniqueName="[Table_1].[Target Sales].[All]" allUniqueName="[Table_1].[Target Sales].[All]" dimensionUniqueName="[Table_1]" displayFolder="" count="0" memberValueDatatype="5" unbalanced="0"/>
    <cacheHierarchy uniqueName="[Table_1].[Customers]" caption="Customers" attribute="1" defaultMemberUniqueName="[Table_1].[Customers].[All]" allUniqueName="[Table_1].[Customers].[All]" dimensionUniqueName="[Table_1]" displayFolder="" count="0"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0" memberValueDatatype="5" unbalanced="0"/>
    <cacheHierarchy uniqueName="[Table_1].[Profit Completion Rate]" caption="Profit Completion Rate" attribute="1" defaultMemberUniqueName="[Table_1].[Profit Completion Rate].[All]" allUniqueName="[Table_1].[Profit Completion Rate].[All]" dimensionUniqueName="[Table_1]" displayFolder="" count="0"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0" memberValueDatatype="5" unbalanced="0"/>
    <cacheHierarchy uniqueName="[Table_1].[Month (Month)]" caption="Month (Month)" attribute="1" defaultMemberUniqueName="[Table_1].[Month (Month)].[All]" allUniqueName="[Table_1].[Month (Month)].[All]" dimensionUniqueName="[Table_1]" displayFolder="" count="0" memberValueDatatype="130" unbalanced="0"/>
    <cacheHierarchy uniqueName="[Table_1].[Month (Month Index)]" caption="Month (Month Index)" attribute="1" defaultMemberUniqueName="[Table_1].[Month (Month Index)].[All]" allUniqueName="[Table_1].[Month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
        </ext>
      </extLst>
    </cacheHierarchy>
    <cacheHierarchy uniqueName="[Measures].[Sum of Customers]" caption="Sum of Customers" measure="1" displayFolder="" measureGroup="Table_1" count="0" hidden="1">
      <extLst>
        <ext xmlns:x15="http://schemas.microsoft.com/office/spreadsheetml/2010/11/main" uri="{B97F6D7D-B522-45F9-BDA1-12C45D357490}">
          <x15:cacheHierarchy aggregatedColumn="5"/>
        </ext>
      </extLst>
    </cacheHierarchy>
    <cacheHierarchy uniqueName="[Measures].[Sum of Target Sales]" caption="Sum of Target Sales" measure="1" displayFolder="" measureGroup="Table_1" count="0" hidden="1">
      <extLst>
        <ext xmlns:x15="http://schemas.microsoft.com/office/spreadsheetml/2010/11/main" uri="{B97F6D7D-B522-45F9-BDA1-12C45D357490}">
          <x15:cacheHierarchy aggregatedColumn="4"/>
        </ext>
      </extLst>
    </cacheHierarchy>
    <cacheHierarchy uniqueName="[Measures].[Sum of Sales Completion Rate]" caption="Sum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Average of Sales Completion Rate]" caption="Average of Sales Completion Rate" measure="1" displayFolder="" measureGroup="Table_1" count="0" hidden="1">
      <extLst>
        <ext xmlns:x15="http://schemas.microsoft.com/office/spreadsheetml/2010/11/main" uri="{B97F6D7D-B522-45F9-BDA1-12C45D357490}">
          <x15:cacheHierarchy aggregatedColumn="7"/>
        </ext>
      </extLst>
    </cacheHierarchy>
    <cacheHierarchy uniqueName="[Measures].[Sum of Profit Completion Rate]" caption="Sum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Average of Profit Completion Rate]" caption="Average of Profit Completion Rate" measure="1" displayFolder="" measureGroup="Table_1" count="0" hidden="1">
      <extLst>
        <ext xmlns:x15="http://schemas.microsoft.com/office/spreadsheetml/2010/11/main" uri="{B97F6D7D-B522-45F9-BDA1-12C45D357490}">
          <x15:cacheHierarchy aggregatedColumn="8"/>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9"/>
        </ext>
      </extLst>
    </cacheHierarchy>
    <cacheHierarchy uniqueName="[Measures].[Average of Customer Completion Rate]" caption="Average of Customer Completion Rate" measure="1" displayFolder="" measureGroup="Table_1"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221.796765277781" backgroundQuery="1" createdVersion="3" refreshedVersion="8" minRefreshableVersion="3" recordCount="0" supportSubquery="1" supportAdvancedDrill="1" xr:uid="{C865F475-79FD-4527-A569-440F05E42A7A}">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cacheHierarchy uniqueName="[Table_1].[Sales]" caption="Sales" attribute="1" defaultMemberUniqueName="[Table_1].[Sales].[All]" allUniqueName="[Table_1].[Sales].[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20" unbalanced="0"/>
    <cacheHierarchy uniqueName="[Table_1].[Target Sales]" caption="Target Sales" attribute="1" defaultMemberUniqueName="[Table_1].[Target Sales].[All]" allUniqueName="[Table_1].[Target Sales].[All]" dimensionUniqueName="[Table_1]" displayFolder="" count="0" memberValueDatatype="5" unbalanced="0"/>
    <cacheHierarchy uniqueName="[Table_1].[Customers]" caption="Customers" attribute="1" defaultMemberUniqueName="[Table_1].[Customers].[All]" allUniqueName="[Table_1].[Customers].[All]" dimensionUniqueName="[Table_1]" displayFolder="" count="0"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0" memberValueDatatype="5" unbalanced="0"/>
    <cacheHierarchy uniqueName="[Table_1].[Profit Completion Rate]" caption="Profit Completion Rate" attribute="1" defaultMemberUniqueName="[Table_1].[Profit Completion Rate].[All]" allUniqueName="[Table_1].[Profit Completion Rate].[All]" dimensionUniqueName="[Table_1]" displayFolder="" count="0"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0" memberValueDatatype="5" unbalanced="0"/>
    <cacheHierarchy uniqueName="[Table_1].[Month (Month)]" caption="Month (Month)" attribute="1" defaultMemberUniqueName="[Table_1].[Month (Month)].[All]" allUniqueName="[Table_1].[Month (Month)].[All]" dimensionUniqueName="[Table_1]" displayFolder="" count="0" memberValueDatatype="130" unbalanced="0"/>
    <cacheHierarchy uniqueName="[Table_1].[Month (Month Index)]" caption="Month (Month Index)" attribute="1" defaultMemberUniqueName="[Table_1].[Month (Month Index)].[All]" allUniqueName="[Table_1].[Month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Profit]" caption="Sum of Profit" measure="1" displayFolder="" measureGroup="Table_1"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Table_1" count="0" hidden="1">
      <extLst>
        <ext xmlns:x15="http://schemas.microsoft.com/office/spreadsheetml/2010/11/main" uri="{B97F6D7D-B522-45F9-BDA1-12C45D357490}">
          <x15:cacheHierarchy aggregatedColumn="2"/>
        </ext>
      </extLst>
    </cacheHierarchy>
    <cacheHierarchy uniqueName="[Measures].[Sum of Customers]" caption="Sum of Customers" measure="1" displayFolder="" measureGroup="Table_1" count="0" hidden="1">
      <extLst>
        <ext xmlns:x15="http://schemas.microsoft.com/office/spreadsheetml/2010/11/main" uri="{B97F6D7D-B522-45F9-BDA1-12C45D357490}">
          <x15:cacheHierarchy aggregatedColumn="5"/>
        </ext>
      </extLst>
    </cacheHierarchy>
    <cacheHierarchy uniqueName="[Measures].[Sum of Target Sales]" caption="Sum of Target Sales" measure="1" displayFolder="" measureGroup="Table_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0603865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BD31FE-867A-4095-9F4A-672F51A3726D}" name="Headers" cacheId="937"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dataFields count="3">
    <dataField name="Sum of Profit" fld="0" baseField="0" baseItem="0"/>
    <dataField name="Sum of Sales" fld="1" baseField="0" baseItem="0"/>
    <dataField name="Sum of Customers" fld="2" baseField="0" baseItem="0"/>
  </dataFields>
  <pivotHierarchies count="24">
    <pivotHierarchy multipleItemSelectionAllowed="1" dragToData="1"/>
    <pivotHierarchy multipleItemSelectionAllowed="1" dragToData="1">
      <members count="1" level="1">
        <member name="[Table_1].[Region].&amp;[Los Angele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template.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F14636-C764-4E28-962A-FF15B232761C}" name="PivotTable16" cacheId="9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3"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10">
    <i>
      <x/>
    </i>
    <i>
      <x v="1"/>
    </i>
    <i>
      <x v="2"/>
    </i>
    <i>
      <x v="3"/>
    </i>
    <i>
      <x v="4"/>
    </i>
    <i>
      <x v="5"/>
    </i>
    <i>
      <x v="6"/>
    </i>
    <i>
      <x v="7"/>
    </i>
    <i>
      <x v="8"/>
    </i>
    <i t="grand">
      <x/>
    </i>
  </rowItems>
  <colFields count="1">
    <field x="-2"/>
  </colFields>
  <colItems count="2">
    <i>
      <x/>
    </i>
    <i i="1">
      <x v="1"/>
    </i>
  </colItems>
  <dataFields count="2">
    <dataField name="Sum of Sales" fld="0" baseField="0" baseItem="0"/>
    <dataField name="Sum of Target Sales"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4">
    <pivotHierarchy multipleItemSelectionAllowed="1" dragToData="1"/>
    <pivotHierarchy multipleItemSelectionAllowed="1" dragToData="1">
      <members count="1" level="1">
        <member name="[Table_1].[Region].&amp;[Los Angele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template.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404A01-AD2B-4A48-80E5-96A685D395FB}" name="PivotTable17" cacheId="9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Customers"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24">
    <pivotHierarchy multipleItemSelectionAllowed="1" dragToData="1"/>
    <pivotHierarchy multipleItemSelectionAllowed="1" dragToData="1">
      <members count="1" level="1">
        <member name="[Table_1].[Region].&amp;[Los Angele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template.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96900F-0F48-4347-AA92-7402A95D0E82}" name="PivotTable18" cacheId="9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5"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4">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template.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7054F4-C14D-4A94-85B6-7E25B1CD31D3}" name="PivotTable19" cacheId="94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les Completion Rate" fld="0" subtotal="average" baseField="0" baseItem="0" numFmtId="9"/>
  </dataFields>
  <formats count="1">
    <format dxfId="65">
      <pivotArea outline="0" collapsedLevelsAreSubtotals="1" fieldPosition="0"/>
    </format>
  </formats>
  <pivotHierarchies count="24">
    <pivotHierarchy multipleItemSelectionAllowed="1" dragToData="1"/>
    <pivotHierarchy multipleItemSelectionAllowed="1" dragToData="1">
      <members count="1" level="1">
        <member name="[Table_1].[Region].&amp;[Los Angele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ales Completion Rate"/>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template.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21FECE-7F08-41D1-97FF-1D55A0C11149}" name="PivotTable20" cacheId="9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rofit Completion Rate" fld="0" subtotal="average" baseField="0" baseItem="0" numFmtId="9"/>
  </dataFields>
  <formats count="1">
    <format dxfId="64">
      <pivotArea outline="0" collapsedLevelsAreSubtotals="1" fieldPosition="0"/>
    </format>
  </formats>
  <pivotHierarchies count="24">
    <pivotHierarchy multipleItemSelectionAllowed="1" dragToData="1"/>
    <pivotHierarchy multipleItemSelectionAllowed="1" dragToData="1">
      <members count="1" level="1">
        <member name="[Table_1].[Region].&amp;[Los Angele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Profit Completion Rate"/>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template.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9E5343-A6F3-4603-9E6B-8E5F1C0DFFBC}" name="PivotTable21" cacheId="9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Completion Rate" fld="0" subtotal="average" baseField="0" baseItem="0" numFmtId="9"/>
  </dataFields>
  <formats count="1">
    <format dxfId="63">
      <pivotArea outline="0" collapsedLevelsAreSubtotals="1" fieldPosition="0"/>
    </format>
  </formats>
  <pivotHierarchies count="24">
    <pivotHierarchy multipleItemSelectionAllowed="1" dragToData="1"/>
    <pivotHierarchy multipleItemSelectionAllowed="1" dragToData="1">
      <members count="1" level="1">
        <member name="[Table_1].[Region].&amp;[Los Angele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Completion Rate"/>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template.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CCC40AD-46AE-46A7-94C0-D9B1721D27AD}" sourceName="[Table_1].[Region]">
  <pivotTables>
    <pivotTable tabId="6" name="Headers"/>
    <pivotTable tabId="7" name="PivotTable16"/>
    <pivotTable tabId="8" name="PivotTable17"/>
    <pivotTable tabId="9" name="PivotTable18"/>
    <pivotTable tabId="10" name="PivotTable19"/>
    <pivotTable tabId="11" name="PivotTable20"/>
    <pivotTable tabId="12" name="PivotTable21"/>
  </pivotTables>
  <data>
    <olap pivotCacheId="1060386518">
      <levels count="2">
        <level uniqueName="[Table_1].[Region].[(All)]" sourceCaption="(All)" count="0"/>
        <level uniqueName="[Table_1].[Region].[Region]" sourceCaption="Region" count="7">
          <ranges>
            <range startItem="0">
              <i n="[Table_1].[Region].&amp;[Argentina]" c="Argentina"/>
              <i n="[Table_1].[Region].&amp;[Brazil]" c="Brazil"/>
              <i n="[Table_1].[Region].&amp;[Chicaco]" c="Chicaco"/>
              <i n="[Table_1].[Region].&amp;[Chile]" c="Chile"/>
              <i n="[Table_1].[Region].&amp;[Columbia]" c="Columbia"/>
              <i n="[Table_1].[Region].&amp;[Los Angeles]" c="Los Angeles"/>
              <i n="[Table_1].[Region].&amp;[Peru]" c="Peru"/>
            </range>
          </ranges>
        </level>
      </levels>
      <selections count="1">
        <selection n="[Table_1].[Region].&amp;[Los Angel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81F1A67A-2425-4576-878F-464752F2E6C2}" sourceName="[Table_1].[Month]">
  <pivotTables>
    <pivotTable tabId="6" name="Headers"/>
    <pivotTable tabId="7" name="PivotTable16"/>
    <pivotTable tabId="8" name="PivotTable17"/>
    <pivotTable tabId="9" name="PivotTable18"/>
    <pivotTable tabId="10" name="PivotTable19"/>
    <pivotTable tabId="11" name="PivotTable20"/>
    <pivotTable tabId="12" name="PivotTable21"/>
  </pivotTables>
  <data>
    <olap pivotCacheId="1060386518">
      <levels count="2">
        <level uniqueName="[Table_1].[Month].[(All)]" sourceCaption="(All)" count="0"/>
        <level uniqueName="[Table_1].[Month].[Month]" sourceCaption="Month" count="9">
          <ranges>
            <range startItem="0">
              <i n="[Table_1].[Month].&amp;[2023-01-01T00:00:00]" c="01/01/2023"/>
              <i n="[Table_1].[Month].&amp;[2023-02-01T00:00:00]" c="01/02/2023"/>
              <i n="[Table_1].[Month].&amp;[2023-03-01T00:00:00]" c="01/03/2023"/>
              <i n="[Table_1].[Month].&amp;[2023-04-01T00:00:00]" c="01/04/2023"/>
              <i n="[Table_1].[Month].&amp;[2023-05-01T00:00:00]" c="01/05/2023"/>
              <i n="[Table_1].[Month].&amp;[2023-06-01T00:00:00]" c="01/06/2023"/>
              <i n="[Table_1].[Month].&amp;[2023-07-01T00:00:00]" c="01/07/2023"/>
              <i n="[Table_1].[Month].&amp;[2023-08-01T00:00:00]" c="01/08/2023"/>
              <i n="[Table_1].[Month].&amp;[2023-09-01T00:00:00]" c="01/09/2023"/>
            </range>
          </ranges>
        </level>
      </levels>
      <selections count="1">
        <selection n="[Table_1].[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9D839E32-9555-4BE0-98AE-08293EBB8CC0}" sourceName="[Table_1].[Quarter]">
  <pivotTables>
    <pivotTable tabId="6" name="Headers"/>
    <pivotTable tabId="7" name="PivotTable16"/>
    <pivotTable tabId="8" name="PivotTable17"/>
    <pivotTable tabId="9" name="PivotTable18"/>
    <pivotTable tabId="10" name="PivotTable19"/>
    <pivotTable tabId="11" name="PivotTable20"/>
    <pivotTable tabId="12" name="PivotTable21"/>
  </pivotTables>
  <data>
    <olap pivotCacheId="1060386518">
      <levels count="2">
        <level uniqueName="[Table_1].[Quarter].[(All)]" sourceCaption="(All)" count="0"/>
        <level uniqueName="[Table_1].[Quarter].[Quarter]" sourceCaption="Quarter" count="3">
          <ranges>
            <range startItem="0">
              <i n="[Table_1].[Quarter].&amp;[Quarter 1]" c="Quarter 1"/>
              <i n="[Table_1].[Quarter].&amp;[Quarter 2]" c="Quarter 2"/>
              <i n="[Table_1].[Quarter].&amp;[Quarter 3]" c="Quarter 3"/>
            </range>
          </ranges>
        </level>
      </levels>
      <selections count="1">
        <selection n="[Table_1].[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9EBC7F1-EC42-4EBC-A752-83B387E9B27D}" cache="Slicer_Region1" caption="Region" level="1" rowHeight="260350"/>
  <slicer name="Month 1" xr10:uid="{0D09DF03-B228-4B30-9E04-A6E406699870}" cache="Slicer_Month1" caption="Month" level="1" rowHeight="260350"/>
  <slicer name="Quarter 1" xr10:uid="{6583CD19-AF5D-4B0B-85A0-590CCD5985B9}" cache="Slicer_Quarter1" caption="Quarter" level="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64">
  <autoFilter ref="A1:J64" xr:uid="{00000000-000C-0000-FFFF-FFFF00000000}"/>
  <tableColumns count="10">
    <tableColumn id="1" xr3:uid="{00000000-0010-0000-0000-000001000000}" name="Month"/>
    <tableColumn id="2" xr3:uid="{00000000-0010-0000-0000-000002000000}" name="Region"/>
    <tableColumn id="3" xr3:uid="{00000000-0010-0000-0000-000003000000}" name="Sales"/>
    <tableColumn id="4" xr3:uid="{00000000-0010-0000-0000-000004000000}" name="Profit"/>
    <tableColumn id="5" xr3:uid="{00000000-0010-0000-0000-000005000000}" name="Target Sales"/>
    <tableColumn id="6" xr3:uid="{00000000-0010-0000-0000-000006000000}" name="Customers"/>
    <tableColumn id="7" xr3:uid="{00000000-0010-0000-0000-000007000000}" name="Quarter"/>
    <tableColumn id="8" xr3:uid="{00000000-0010-0000-0000-000008000000}" name="Sales Completion Rate"/>
    <tableColumn id="9" xr3:uid="{00000000-0010-0000-0000-000009000000}" name="Profit Completion Rate"/>
    <tableColumn id="10" xr3:uid="{00000000-0010-0000-0000-00000A000000}" name="Customer Comple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2" workbookViewId="0"/>
  </sheetViews>
  <sheetFormatPr defaultColWidth="11.19921875" defaultRowHeight="15" customHeight="1" x14ac:dyDescent="0.3"/>
  <cols>
    <col min="1" max="9" width="8.69921875" customWidth="1"/>
    <col min="10" max="26" width="8.59765625" customWidth="1"/>
  </cols>
  <sheetData>
    <row r="1" spans="1:26" ht="15.7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7">
      <c r="B2" s="2" t="s">
        <v>0</v>
      </c>
      <c r="C2" s="1"/>
      <c r="E2" s="1"/>
      <c r="F2" s="1"/>
      <c r="G2" s="1"/>
      <c r="H2" s="1"/>
      <c r="I2" s="1"/>
      <c r="J2" s="1"/>
      <c r="K2" s="1"/>
      <c r="L2" s="1"/>
      <c r="M2" s="1"/>
      <c r="N2" s="1"/>
      <c r="O2" s="1"/>
      <c r="P2" s="1"/>
      <c r="Q2" s="1"/>
      <c r="R2" s="1"/>
      <c r="S2" s="1"/>
      <c r="T2" s="1"/>
      <c r="U2" s="1"/>
      <c r="V2" s="1"/>
      <c r="W2" s="1"/>
      <c r="X2" s="1"/>
      <c r="Y2" s="1"/>
      <c r="Z2" s="1"/>
    </row>
    <row r="3" spans="1:26" ht="15.75" customHeight="1" x14ac:dyDescent="0.3">
      <c r="A3" s="1"/>
      <c r="B3" s="1"/>
      <c r="C3" s="3">
        <v>1</v>
      </c>
      <c r="D3" s="3" t="s">
        <v>1</v>
      </c>
      <c r="E3" s="1"/>
      <c r="F3" s="1"/>
      <c r="G3" s="1"/>
      <c r="H3" s="1"/>
      <c r="I3" s="1"/>
      <c r="J3" s="1"/>
      <c r="K3" s="1"/>
      <c r="L3" s="1"/>
      <c r="M3" s="1"/>
      <c r="N3" s="1"/>
      <c r="O3" s="1"/>
      <c r="P3" s="1"/>
      <c r="Q3" s="1"/>
      <c r="R3" s="1"/>
      <c r="S3" s="1"/>
      <c r="T3" s="1"/>
      <c r="U3" s="1"/>
      <c r="V3" s="1"/>
      <c r="W3" s="1"/>
      <c r="X3" s="1"/>
      <c r="Y3" s="1"/>
      <c r="Z3" s="1"/>
    </row>
    <row r="4" spans="1:26" ht="15.75"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5.75" customHeight="1" x14ac:dyDescent="0.3">
      <c r="A5" s="1"/>
      <c r="B5" s="1"/>
      <c r="C5" s="1"/>
      <c r="D5" s="1"/>
      <c r="E5" s="1"/>
      <c r="F5" s="1"/>
      <c r="G5" s="1"/>
      <c r="H5" s="1"/>
      <c r="I5" s="1"/>
      <c r="J5" s="1"/>
      <c r="K5" s="1"/>
      <c r="L5" s="1"/>
      <c r="M5" s="1"/>
      <c r="N5" s="1"/>
      <c r="O5" s="1"/>
      <c r="P5" s="1"/>
      <c r="Q5" s="1"/>
      <c r="R5" s="1"/>
      <c r="S5" s="1"/>
      <c r="T5" s="1"/>
      <c r="U5" s="1"/>
      <c r="V5" s="1"/>
      <c r="W5" s="1"/>
      <c r="X5" s="1"/>
      <c r="Y5" s="1"/>
      <c r="Z5" s="1"/>
    </row>
    <row r="6" spans="1:26" ht="15.75" customHeight="1" x14ac:dyDescent="0.3">
      <c r="A6" s="1"/>
      <c r="B6" s="1"/>
      <c r="C6" s="1"/>
      <c r="D6" s="1"/>
      <c r="E6" s="1"/>
      <c r="F6" s="1"/>
      <c r="G6" s="1"/>
      <c r="H6" s="1"/>
      <c r="I6" s="1"/>
      <c r="J6" s="1"/>
      <c r="K6" s="1"/>
      <c r="L6" s="1"/>
      <c r="M6" s="1"/>
      <c r="N6" s="1"/>
      <c r="O6" s="1"/>
      <c r="P6" s="1"/>
      <c r="Q6" s="1"/>
      <c r="R6" s="1"/>
      <c r="S6" s="1"/>
      <c r="T6" s="1"/>
      <c r="U6" s="1"/>
      <c r="V6" s="1"/>
      <c r="W6" s="1"/>
      <c r="X6" s="1"/>
      <c r="Y6" s="1"/>
      <c r="Z6" s="1"/>
    </row>
    <row r="7" spans="1:26" ht="15.75" customHeight="1" x14ac:dyDescent="0.3">
      <c r="A7" s="1"/>
      <c r="B7" s="1"/>
      <c r="C7" s="1"/>
      <c r="D7" s="1"/>
      <c r="E7" s="1"/>
      <c r="F7" s="1"/>
      <c r="G7" s="1"/>
      <c r="H7" s="1"/>
      <c r="I7" s="1"/>
      <c r="J7" s="1"/>
      <c r="K7" s="1"/>
      <c r="L7" s="1"/>
      <c r="M7" s="1"/>
      <c r="N7" s="1"/>
      <c r="O7" s="1"/>
      <c r="P7" s="1"/>
      <c r="Q7" s="1"/>
      <c r="R7" s="1"/>
      <c r="S7" s="1"/>
      <c r="T7" s="1"/>
      <c r="U7" s="1"/>
      <c r="V7" s="1"/>
      <c r="W7" s="1"/>
      <c r="X7" s="1"/>
      <c r="Y7" s="1"/>
      <c r="Z7" s="1"/>
    </row>
    <row r="8" spans="1:26" ht="15.75" customHeight="1" x14ac:dyDescent="0.3">
      <c r="A8" s="1"/>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3">
      <c r="A9" s="1"/>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7">
      <c r="A10" s="2" t="s">
        <v>2</v>
      </c>
      <c r="B10" s="1"/>
      <c r="C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55000000000000004">
      <c r="A11" s="4" t="s">
        <v>3</v>
      </c>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3">
      <c r="A12" s="1" t="s">
        <v>4</v>
      </c>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3">
      <c r="A17" s="1"/>
      <c r="B17" s="1"/>
      <c r="C17" s="1"/>
      <c r="D17" s="1"/>
      <c r="E17" s="1"/>
      <c r="F17" s="1"/>
      <c r="G17" s="1"/>
      <c r="H17" s="1"/>
      <c r="I17" s="5"/>
      <c r="J17" s="1"/>
      <c r="K17" s="1"/>
      <c r="L17" s="1"/>
      <c r="M17" s="1"/>
      <c r="N17" s="1"/>
      <c r="O17" s="1"/>
      <c r="P17" s="1"/>
      <c r="Q17" s="1"/>
      <c r="R17" s="1"/>
      <c r="S17" s="1"/>
      <c r="T17" s="1"/>
      <c r="U17" s="1"/>
      <c r="V17" s="1"/>
      <c r="W17" s="1"/>
      <c r="X17" s="1"/>
      <c r="Y17" s="1"/>
      <c r="Z17" s="1"/>
    </row>
    <row r="18" spans="1:26" ht="15.75" customHeight="1" x14ac:dyDescent="0.3">
      <c r="A18" s="1"/>
      <c r="B18" s="1"/>
      <c r="C18" s="1"/>
      <c r="D18" s="1"/>
      <c r="E18" s="1"/>
      <c r="F18" s="1"/>
      <c r="G18" s="1"/>
      <c r="H18" s="1"/>
      <c r="I18" s="5"/>
      <c r="J18" s="1"/>
      <c r="K18" s="1"/>
      <c r="L18" s="1"/>
      <c r="M18" s="1"/>
      <c r="N18" s="1"/>
      <c r="O18" s="1"/>
      <c r="P18" s="1"/>
      <c r="Q18" s="1"/>
      <c r="R18" s="1"/>
      <c r="S18" s="1"/>
      <c r="T18" s="1"/>
      <c r="U18" s="1"/>
      <c r="V18" s="1"/>
      <c r="W18" s="1"/>
      <c r="X18" s="1"/>
      <c r="Y18" s="1"/>
      <c r="Z18" s="1"/>
    </row>
    <row r="19" spans="1:26" ht="15.75" customHeight="1" x14ac:dyDescent="0.3">
      <c r="A19" s="1"/>
      <c r="B19" s="1"/>
      <c r="C19" s="1"/>
      <c r="D19" s="1"/>
      <c r="E19" s="1"/>
      <c r="F19" s="1"/>
      <c r="G19" s="1"/>
      <c r="H19" s="1"/>
      <c r="I19" s="5"/>
      <c r="J19" s="1"/>
      <c r="K19" s="1"/>
      <c r="L19" s="1"/>
      <c r="M19" s="1"/>
      <c r="N19" s="1"/>
      <c r="O19" s="1"/>
      <c r="P19" s="1"/>
      <c r="Q19" s="1"/>
      <c r="R19" s="1"/>
      <c r="S19" s="1"/>
      <c r="T19" s="1"/>
      <c r="U19" s="1"/>
      <c r="V19" s="1"/>
      <c r="W19" s="1"/>
      <c r="X19" s="1"/>
      <c r="Y19" s="1"/>
      <c r="Z19" s="1"/>
    </row>
    <row r="20" spans="1:26" ht="15.75" customHeight="1" x14ac:dyDescent="0.3">
      <c r="A20" s="1"/>
      <c r="B20" s="1"/>
      <c r="C20" s="1"/>
      <c r="D20" s="1"/>
      <c r="E20" s="1"/>
      <c r="F20" s="1"/>
      <c r="G20" s="1"/>
      <c r="H20" s="1"/>
      <c r="I20" s="5"/>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5"/>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5"/>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5"/>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5"/>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5"/>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5"/>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5"/>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5"/>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J17:Z28">
    <cfRule type="colorScale" priority="1">
      <colorScale>
        <cfvo type="min"/>
        <cfvo type="percentile" val="50"/>
        <cfvo type="max"/>
        <color rgb="FFF8696B"/>
        <color rgb="FFFFEB84"/>
        <color rgb="FF63BE7B"/>
      </colorScale>
    </cfRule>
  </conditionalFormatting>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4"/>
  <sheetViews>
    <sheetView topLeftCell="A2" workbookViewId="0">
      <selection activeCell="E11" sqref="A2:J64"/>
    </sheetView>
  </sheetViews>
  <sheetFormatPr defaultColWidth="11.19921875" defaultRowHeight="15" customHeight="1" x14ac:dyDescent="0.3"/>
  <cols>
    <col min="1" max="1" width="8.3984375" customWidth="1"/>
    <col min="2" max="2" width="10.19921875" customWidth="1"/>
    <col min="3" max="3" width="8.3984375" customWidth="1"/>
    <col min="4" max="4" width="9.8984375" customWidth="1"/>
    <col min="5" max="5" width="12.796875" customWidth="1"/>
    <col min="6" max="6" width="11.796875" customWidth="1"/>
    <col min="7" max="7" width="9.796875" customWidth="1"/>
    <col min="8" max="8" width="19.59765625" customWidth="1"/>
    <col min="9" max="9" width="20.09765625" customWidth="1"/>
    <col min="10" max="10" width="23.59765625" customWidth="1"/>
    <col min="11" max="26" width="8.59765625" customWidth="1"/>
  </cols>
  <sheetData>
    <row r="1" spans="1:10" x14ac:dyDescent="0.3">
      <c r="A1" s="6" t="s">
        <v>5</v>
      </c>
      <c r="B1" s="6" t="s">
        <v>6</v>
      </c>
      <c r="C1" s="6" t="s">
        <v>7</v>
      </c>
      <c r="D1" s="6" t="s">
        <v>8</v>
      </c>
      <c r="E1" s="6" t="s">
        <v>9</v>
      </c>
      <c r="F1" s="6" t="s">
        <v>10</v>
      </c>
      <c r="G1" s="6" t="s">
        <v>11</v>
      </c>
      <c r="H1" s="6" t="s">
        <v>12</v>
      </c>
      <c r="I1" s="6" t="s">
        <v>13</v>
      </c>
      <c r="J1" s="6" t="s">
        <v>14</v>
      </c>
    </row>
    <row r="2" spans="1:10" x14ac:dyDescent="0.3">
      <c r="A2" s="7">
        <v>44927</v>
      </c>
      <c r="B2" s="6" t="s">
        <v>15</v>
      </c>
      <c r="C2" s="8">
        <v>5000</v>
      </c>
      <c r="D2" s="8">
        <v>2581</v>
      </c>
      <c r="E2" s="8">
        <v>2857.1428571428573</v>
      </c>
      <c r="F2" s="6">
        <v>80</v>
      </c>
      <c r="G2" s="8" t="s">
        <v>16</v>
      </c>
      <c r="H2" s="9">
        <v>0.89</v>
      </c>
      <c r="I2" s="9">
        <v>0.85</v>
      </c>
      <c r="J2" s="9">
        <v>0.72</v>
      </c>
    </row>
    <row r="3" spans="1:10" x14ac:dyDescent="0.3">
      <c r="A3" s="7">
        <v>44927</v>
      </c>
      <c r="B3" s="6" t="s">
        <v>17</v>
      </c>
      <c r="C3" s="8">
        <v>3500</v>
      </c>
      <c r="D3" s="8">
        <v>3944</v>
      </c>
      <c r="E3" s="8">
        <v>2857.1428571428573</v>
      </c>
      <c r="F3" s="6">
        <v>30</v>
      </c>
      <c r="G3" s="8" t="s">
        <v>16</v>
      </c>
      <c r="H3" s="9">
        <v>0.94</v>
      </c>
      <c r="I3" s="9">
        <v>0.95</v>
      </c>
      <c r="J3" s="9">
        <v>0.86</v>
      </c>
    </row>
    <row r="4" spans="1:10" x14ac:dyDescent="0.3">
      <c r="A4" s="7">
        <v>44927</v>
      </c>
      <c r="B4" s="6" t="s">
        <v>18</v>
      </c>
      <c r="C4" s="8">
        <v>1500</v>
      </c>
      <c r="D4" s="6">
        <v>3293</v>
      </c>
      <c r="E4" s="8">
        <v>2857.1428571428573</v>
      </c>
      <c r="F4" s="6">
        <v>15</v>
      </c>
      <c r="G4" s="8" t="s">
        <v>16</v>
      </c>
      <c r="H4" s="9">
        <v>0.82</v>
      </c>
      <c r="I4" s="9">
        <v>0.8</v>
      </c>
      <c r="J4" s="9">
        <v>0.76</v>
      </c>
    </row>
    <row r="5" spans="1:10" x14ac:dyDescent="0.3">
      <c r="A5" s="7">
        <v>44927</v>
      </c>
      <c r="B5" s="6" t="s">
        <v>19</v>
      </c>
      <c r="C5" s="8">
        <v>1500</v>
      </c>
      <c r="D5" s="6">
        <v>2019</v>
      </c>
      <c r="E5" s="8">
        <v>2857.1428571428573</v>
      </c>
      <c r="F5" s="6">
        <v>40</v>
      </c>
      <c r="G5" s="8" t="s">
        <v>16</v>
      </c>
      <c r="H5" s="9">
        <v>0.79</v>
      </c>
      <c r="I5" s="9">
        <v>0.79</v>
      </c>
      <c r="J5" s="9">
        <v>0.79</v>
      </c>
    </row>
    <row r="6" spans="1:10" x14ac:dyDescent="0.3">
      <c r="A6" s="7">
        <v>44927</v>
      </c>
      <c r="B6" s="6" t="s">
        <v>20</v>
      </c>
      <c r="C6" s="8">
        <v>6000</v>
      </c>
      <c r="D6" s="6">
        <v>2980</v>
      </c>
      <c r="E6" s="8">
        <v>2857.1428571428573</v>
      </c>
      <c r="F6" s="6">
        <v>100</v>
      </c>
      <c r="G6" s="8" t="s">
        <v>16</v>
      </c>
      <c r="H6" s="9">
        <v>0.96</v>
      </c>
      <c r="I6" s="9">
        <v>0.79</v>
      </c>
      <c r="J6" s="9">
        <v>0.7</v>
      </c>
    </row>
    <row r="7" spans="1:10" x14ac:dyDescent="0.3">
      <c r="A7" s="7">
        <v>44927</v>
      </c>
      <c r="B7" s="6" t="s">
        <v>21</v>
      </c>
      <c r="C7" s="8">
        <v>2500</v>
      </c>
      <c r="D7" s="6">
        <v>2209</v>
      </c>
      <c r="E7" s="8">
        <v>2857.1428571428573</v>
      </c>
      <c r="F7" s="6">
        <v>15</v>
      </c>
      <c r="G7" s="8" t="s">
        <v>16</v>
      </c>
      <c r="H7" s="9">
        <v>0.79</v>
      </c>
      <c r="I7" s="9">
        <v>0.79</v>
      </c>
      <c r="J7" s="9">
        <v>0.77</v>
      </c>
    </row>
    <row r="8" spans="1:10" x14ac:dyDescent="0.3">
      <c r="A8" s="7">
        <v>44927</v>
      </c>
      <c r="B8" s="6" t="s">
        <v>22</v>
      </c>
      <c r="C8" s="8">
        <v>10000</v>
      </c>
      <c r="D8" s="6">
        <v>2440</v>
      </c>
      <c r="E8" s="8">
        <v>2857.1428571428573</v>
      </c>
      <c r="F8" s="6">
        <v>20</v>
      </c>
      <c r="G8" s="8" t="s">
        <v>16</v>
      </c>
      <c r="H8" s="9">
        <v>0.75</v>
      </c>
      <c r="I8" s="9">
        <v>0.72</v>
      </c>
      <c r="J8" s="9">
        <v>0.93</v>
      </c>
    </row>
    <row r="9" spans="1:10" x14ac:dyDescent="0.3">
      <c r="A9" s="7">
        <v>44958</v>
      </c>
      <c r="B9" s="6" t="s">
        <v>15</v>
      </c>
      <c r="C9" s="8">
        <v>5000</v>
      </c>
      <c r="D9" s="8">
        <v>2000</v>
      </c>
      <c r="E9" s="8">
        <v>1428.5714285714287</v>
      </c>
      <c r="F9" s="6">
        <v>90</v>
      </c>
      <c r="G9" s="8" t="s">
        <v>16</v>
      </c>
      <c r="H9" s="9">
        <v>0.92</v>
      </c>
      <c r="I9" s="9">
        <v>0.99</v>
      </c>
      <c r="J9" s="9">
        <v>0.74</v>
      </c>
    </row>
    <row r="10" spans="1:10" x14ac:dyDescent="0.3">
      <c r="A10" s="7">
        <v>44958</v>
      </c>
      <c r="B10" s="6" t="s">
        <v>17</v>
      </c>
      <c r="C10" s="8">
        <v>15000</v>
      </c>
      <c r="D10" s="8">
        <v>14431</v>
      </c>
      <c r="E10" s="8">
        <v>1428.5714285714287</v>
      </c>
      <c r="F10" s="6">
        <v>30</v>
      </c>
      <c r="G10" s="8" t="s">
        <v>16</v>
      </c>
      <c r="H10" s="9">
        <v>0.7</v>
      </c>
      <c r="I10" s="9">
        <v>0.99</v>
      </c>
      <c r="J10" s="9">
        <v>0.95</v>
      </c>
    </row>
    <row r="11" spans="1:10" x14ac:dyDescent="0.3">
      <c r="A11" s="7">
        <v>44958</v>
      </c>
      <c r="B11" s="6" t="s">
        <v>18</v>
      </c>
      <c r="C11" s="8">
        <v>1500</v>
      </c>
      <c r="D11" s="6">
        <v>3000</v>
      </c>
      <c r="E11" s="8">
        <v>1428.5714285714287</v>
      </c>
      <c r="F11" s="6">
        <v>15</v>
      </c>
      <c r="G11" s="8" t="s">
        <v>16</v>
      </c>
      <c r="H11" s="9">
        <v>0.91</v>
      </c>
      <c r="I11" s="9">
        <v>0.98</v>
      </c>
      <c r="J11" s="9">
        <v>0.89</v>
      </c>
    </row>
    <row r="12" spans="1:10" x14ac:dyDescent="0.3">
      <c r="A12" s="7">
        <v>44958</v>
      </c>
      <c r="B12" s="6" t="s">
        <v>19</v>
      </c>
      <c r="C12" s="8">
        <v>3500</v>
      </c>
      <c r="D12" s="6">
        <v>4000</v>
      </c>
      <c r="E12" s="8">
        <v>1428.5714285714287</v>
      </c>
      <c r="F12" s="6">
        <v>40</v>
      </c>
      <c r="G12" s="8" t="s">
        <v>16</v>
      </c>
      <c r="H12" s="9">
        <v>0.74</v>
      </c>
      <c r="I12" s="9">
        <v>0.85</v>
      </c>
      <c r="J12" s="9">
        <v>0.7</v>
      </c>
    </row>
    <row r="13" spans="1:10" x14ac:dyDescent="0.3">
      <c r="A13" s="7">
        <v>44958</v>
      </c>
      <c r="B13" s="6" t="s">
        <v>20</v>
      </c>
      <c r="C13" s="8">
        <v>6000</v>
      </c>
      <c r="D13" s="6">
        <v>2000</v>
      </c>
      <c r="E13" s="8">
        <v>1428.5714285714287</v>
      </c>
      <c r="F13" s="6">
        <v>100</v>
      </c>
      <c r="G13" s="8" t="s">
        <v>16</v>
      </c>
      <c r="H13" s="9">
        <v>0.9</v>
      </c>
      <c r="I13" s="9">
        <v>0.9</v>
      </c>
      <c r="J13" s="9">
        <v>0.72</v>
      </c>
    </row>
    <row r="14" spans="1:10" x14ac:dyDescent="0.3">
      <c r="A14" s="7">
        <v>44958</v>
      </c>
      <c r="B14" s="6" t="s">
        <v>21</v>
      </c>
      <c r="C14" s="8">
        <v>4000</v>
      </c>
      <c r="D14" s="6">
        <v>2000</v>
      </c>
      <c r="E14" s="8">
        <v>1428.5714285714287</v>
      </c>
      <c r="F14" s="6">
        <v>15</v>
      </c>
      <c r="G14" s="8" t="s">
        <v>16</v>
      </c>
      <c r="H14" s="9">
        <v>0.95</v>
      </c>
      <c r="I14" s="9">
        <v>0.97</v>
      </c>
      <c r="J14" s="9">
        <v>0.81</v>
      </c>
    </row>
    <row r="15" spans="1:10" x14ac:dyDescent="0.3">
      <c r="A15" s="7">
        <v>44958</v>
      </c>
      <c r="B15" s="6" t="s">
        <v>22</v>
      </c>
      <c r="C15" s="8">
        <v>10000</v>
      </c>
      <c r="D15" s="6">
        <v>2000</v>
      </c>
      <c r="E15" s="8">
        <v>1428.5714285714287</v>
      </c>
      <c r="F15" s="6">
        <v>20</v>
      </c>
      <c r="G15" s="8" t="s">
        <v>16</v>
      </c>
      <c r="H15" s="9">
        <v>0.99</v>
      </c>
      <c r="I15" s="9">
        <v>0.79</v>
      </c>
      <c r="J15" s="9">
        <v>0.75</v>
      </c>
    </row>
    <row r="16" spans="1:10" x14ac:dyDescent="0.3">
      <c r="A16" s="7">
        <v>44986</v>
      </c>
      <c r="B16" s="6" t="s">
        <v>15</v>
      </c>
      <c r="C16" s="8">
        <v>8571.4285714285706</v>
      </c>
      <c r="D16" s="8">
        <v>4000</v>
      </c>
      <c r="E16" s="8">
        <v>1428.5714285714287</v>
      </c>
      <c r="F16" s="6">
        <v>45</v>
      </c>
      <c r="G16" s="8" t="s">
        <v>16</v>
      </c>
      <c r="H16" s="9">
        <v>0.86</v>
      </c>
      <c r="I16" s="9">
        <v>0.97</v>
      </c>
      <c r="J16" s="9">
        <v>0.89</v>
      </c>
    </row>
    <row r="17" spans="1:10" x14ac:dyDescent="0.3">
      <c r="A17" s="7">
        <v>44986</v>
      </c>
      <c r="B17" s="6" t="s">
        <v>17</v>
      </c>
      <c r="C17" s="8">
        <v>8571.4285714285706</v>
      </c>
      <c r="D17" s="8">
        <v>6000</v>
      </c>
      <c r="E17" s="8">
        <v>1428.5714285714287</v>
      </c>
      <c r="F17" s="6">
        <v>43</v>
      </c>
      <c r="G17" s="8" t="s">
        <v>16</v>
      </c>
      <c r="H17" s="9">
        <v>0.83</v>
      </c>
      <c r="I17" s="9">
        <v>0.72</v>
      </c>
      <c r="J17" s="9">
        <v>0.74</v>
      </c>
    </row>
    <row r="18" spans="1:10" x14ac:dyDescent="0.3">
      <c r="A18" s="7">
        <v>44986</v>
      </c>
      <c r="B18" s="6" t="s">
        <v>18</v>
      </c>
      <c r="C18" s="8">
        <v>8571.4285714285706</v>
      </c>
      <c r="D18" s="6">
        <v>6500</v>
      </c>
      <c r="E18" s="8">
        <v>1428.5714285714287</v>
      </c>
      <c r="F18" s="6">
        <v>43</v>
      </c>
      <c r="G18" s="8" t="s">
        <v>16</v>
      </c>
      <c r="H18" s="9">
        <v>0.74</v>
      </c>
      <c r="I18" s="9">
        <v>0.78</v>
      </c>
      <c r="J18" s="9">
        <v>0.94</v>
      </c>
    </row>
    <row r="19" spans="1:10" x14ac:dyDescent="0.3">
      <c r="A19" s="7">
        <v>44986</v>
      </c>
      <c r="B19" s="6" t="s">
        <v>19</v>
      </c>
      <c r="C19" s="8">
        <v>8571.4285714285706</v>
      </c>
      <c r="D19" s="6">
        <v>12000</v>
      </c>
      <c r="E19" s="8">
        <v>1428.5714285714287</v>
      </c>
      <c r="F19" s="6">
        <v>43</v>
      </c>
      <c r="G19" s="8" t="s">
        <v>16</v>
      </c>
      <c r="H19" s="9">
        <v>0.8</v>
      </c>
      <c r="I19" s="9">
        <v>0.84</v>
      </c>
      <c r="J19" s="9">
        <v>0.81</v>
      </c>
    </row>
    <row r="20" spans="1:10" x14ac:dyDescent="0.3">
      <c r="A20" s="7">
        <v>44986</v>
      </c>
      <c r="B20" s="6" t="s">
        <v>20</v>
      </c>
      <c r="C20" s="8">
        <v>8571.4285714285706</v>
      </c>
      <c r="D20" s="6">
        <v>3000</v>
      </c>
      <c r="E20" s="8">
        <v>1428.5714285714287</v>
      </c>
      <c r="F20" s="6">
        <v>43</v>
      </c>
      <c r="G20" s="8" t="s">
        <v>16</v>
      </c>
      <c r="H20" s="9">
        <v>0.89</v>
      </c>
      <c r="I20" s="9">
        <v>0.99</v>
      </c>
      <c r="J20" s="9">
        <v>0.97</v>
      </c>
    </row>
    <row r="21" spans="1:10" x14ac:dyDescent="0.3">
      <c r="A21" s="7">
        <v>44986</v>
      </c>
      <c r="B21" s="6" t="s">
        <v>21</v>
      </c>
      <c r="C21" s="8">
        <v>8571.4285714285706</v>
      </c>
      <c r="D21" s="6">
        <v>2000</v>
      </c>
      <c r="E21" s="8">
        <v>1428.5714285714287</v>
      </c>
      <c r="F21" s="6">
        <v>40</v>
      </c>
      <c r="G21" s="8" t="s">
        <v>16</v>
      </c>
      <c r="H21" s="9">
        <v>0.71</v>
      </c>
      <c r="I21" s="9">
        <v>0.87</v>
      </c>
      <c r="J21" s="9">
        <v>0.94</v>
      </c>
    </row>
    <row r="22" spans="1:10" x14ac:dyDescent="0.3">
      <c r="A22" s="7">
        <v>44986</v>
      </c>
      <c r="B22" s="6" t="s">
        <v>22</v>
      </c>
      <c r="C22" s="8">
        <v>8571.4285714285706</v>
      </c>
      <c r="D22" s="6">
        <v>2000</v>
      </c>
      <c r="E22" s="8">
        <v>1428.5714285714287</v>
      </c>
      <c r="F22" s="6">
        <v>43</v>
      </c>
      <c r="G22" s="8" t="s">
        <v>16</v>
      </c>
      <c r="H22" s="9">
        <v>0.9</v>
      </c>
      <c r="I22" s="9">
        <v>0.72</v>
      </c>
      <c r="J22" s="9">
        <v>0.94</v>
      </c>
    </row>
    <row r="23" spans="1:10" x14ac:dyDescent="0.3">
      <c r="A23" s="7">
        <v>45017</v>
      </c>
      <c r="B23" s="6" t="s">
        <v>15</v>
      </c>
      <c r="C23" s="8">
        <v>7857.1428571428569</v>
      </c>
      <c r="D23" s="8">
        <v>3000</v>
      </c>
      <c r="E23" s="8">
        <v>5714.2857142857147</v>
      </c>
      <c r="F23" s="6">
        <v>100</v>
      </c>
      <c r="G23" s="6" t="s">
        <v>23</v>
      </c>
      <c r="H23" s="9">
        <v>0.89</v>
      </c>
      <c r="I23" s="9">
        <v>0.85</v>
      </c>
      <c r="J23" s="9">
        <v>0.87</v>
      </c>
    </row>
    <row r="24" spans="1:10" x14ac:dyDescent="0.3">
      <c r="A24" s="7">
        <v>45017</v>
      </c>
      <c r="B24" s="6" t="s">
        <v>17</v>
      </c>
      <c r="C24" s="8">
        <v>7857.1428571428569</v>
      </c>
      <c r="D24" s="8">
        <v>4500</v>
      </c>
      <c r="E24" s="8">
        <v>5714.2857142857147</v>
      </c>
      <c r="F24" s="6">
        <v>100</v>
      </c>
      <c r="G24" s="6" t="s">
        <v>23</v>
      </c>
      <c r="H24" s="9">
        <v>0.89</v>
      </c>
      <c r="I24" s="9">
        <v>0.8</v>
      </c>
      <c r="J24" s="9">
        <v>0.88</v>
      </c>
    </row>
    <row r="25" spans="1:10" x14ac:dyDescent="0.3">
      <c r="A25" s="7">
        <v>45017</v>
      </c>
      <c r="B25" s="6" t="s">
        <v>18</v>
      </c>
      <c r="C25" s="8">
        <v>7857.1428571428569</v>
      </c>
      <c r="D25" s="6">
        <v>5500</v>
      </c>
      <c r="E25" s="8">
        <v>5714.2857142857147</v>
      </c>
      <c r="F25" s="6">
        <v>100</v>
      </c>
      <c r="G25" s="6" t="s">
        <v>23</v>
      </c>
      <c r="H25" s="9">
        <v>0.98</v>
      </c>
      <c r="I25" s="9">
        <v>0.99</v>
      </c>
      <c r="J25" s="9">
        <v>0.81</v>
      </c>
    </row>
    <row r="26" spans="1:10" x14ac:dyDescent="0.3">
      <c r="A26" s="7">
        <v>45017</v>
      </c>
      <c r="B26" s="6" t="s">
        <v>19</v>
      </c>
      <c r="C26" s="8">
        <v>7857.1428571428569</v>
      </c>
      <c r="D26" s="6">
        <v>10000</v>
      </c>
      <c r="E26" s="8">
        <v>5714.2857142857147</v>
      </c>
      <c r="F26" s="6">
        <v>100</v>
      </c>
      <c r="G26" s="6" t="s">
        <v>23</v>
      </c>
      <c r="H26" s="9">
        <v>0.81</v>
      </c>
      <c r="I26" s="9">
        <v>0.91</v>
      </c>
      <c r="J26" s="9">
        <v>0.95</v>
      </c>
    </row>
    <row r="27" spans="1:10" x14ac:dyDescent="0.3">
      <c r="A27" s="7">
        <v>45017</v>
      </c>
      <c r="B27" s="6" t="s">
        <v>20</v>
      </c>
      <c r="C27" s="8">
        <v>7857.1428571428569</v>
      </c>
      <c r="D27" s="6">
        <v>2000</v>
      </c>
      <c r="E27" s="8">
        <v>5714.2857142857147</v>
      </c>
      <c r="F27" s="6">
        <v>100</v>
      </c>
      <c r="G27" s="6" t="s">
        <v>23</v>
      </c>
      <c r="H27" s="9">
        <v>0.97</v>
      </c>
      <c r="I27" s="9">
        <v>0.85</v>
      </c>
      <c r="J27" s="9">
        <v>0.85</v>
      </c>
    </row>
    <row r="28" spans="1:10" x14ac:dyDescent="0.3">
      <c r="A28" s="7">
        <v>45017</v>
      </c>
      <c r="B28" s="6" t="s">
        <v>21</v>
      </c>
      <c r="C28" s="8">
        <v>7857.1428571428569</v>
      </c>
      <c r="D28" s="6">
        <v>2000</v>
      </c>
      <c r="E28" s="8">
        <v>5714.2857142857147</v>
      </c>
      <c r="F28" s="6">
        <v>100</v>
      </c>
      <c r="G28" s="6" t="s">
        <v>23</v>
      </c>
      <c r="H28" s="9">
        <v>0.89</v>
      </c>
      <c r="I28" s="9">
        <v>0.94</v>
      </c>
      <c r="J28" s="9">
        <v>0.8</v>
      </c>
    </row>
    <row r="29" spans="1:10" x14ac:dyDescent="0.3">
      <c r="A29" s="7">
        <v>45017</v>
      </c>
      <c r="B29" s="6" t="s">
        <v>22</v>
      </c>
      <c r="C29" s="8">
        <v>7857.1428571428569</v>
      </c>
      <c r="D29" s="6">
        <v>2000</v>
      </c>
      <c r="E29" s="8">
        <v>5714.2857142857147</v>
      </c>
      <c r="F29" s="6">
        <v>100</v>
      </c>
      <c r="G29" s="6" t="s">
        <v>23</v>
      </c>
      <c r="H29" s="9">
        <v>0.88</v>
      </c>
      <c r="I29" s="9">
        <v>0.94</v>
      </c>
      <c r="J29" s="9">
        <v>0.7</v>
      </c>
    </row>
    <row r="30" spans="1:10" x14ac:dyDescent="0.3">
      <c r="A30" s="7">
        <v>45047</v>
      </c>
      <c r="B30" s="6" t="s">
        <v>15</v>
      </c>
      <c r="C30" s="8">
        <v>11428.571428571429</v>
      </c>
      <c r="D30" s="8">
        <v>20000</v>
      </c>
      <c r="E30" s="8">
        <v>2857.1428571428573</v>
      </c>
      <c r="F30" s="6">
        <v>90</v>
      </c>
      <c r="G30" s="6" t="s">
        <v>23</v>
      </c>
      <c r="H30" s="9">
        <v>0.75</v>
      </c>
      <c r="I30" s="9">
        <v>0.77</v>
      </c>
      <c r="J30" s="9">
        <v>0.84</v>
      </c>
    </row>
    <row r="31" spans="1:10" x14ac:dyDescent="0.3">
      <c r="A31" s="7">
        <v>45047</v>
      </c>
      <c r="B31" s="6" t="s">
        <v>17</v>
      </c>
      <c r="C31" s="8">
        <v>11428.571428571429</v>
      </c>
      <c r="D31" s="8">
        <v>17000</v>
      </c>
      <c r="E31" s="8">
        <v>2857.1428571428573</v>
      </c>
      <c r="F31" s="6">
        <v>80</v>
      </c>
      <c r="G31" s="6" t="s">
        <v>23</v>
      </c>
      <c r="H31" s="9">
        <v>0.73</v>
      </c>
      <c r="I31" s="9">
        <v>0.96</v>
      </c>
      <c r="J31" s="9">
        <v>0.93</v>
      </c>
    </row>
    <row r="32" spans="1:10" x14ac:dyDescent="0.3">
      <c r="A32" s="7">
        <v>45047</v>
      </c>
      <c r="B32" s="6" t="s">
        <v>18</v>
      </c>
      <c r="C32" s="8">
        <v>11428.571428571429</v>
      </c>
      <c r="D32" s="6">
        <v>16000</v>
      </c>
      <c r="E32" s="8">
        <v>2857.1428571428573</v>
      </c>
      <c r="F32" s="6">
        <v>90</v>
      </c>
      <c r="G32" s="6" t="s">
        <v>23</v>
      </c>
      <c r="H32" s="9">
        <v>0.93</v>
      </c>
      <c r="I32" s="9">
        <v>0.74</v>
      </c>
      <c r="J32" s="9">
        <v>0.93</v>
      </c>
    </row>
    <row r="33" spans="1:12" x14ac:dyDescent="0.3">
      <c r="A33" s="7">
        <v>45047</v>
      </c>
      <c r="B33" s="6" t="s">
        <v>19</v>
      </c>
      <c r="C33" s="8">
        <v>11428.571428571429</v>
      </c>
      <c r="D33" s="6">
        <v>12000</v>
      </c>
      <c r="E33" s="8">
        <v>2857.1428571428573</v>
      </c>
      <c r="F33" s="6">
        <v>110</v>
      </c>
      <c r="G33" s="6" t="s">
        <v>23</v>
      </c>
      <c r="H33" s="9">
        <v>0.85</v>
      </c>
      <c r="I33" s="9">
        <v>0.7</v>
      </c>
      <c r="J33" s="9">
        <v>0.99</v>
      </c>
    </row>
    <row r="34" spans="1:12" x14ac:dyDescent="0.3">
      <c r="A34" s="7">
        <v>45047</v>
      </c>
      <c r="B34" s="6" t="s">
        <v>20</v>
      </c>
      <c r="C34" s="8">
        <v>11428.571428571429</v>
      </c>
      <c r="D34" s="6">
        <v>20500</v>
      </c>
      <c r="E34" s="8">
        <v>2857.1428571428573</v>
      </c>
      <c r="F34" s="6">
        <v>90</v>
      </c>
      <c r="G34" s="6" t="s">
        <v>23</v>
      </c>
      <c r="H34" s="9">
        <v>0.92</v>
      </c>
      <c r="I34" s="9">
        <v>0.99</v>
      </c>
      <c r="J34" s="9">
        <v>0.88</v>
      </c>
    </row>
    <row r="35" spans="1:12" x14ac:dyDescent="0.3">
      <c r="A35" s="7">
        <v>45047</v>
      </c>
      <c r="B35" s="6" t="s">
        <v>21</v>
      </c>
      <c r="C35" s="8">
        <v>11428.571428571429</v>
      </c>
      <c r="D35" s="6">
        <v>21000</v>
      </c>
      <c r="E35" s="8">
        <v>2857.1428571428573</v>
      </c>
      <c r="F35" s="6">
        <v>100</v>
      </c>
      <c r="G35" s="6" t="s">
        <v>23</v>
      </c>
      <c r="H35" s="9">
        <v>0.75</v>
      </c>
      <c r="I35" s="9">
        <v>0.97</v>
      </c>
      <c r="J35" s="9">
        <v>0.83</v>
      </c>
    </row>
    <row r="36" spans="1:12" x14ac:dyDescent="0.3">
      <c r="A36" s="7">
        <v>45047</v>
      </c>
      <c r="B36" s="6" t="s">
        <v>22</v>
      </c>
      <c r="C36" s="8">
        <v>11428.571428571429</v>
      </c>
      <c r="D36" s="6">
        <v>21500</v>
      </c>
      <c r="E36" s="8">
        <v>2857.1428571428573</v>
      </c>
      <c r="F36" s="6">
        <v>90</v>
      </c>
      <c r="G36" s="6" t="s">
        <v>23</v>
      </c>
      <c r="H36" s="9">
        <v>0.77</v>
      </c>
      <c r="I36" s="9">
        <v>0.97</v>
      </c>
      <c r="J36" s="9">
        <v>0.78</v>
      </c>
    </row>
    <row r="37" spans="1:12" x14ac:dyDescent="0.3">
      <c r="A37" s="7">
        <v>45078</v>
      </c>
      <c r="B37" s="6" t="s">
        <v>15</v>
      </c>
      <c r="C37" s="8">
        <v>14285.714285714286</v>
      </c>
      <c r="D37" s="8">
        <v>22000</v>
      </c>
      <c r="E37" s="8">
        <v>857.14285714285711</v>
      </c>
      <c r="F37" s="6">
        <v>228</v>
      </c>
      <c r="G37" s="6" t="s">
        <v>23</v>
      </c>
      <c r="H37" s="9">
        <v>0.79</v>
      </c>
      <c r="I37" s="9">
        <v>0.75</v>
      </c>
      <c r="J37" s="9">
        <v>0.93</v>
      </c>
    </row>
    <row r="38" spans="1:12" x14ac:dyDescent="0.3">
      <c r="A38" s="7">
        <v>45078</v>
      </c>
      <c r="B38" s="6" t="s">
        <v>17</v>
      </c>
      <c r="C38" s="8">
        <v>14285.714285714286</v>
      </c>
      <c r="D38" s="8">
        <v>18000</v>
      </c>
      <c r="E38" s="8">
        <v>857.14285714285711</v>
      </c>
      <c r="F38" s="6">
        <v>220</v>
      </c>
      <c r="G38" s="6" t="s">
        <v>23</v>
      </c>
      <c r="H38" s="9">
        <v>0.81</v>
      </c>
      <c r="I38" s="9">
        <v>0.98</v>
      </c>
      <c r="J38" s="9">
        <v>0.86</v>
      </c>
    </row>
    <row r="39" spans="1:12" x14ac:dyDescent="0.3">
      <c r="A39" s="7">
        <v>45078</v>
      </c>
      <c r="B39" s="6" t="s">
        <v>18</v>
      </c>
      <c r="C39" s="8">
        <v>14285.714285714286</v>
      </c>
      <c r="D39" s="6">
        <v>18500</v>
      </c>
      <c r="E39" s="8">
        <v>857.14285714285711</v>
      </c>
      <c r="F39" s="6">
        <v>228</v>
      </c>
      <c r="G39" s="6" t="s">
        <v>23</v>
      </c>
      <c r="H39" s="9">
        <v>0.86</v>
      </c>
      <c r="I39" s="9">
        <v>0.82</v>
      </c>
      <c r="J39" s="9">
        <v>0.86</v>
      </c>
    </row>
    <row r="40" spans="1:12" x14ac:dyDescent="0.3">
      <c r="A40" s="7">
        <v>45078</v>
      </c>
      <c r="B40" s="6" t="s">
        <v>19</v>
      </c>
      <c r="C40" s="8">
        <v>14285.714285714286</v>
      </c>
      <c r="D40" s="6">
        <v>14314</v>
      </c>
      <c r="E40" s="8">
        <v>857.14285714285711</v>
      </c>
      <c r="F40" s="6">
        <v>238</v>
      </c>
      <c r="G40" s="6" t="s">
        <v>23</v>
      </c>
      <c r="H40" s="9">
        <v>0.72</v>
      </c>
      <c r="I40" s="9">
        <v>0.95</v>
      </c>
      <c r="J40" s="9">
        <v>0.9</v>
      </c>
    </row>
    <row r="41" spans="1:12" x14ac:dyDescent="0.3">
      <c r="A41" s="7">
        <v>45078</v>
      </c>
      <c r="B41" s="6" t="s">
        <v>20</v>
      </c>
      <c r="C41" s="8">
        <v>14285.714285714286</v>
      </c>
      <c r="D41" s="6">
        <v>21000</v>
      </c>
      <c r="E41" s="8">
        <v>857.14285714285711</v>
      </c>
      <c r="F41" s="6">
        <v>228</v>
      </c>
      <c r="G41" s="6" t="s">
        <v>23</v>
      </c>
      <c r="H41" s="9">
        <v>0.71</v>
      </c>
      <c r="I41" s="9">
        <v>0.8</v>
      </c>
      <c r="J41" s="9">
        <v>0.76</v>
      </c>
    </row>
    <row r="42" spans="1:12" x14ac:dyDescent="0.3">
      <c r="A42" s="7">
        <v>45078</v>
      </c>
      <c r="B42" s="6" t="s">
        <v>21</v>
      </c>
      <c r="C42" s="8">
        <v>14285.714285714286</v>
      </c>
      <c r="D42" s="6">
        <v>22500</v>
      </c>
      <c r="E42" s="8">
        <v>857.14285714285711</v>
      </c>
      <c r="F42" s="6">
        <v>230</v>
      </c>
      <c r="G42" s="6" t="s">
        <v>23</v>
      </c>
      <c r="H42" s="9">
        <v>0.97</v>
      </c>
      <c r="I42" s="9">
        <v>0.95</v>
      </c>
      <c r="J42" s="9">
        <v>0.85</v>
      </c>
    </row>
    <row r="43" spans="1:12" x14ac:dyDescent="0.3">
      <c r="A43" s="7">
        <v>45078</v>
      </c>
      <c r="B43" s="6" t="s">
        <v>22</v>
      </c>
      <c r="C43" s="8">
        <v>14285.714285714286</v>
      </c>
      <c r="D43" s="6">
        <v>22900</v>
      </c>
      <c r="E43" s="8">
        <v>857.14285714285711</v>
      </c>
      <c r="F43" s="6">
        <v>228</v>
      </c>
      <c r="G43" s="6" t="s">
        <v>23</v>
      </c>
      <c r="H43" s="9">
        <v>0.95</v>
      </c>
      <c r="I43" s="9">
        <v>0.85</v>
      </c>
      <c r="J43" s="9">
        <v>0.91</v>
      </c>
    </row>
    <row r="44" spans="1:12" x14ac:dyDescent="0.3">
      <c r="A44" s="7">
        <v>45108</v>
      </c>
      <c r="B44" s="6" t="s">
        <v>15</v>
      </c>
      <c r="C44" s="8">
        <v>18562.957142857143</v>
      </c>
      <c r="D44" s="8">
        <v>25000</v>
      </c>
      <c r="E44" s="8">
        <v>714.28571428571433</v>
      </c>
      <c r="F44" s="6">
        <v>250</v>
      </c>
      <c r="G44" s="6" t="s">
        <v>24</v>
      </c>
      <c r="H44" s="9">
        <v>0.97</v>
      </c>
      <c r="I44" s="9">
        <v>0.7</v>
      </c>
      <c r="J44" s="9">
        <v>0.93</v>
      </c>
      <c r="K44" s="10"/>
      <c r="L44" s="10"/>
    </row>
    <row r="45" spans="1:12" x14ac:dyDescent="0.3">
      <c r="A45" s="7">
        <v>45108</v>
      </c>
      <c r="B45" s="6" t="s">
        <v>17</v>
      </c>
      <c r="C45" s="8">
        <v>18562.957142857143</v>
      </c>
      <c r="D45" s="8">
        <v>22000</v>
      </c>
      <c r="E45" s="8">
        <v>714.28571428571433</v>
      </c>
      <c r="F45" s="6">
        <v>240</v>
      </c>
      <c r="G45" s="6" t="s">
        <v>24</v>
      </c>
      <c r="H45" s="9">
        <v>0.9</v>
      </c>
      <c r="I45" s="9">
        <v>0.98</v>
      </c>
      <c r="J45" s="9">
        <v>0.96</v>
      </c>
    </row>
    <row r="46" spans="1:12" x14ac:dyDescent="0.3">
      <c r="A46" s="7">
        <v>45108</v>
      </c>
      <c r="B46" s="6" t="s">
        <v>18</v>
      </c>
      <c r="C46" s="8">
        <v>18562.957142857143</v>
      </c>
      <c r="D46" s="6">
        <v>25000</v>
      </c>
      <c r="E46" s="8">
        <v>714.28571428571433</v>
      </c>
      <c r="F46" s="6">
        <v>270</v>
      </c>
      <c r="G46" s="6" t="s">
        <v>24</v>
      </c>
      <c r="H46" s="9">
        <v>0.9</v>
      </c>
      <c r="I46" s="9">
        <v>0.95</v>
      </c>
      <c r="J46" s="9">
        <v>0.98</v>
      </c>
    </row>
    <row r="47" spans="1:12" x14ac:dyDescent="0.3">
      <c r="A47" s="7">
        <v>45108</v>
      </c>
      <c r="B47" s="6" t="s">
        <v>19</v>
      </c>
      <c r="C47" s="8">
        <v>18562.957142857143</v>
      </c>
      <c r="D47" s="6">
        <v>25000</v>
      </c>
      <c r="E47" s="8">
        <v>714.28571428571433</v>
      </c>
      <c r="F47" s="6">
        <v>259</v>
      </c>
      <c r="G47" s="6" t="s">
        <v>24</v>
      </c>
      <c r="H47" s="9">
        <v>0.96</v>
      </c>
      <c r="I47" s="9">
        <v>0.81</v>
      </c>
      <c r="J47" s="9">
        <v>0.85</v>
      </c>
    </row>
    <row r="48" spans="1:12" x14ac:dyDescent="0.3">
      <c r="A48" s="7">
        <v>45108</v>
      </c>
      <c r="B48" s="6" t="s">
        <v>20</v>
      </c>
      <c r="C48" s="8">
        <v>18562.957142857143</v>
      </c>
      <c r="D48" s="6">
        <v>25000</v>
      </c>
      <c r="E48" s="8">
        <v>714.28571428571433</v>
      </c>
      <c r="F48" s="6">
        <v>260</v>
      </c>
      <c r="G48" s="6" t="s">
        <v>24</v>
      </c>
      <c r="H48" s="9">
        <v>0.98</v>
      </c>
      <c r="I48" s="9">
        <v>0.84</v>
      </c>
      <c r="J48" s="9">
        <v>0.89</v>
      </c>
    </row>
    <row r="49" spans="1:10" x14ac:dyDescent="0.3">
      <c r="A49" s="7">
        <v>45108</v>
      </c>
      <c r="B49" s="6" t="s">
        <v>21</v>
      </c>
      <c r="C49" s="8">
        <v>18562.957142857143</v>
      </c>
      <c r="D49" s="6">
        <v>25000</v>
      </c>
      <c r="E49" s="8">
        <v>714.28571428571433</v>
      </c>
      <c r="F49" s="6">
        <v>260</v>
      </c>
      <c r="G49" s="6" t="s">
        <v>24</v>
      </c>
      <c r="H49" s="9">
        <v>0.76</v>
      </c>
      <c r="I49" s="9">
        <v>0.7</v>
      </c>
      <c r="J49" s="9">
        <v>0.86</v>
      </c>
    </row>
    <row r="50" spans="1:10" x14ac:dyDescent="0.3">
      <c r="A50" s="7">
        <v>45108</v>
      </c>
      <c r="B50" s="6" t="s">
        <v>22</v>
      </c>
      <c r="C50" s="8">
        <v>18562.957142857143</v>
      </c>
      <c r="D50" s="6">
        <v>25000</v>
      </c>
      <c r="E50" s="8">
        <v>714.28571428571433</v>
      </c>
      <c r="F50" s="6">
        <v>261</v>
      </c>
      <c r="G50" s="6" t="s">
        <v>24</v>
      </c>
      <c r="H50" s="9">
        <v>0.91</v>
      </c>
      <c r="I50" s="9">
        <v>0.77</v>
      </c>
      <c r="J50" s="9">
        <v>0.75</v>
      </c>
    </row>
    <row r="51" spans="1:10" x14ac:dyDescent="0.3">
      <c r="A51" s="7">
        <v>45139</v>
      </c>
      <c r="B51" s="6" t="s">
        <v>15</v>
      </c>
      <c r="C51" s="8">
        <v>18571.428571428572</v>
      </c>
      <c r="D51" s="8">
        <v>25000</v>
      </c>
      <c r="E51" s="8">
        <v>714.28571428571433</v>
      </c>
      <c r="F51" s="6">
        <v>242</v>
      </c>
      <c r="G51" s="6" t="s">
        <v>24</v>
      </c>
      <c r="H51" s="9">
        <v>0.79</v>
      </c>
      <c r="I51" s="9">
        <v>0.81</v>
      </c>
      <c r="J51" s="9">
        <v>0.74</v>
      </c>
    </row>
    <row r="52" spans="1:10" x14ac:dyDescent="0.3">
      <c r="A52" s="7">
        <v>45139</v>
      </c>
      <c r="B52" s="6" t="s">
        <v>17</v>
      </c>
      <c r="C52" s="8">
        <v>18571.428571428572</v>
      </c>
      <c r="D52" s="8">
        <v>22500</v>
      </c>
      <c r="E52" s="8">
        <v>714.28571428571433</v>
      </c>
      <c r="F52" s="6">
        <v>250</v>
      </c>
      <c r="G52" s="6" t="s">
        <v>24</v>
      </c>
      <c r="H52" s="9">
        <v>0.85</v>
      </c>
      <c r="I52" s="9">
        <v>0.82</v>
      </c>
      <c r="J52" s="9">
        <v>0.73</v>
      </c>
    </row>
    <row r="53" spans="1:10" x14ac:dyDescent="0.3">
      <c r="A53" s="7">
        <v>45139</v>
      </c>
      <c r="B53" s="6" t="s">
        <v>18</v>
      </c>
      <c r="C53" s="8">
        <v>18571.428571428572</v>
      </c>
      <c r="D53" s="6">
        <v>25000</v>
      </c>
      <c r="E53" s="8">
        <v>714.28571428571433</v>
      </c>
      <c r="F53" s="6">
        <v>242</v>
      </c>
      <c r="G53" s="6" t="s">
        <v>24</v>
      </c>
      <c r="H53" s="9">
        <v>0.88</v>
      </c>
      <c r="I53" s="9">
        <v>0.84</v>
      </c>
      <c r="J53" s="9">
        <v>0.75</v>
      </c>
    </row>
    <row r="54" spans="1:10" x14ac:dyDescent="0.3">
      <c r="A54" s="7">
        <v>45139</v>
      </c>
      <c r="B54" s="6" t="s">
        <v>19</v>
      </c>
      <c r="C54" s="8">
        <v>18571.428571428572</v>
      </c>
      <c r="D54" s="6">
        <v>25000</v>
      </c>
      <c r="E54" s="8">
        <v>714.28571428571433</v>
      </c>
      <c r="F54" s="6">
        <v>242</v>
      </c>
      <c r="G54" s="6" t="s">
        <v>24</v>
      </c>
      <c r="H54" s="9">
        <v>0.81</v>
      </c>
      <c r="I54" s="9">
        <v>0.92</v>
      </c>
      <c r="J54" s="9">
        <v>0.91</v>
      </c>
    </row>
    <row r="55" spans="1:10" x14ac:dyDescent="0.3">
      <c r="A55" s="7">
        <v>45139</v>
      </c>
      <c r="B55" s="6" t="s">
        <v>20</v>
      </c>
      <c r="C55" s="8">
        <v>18571.428571428572</v>
      </c>
      <c r="D55" s="6">
        <v>25000</v>
      </c>
      <c r="E55" s="8">
        <v>714.28571428571433</v>
      </c>
      <c r="F55" s="6">
        <v>242</v>
      </c>
      <c r="G55" s="6" t="s">
        <v>24</v>
      </c>
      <c r="H55" s="9">
        <v>0.84</v>
      </c>
      <c r="I55" s="9">
        <v>0.73</v>
      </c>
      <c r="J55" s="9">
        <v>0.99</v>
      </c>
    </row>
    <row r="56" spans="1:10" x14ac:dyDescent="0.3">
      <c r="A56" s="7">
        <v>45139</v>
      </c>
      <c r="B56" s="6" t="s">
        <v>21</v>
      </c>
      <c r="C56" s="8">
        <v>18571.428571428572</v>
      </c>
      <c r="D56" s="6">
        <v>25000</v>
      </c>
      <c r="E56" s="8">
        <v>714.28571428571433</v>
      </c>
      <c r="F56" s="6">
        <v>240</v>
      </c>
      <c r="G56" s="6" t="s">
        <v>24</v>
      </c>
      <c r="H56" s="9">
        <v>0.93</v>
      </c>
      <c r="I56" s="9">
        <v>0.79</v>
      </c>
      <c r="J56" s="9">
        <v>0.72</v>
      </c>
    </row>
    <row r="57" spans="1:10" x14ac:dyDescent="0.3">
      <c r="A57" s="7">
        <v>45139</v>
      </c>
      <c r="B57" s="6" t="s">
        <v>22</v>
      </c>
      <c r="C57" s="8">
        <v>18571.428571428572</v>
      </c>
      <c r="D57" s="6">
        <v>25000</v>
      </c>
      <c r="E57" s="8">
        <v>714.28571428571433</v>
      </c>
      <c r="F57" s="6">
        <v>242</v>
      </c>
      <c r="G57" s="6" t="s">
        <v>24</v>
      </c>
      <c r="H57" s="9">
        <v>0.84</v>
      </c>
      <c r="I57" s="9">
        <v>0.79</v>
      </c>
      <c r="J57" s="9">
        <v>0.8</v>
      </c>
    </row>
    <row r="58" spans="1:10" x14ac:dyDescent="0.3">
      <c r="A58" s="7">
        <v>45170</v>
      </c>
      <c r="B58" s="6" t="s">
        <v>15</v>
      </c>
      <c r="C58" s="8">
        <v>17857.142857142859</v>
      </c>
      <c r="D58" s="8">
        <v>22500</v>
      </c>
      <c r="E58" s="8">
        <v>285.71428571428572</v>
      </c>
      <c r="F58" s="6">
        <v>285</v>
      </c>
      <c r="G58" s="6" t="s">
        <v>24</v>
      </c>
      <c r="H58" s="9">
        <v>0.85</v>
      </c>
      <c r="I58" s="9">
        <v>0.91</v>
      </c>
      <c r="J58" s="9">
        <v>0.84</v>
      </c>
    </row>
    <row r="59" spans="1:10" x14ac:dyDescent="0.3">
      <c r="A59" s="7">
        <v>45170</v>
      </c>
      <c r="B59" s="6" t="s">
        <v>17</v>
      </c>
      <c r="C59" s="8">
        <v>17857.142857142859</v>
      </c>
      <c r="D59" s="8">
        <v>21500</v>
      </c>
      <c r="E59" s="8">
        <v>285.71428571428572</v>
      </c>
      <c r="F59" s="6">
        <v>275</v>
      </c>
      <c r="G59" s="6" t="s">
        <v>24</v>
      </c>
      <c r="H59" s="9">
        <v>0.86</v>
      </c>
      <c r="I59" s="9">
        <v>0.75</v>
      </c>
      <c r="J59" s="9">
        <v>0.96</v>
      </c>
    </row>
    <row r="60" spans="1:10" x14ac:dyDescent="0.3">
      <c r="A60" s="7">
        <v>45170</v>
      </c>
      <c r="B60" s="6" t="s">
        <v>18</v>
      </c>
      <c r="C60" s="8">
        <v>17857.142857142859</v>
      </c>
      <c r="D60" s="6">
        <v>24000</v>
      </c>
      <c r="E60" s="8">
        <v>285.71428571428572</v>
      </c>
      <c r="F60" s="6">
        <v>285</v>
      </c>
      <c r="G60" s="6" t="s">
        <v>24</v>
      </c>
      <c r="H60" s="9">
        <v>0.96</v>
      </c>
      <c r="I60" s="9">
        <v>0.77</v>
      </c>
      <c r="J60" s="9">
        <v>0.92</v>
      </c>
    </row>
    <row r="61" spans="1:10" x14ac:dyDescent="0.3">
      <c r="A61" s="7">
        <v>45170</v>
      </c>
      <c r="B61" s="6" t="s">
        <v>19</v>
      </c>
      <c r="C61" s="8">
        <v>17857.142857142859</v>
      </c>
      <c r="D61" s="6">
        <v>24500</v>
      </c>
      <c r="E61" s="8">
        <v>285.71428571428572</v>
      </c>
      <c r="F61" s="6">
        <v>290</v>
      </c>
      <c r="G61" s="6" t="s">
        <v>24</v>
      </c>
      <c r="H61" s="9">
        <v>0.99</v>
      </c>
      <c r="I61" s="9">
        <v>0.97</v>
      </c>
      <c r="J61" s="9">
        <v>0.73</v>
      </c>
    </row>
    <row r="62" spans="1:10" x14ac:dyDescent="0.3">
      <c r="A62" s="7">
        <v>45170</v>
      </c>
      <c r="B62" s="6" t="s">
        <v>20</v>
      </c>
      <c r="C62" s="8">
        <v>17857.142857142859</v>
      </c>
      <c r="D62" s="6">
        <v>24500</v>
      </c>
      <c r="E62" s="8">
        <v>285.71428571428572</v>
      </c>
      <c r="F62" s="6">
        <v>310</v>
      </c>
      <c r="G62" s="6" t="s">
        <v>24</v>
      </c>
      <c r="H62" s="9">
        <v>0.77</v>
      </c>
      <c r="I62" s="9">
        <v>0.72</v>
      </c>
      <c r="J62" s="9">
        <v>0.85</v>
      </c>
    </row>
    <row r="63" spans="1:10" x14ac:dyDescent="0.3">
      <c r="A63" s="7">
        <v>45170</v>
      </c>
      <c r="B63" s="6" t="s">
        <v>21</v>
      </c>
      <c r="C63" s="8">
        <v>17857.142857142859</v>
      </c>
      <c r="D63" s="6">
        <v>24500</v>
      </c>
      <c r="E63" s="8">
        <v>285.71428571428572</v>
      </c>
      <c r="F63" s="6">
        <v>270</v>
      </c>
      <c r="G63" s="6" t="s">
        <v>24</v>
      </c>
      <c r="H63" s="9">
        <v>0.77</v>
      </c>
      <c r="I63" s="9">
        <v>0.96</v>
      </c>
      <c r="J63" s="9">
        <v>0.78</v>
      </c>
    </row>
    <row r="64" spans="1:10" x14ac:dyDescent="0.3">
      <c r="A64" s="7">
        <v>45170</v>
      </c>
      <c r="B64" s="6" t="s">
        <v>22</v>
      </c>
      <c r="C64" s="8">
        <v>17857.142857142859</v>
      </c>
      <c r="D64" s="6">
        <v>24500</v>
      </c>
      <c r="E64" s="8">
        <v>285.71428571428572</v>
      </c>
      <c r="F64" s="6">
        <v>285</v>
      </c>
      <c r="G64" s="6" t="s">
        <v>24</v>
      </c>
      <c r="H64" s="9">
        <v>0.78</v>
      </c>
      <c r="I64" s="9">
        <v>0.8</v>
      </c>
      <c r="J64" s="9">
        <v>0.85</v>
      </c>
    </row>
  </sheetData>
  <pageMargins left="0.7" right="0.7" top="0.75" bottom="0.75" header="0" footer="0"/>
  <pageSetup orientation="landscape"/>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0"/>
  <sheetViews>
    <sheetView zoomScale="70" zoomScaleNormal="70" workbookViewId="0">
      <selection activeCell="E3" sqref="E3"/>
    </sheetView>
  </sheetViews>
  <sheetFormatPr defaultColWidth="11.19921875" defaultRowHeight="15" customHeight="1" x14ac:dyDescent="0.3"/>
  <cols>
    <col min="1" max="1" width="28.3984375" customWidth="1"/>
    <col min="2" max="2" width="8.3984375" customWidth="1"/>
    <col min="3" max="3" width="10.8984375" customWidth="1"/>
    <col min="4" max="4" width="16.3984375" customWidth="1"/>
    <col min="5" max="5" width="8.796875" customWidth="1"/>
    <col min="6" max="7" width="8.59765625" customWidth="1"/>
    <col min="8" max="8" width="12" customWidth="1"/>
    <col min="9" max="9" width="8.3984375" customWidth="1"/>
    <col min="10" max="10" width="11" customWidth="1"/>
    <col min="11" max="11" width="8.59765625" customWidth="1"/>
    <col min="12" max="12" width="12" customWidth="1"/>
    <col min="13" max="13" width="15.59765625" customWidth="1"/>
    <col min="14" max="14" width="11" customWidth="1"/>
    <col min="15" max="15" width="12" customWidth="1"/>
    <col min="16" max="16" width="11.296875" customWidth="1"/>
    <col min="17" max="26" width="8.59765625" customWidth="1"/>
  </cols>
  <sheetData>
    <row r="1" spans="1:16" x14ac:dyDescent="0.3"/>
    <row r="2" spans="1:16" x14ac:dyDescent="0.3">
      <c r="A2" s="11" t="s">
        <v>25</v>
      </c>
      <c r="B2" s="12"/>
      <c r="D2" s="13"/>
      <c r="E2" s="11" t="s">
        <v>26</v>
      </c>
      <c r="H2" s="13" t="s">
        <v>27</v>
      </c>
      <c r="I2" s="12" t="s">
        <v>28</v>
      </c>
      <c r="J2" s="12" t="s">
        <v>29</v>
      </c>
      <c r="L2" s="13" t="s">
        <v>27</v>
      </c>
      <c r="M2" s="12" t="s">
        <v>30</v>
      </c>
      <c r="O2" s="13" t="s">
        <v>27</v>
      </c>
      <c r="P2" s="12" t="s">
        <v>31</v>
      </c>
    </row>
    <row r="3" spans="1:16" x14ac:dyDescent="0.3">
      <c r="A3" s="14" t="s">
        <v>32</v>
      </c>
      <c r="B3" s="15">
        <v>754940.69999999937</v>
      </c>
      <c r="C3" s="8"/>
      <c r="D3" s="13" t="s">
        <v>7</v>
      </c>
      <c r="E3" s="16">
        <f>B3</f>
        <v>754940.69999999937</v>
      </c>
      <c r="H3" s="17">
        <v>44927</v>
      </c>
      <c r="I3" s="15">
        <v>30000</v>
      </c>
      <c r="J3" s="15">
        <v>20000.000000000004</v>
      </c>
      <c r="L3" s="17">
        <v>44927</v>
      </c>
      <c r="M3" s="15">
        <v>300</v>
      </c>
      <c r="O3" s="14" t="s">
        <v>15</v>
      </c>
      <c r="P3" s="15">
        <v>126081</v>
      </c>
    </row>
    <row r="4" spans="1:16" x14ac:dyDescent="0.3">
      <c r="A4" s="14" t="s">
        <v>31</v>
      </c>
      <c r="B4" s="15">
        <v>891111</v>
      </c>
      <c r="C4" s="8"/>
      <c r="D4" s="13" t="s">
        <v>8</v>
      </c>
      <c r="E4" s="16">
        <f t="shared" ref="E3:E5" si="0">B4</f>
        <v>891111</v>
      </c>
      <c r="H4" s="17">
        <v>44958</v>
      </c>
      <c r="I4" s="15">
        <v>45000</v>
      </c>
      <c r="J4" s="15">
        <v>10000.000000000002</v>
      </c>
      <c r="L4" s="17">
        <v>44958</v>
      </c>
      <c r="M4" s="15">
        <v>310</v>
      </c>
      <c r="O4" s="14" t="s">
        <v>17</v>
      </c>
      <c r="P4" s="15">
        <v>129875</v>
      </c>
    </row>
    <row r="5" spans="1:16" x14ac:dyDescent="0.3">
      <c r="A5" s="14" t="s">
        <v>30</v>
      </c>
      <c r="B5" s="15">
        <v>9360</v>
      </c>
      <c r="C5" s="8"/>
      <c r="D5" s="13" t="s">
        <v>10</v>
      </c>
      <c r="E5" s="15">
        <f t="shared" si="0"/>
        <v>9360</v>
      </c>
      <c r="H5" s="17">
        <v>44986</v>
      </c>
      <c r="I5" s="15">
        <v>60000</v>
      </c>
      <c r="J5" s="15">
        <v>10000.000000000002</v>
      </c>
      <c r="L5" s="17">
        <v>44986</v>
      </c>
      <c r="M5" s="15">
        <v>300</v>
      </c>
      <c r="O5" s="14" t="s">
        <v>18</v>
      </c>
      <c r="P5" s="15">
        <v>126793</v>
      </c>
    </row>
    <row r="6" spans="1:16" x14ac:dyDescent="0.3">
      <c r="H6" s="17">
        <v>45017</v>
      </c>
      <c r="I6" s="15">
        <v>54999.999999999993</v>
      </c>
      <c r="J6" s="15">
        <v>40000.000000000007</v>
      </c>
      <c r="L6" s="17">
        <v>45017</v>
      </c>
      <c r="M6" s="15">
        <v>700</v>
      </c>
      <c r="O6" s="14" t="s">
        <v>19</v>
      </c>
      <c r="P6" s="15">
        <v>128833</v>
      </c>
    </row>
    <row r="7" spans="1:16" x14ac:dyDescent="0.3">
      <c r="H7" s="17">
        <v>45047</v>
      </c>
      <c r="I7" s="15">
        <v>80000.000000000015</v>
      </c>
      <c r="J7" s="15">
        <v>20000.000000000004</v>
      </c>
      <c r="L7" s="17">
        <v>45047</v>
      </c>
      <c r="M7" s="15">
        <v>650</v>
      </c>
      <c r="O7" s="14" t="s">
        <v>20</v>
      </c>
      <c r="P7" s="15">
        <v>125980</v>
      </c>
    </row>
    <row r="8" spans="1:16" x14ac:dyDescent="0.3">
      <c r="A8" s="12" t="s">
        <v>33</v>
      </c>
      <c r="D8" s="13" t="s">
        <v>34</v>
      </c>
      <c r="E8" s="18">
        <f>A9</f>
        <v>0.85555555555555574</v>
      </c>
      <c r="H8" s="17">
        <v>45078</v>
      </c>
      <c r="I8" s="15">
        <v>100000.00000000001</v>
      </c>
      <c r="J8" s="15">
        <v>5999.9999999999991</v>
      </c>
      <c r="L8" s="17">
        <v>45078</v>
      </c>
      <c r="M8" s="15">
        <v>1600</v>
      </c>
      <c r="O8" s="14" t="s">
        <v>21</v>
      </c>
      <c r="P8" s="15">
        <v>126209</v>
      </c>
    </row>
    <row r="9" spans="1:16" x14ac:dyDescent="0.3">
      <c r="A9" s="18">
        <v>0.85555555555555574</v>
      </c>
      <c r="D9" s="13" t="s">
        <v>35</v>
      </c>
      <c r="E9" s="18">
        <f>1-E8</f>
        <v>0.14444444444444426</v>
      </c>
      <c r="H9" s="17">
        <v>45108</v>
      </c>
      <c r="I9" s="15">
        <v>129940.69999999998</v>
      </c>
      <c r="J9" s="15">
        <v>5000.0000000000009</v>
      </c>
      <c r="L9" s="17">
        <v>45108</v>
      </c>
      <c r="M9" s="15">
        <v>1800</v>
      </c>
      <c r="O9" s="14" t="s">
        <v>22</v>
      </c>
      <c r="P9" s="15">
        <v>127340</v>
      </c>
    </row>
    <row r="10" spans="1:16" x14ac:dyDescent="0.3">
      <c r="H10" s="17">
        <v>45139</v>
      </c>
      <c r="I10" s="15">
        <v>130000.00000000003</v>
      </c>
      <c r="J10" s="15">
        <v>5000.0000000000009</v>
      </c>
      <c r="L10" s="17">
        <v>45139</v>
      </c>
      <c r="M10" s="15">
        <v>1700</v>
      </c>
      <c r="O10" s="14" t="s">
        <v>36</v>
      </c>
      <c r="P10" s="15">
        <v>891111</v>
      </c>
    </row>
    <row r="11" spans="1:16" x14ac:dyDescent="0.3">
      <c r="A11" s="12" t="s">
        <v>37</v>
      </c>
      <c r="D11" s="13" t="s">
        <v>38</v>
      </c>
      <c r="E11" s="18">
        <f>A12</f>
        <v>0.85492063492063519</v>
      </c>
      <c r="H11" s="17">
        <v>45170</v>
      </c>
      <c r="I11" s="15">
        <v>125000</v>
      </c>
      <c r="J11" s="15">
        <v>2000.0000000000002</v>
      </c>
      <c r="L11" s="17">
        <v>45170</v>
      </c>
      <c r="M11" s="15">
        <v>2000</v>
      </c>
    </row>
    <row r="12" spans="1:16" x14ac:dyDescent="0.3">
      <c r="A12" s="18">
        <v>0.85492063492063519</v>
      </c>
      <c r="D12" s="13" t="s">
        <v>39</v>
      </c>
      <c r="E12" s="18">
        <f>1-E11</f>
        <v>0.14507936507936481</v>
      </c>
      <c r="H12" s="17" t="s">
        <v>36</v>
      </c>
      <c r="I12" s="15">
        <v>754940.7</v>
      </c>
      <c r="J12" s="15">
        <v>118000.00000000001</v>
      </c>
      <c r="L12" s="17" t="s">
        <v>36</v>
      </c>
      <c r="M12" s="15">
        <v>9360</v>
      </c>
    </row>
    <row r="13" spans="1:16" x14ac:dyDescent="0.3"/>
    <row r="14" spans="1:16" x14ac:dyDescent="0.3">
      <c r="A14" s="12" t="s">
        <v>40</v>
      </c>
      <c r="D14" s="13" t="s">
        <v>41</v>
      </c>
      <c r="E14" s="18">
        <f>A15</f>
        <v>0.8447619047619046</v>
      </c>
    </row>
    <row r="15" spans="1:16" x14ac:dyDescent="0.3">
      <c r="A15" s="18">
        <v>0.8447619047619046</v>
      </c>
      <c r="D15" s="13" t="s">
        <v>42</v>
      </c>
      <c r="E15" s="18">
        <f>1-E14</f>
        <v>0.1552380952380954</v>
      </c>
    </row>
    <row r="16" spans="1:16" x14ac:dyDescent="0.3"/>
    <row r="17" spans="2:2" x14ac:dyDescent="0.3"/>
    <row r="18" spans="2:2" x14ac:dyDescent="0.3"/>
    <row r="19" spans="2:2" x14ac:dyDescent="0.3"/>
    <row r="20" spans="2:2" x14ac:dyDescent="0.3">
      <c r="B20" s="20"/>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showGridLines="0" tabSelected="1" topLeftCell="A3" zoomScale="70" zoomScaleNormal="70" workbookViewId="0">
      <selection activeCell="J42" sqref="J42"/>
    </sheetView>
  </sheetViews>
  <sheetFormatPr defaultColWidth="11.19921875" defaultRowHeight="15" customHeight="1" x14ac:dyDescent="0.3"/>
  <cols>
    <col min="1" max="16384" width="11.1992187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C43CB-6CCE-4F30-A51E-B7C9D170A5CD}">
  <dimension ref="A3:B20"/>
  <sheetViews>
    <sheetView workbookViewId="0">
      <selection activeCell="B18" sqref="B18:B19"/>
    </sheetView>
  </sheetViews>
  <sheetFormatPr defaultRowHeight="15.6" x14ac:dyDescent="0.3"/>
  <cols>
    <col min="1" max="1" width="16.19921875" bestFit="1" customWidth="1"/>
    <col min="2" max="2" width="11.8984375" bestFit="1" customWidth="1"/>
    <col min="3" max="3" width="16.19921875" bestFit="1" customWidth="1"/>
  </cols>
  <sheetData>
    <row r="3" spans="1:2" x14ac:dyDescent="0.3">
      <c r="A3" s="27" t="s">
        <v>25</v>
      </c>
      <c r="B3" s="22"/>
    </row>
    <row r="4" spans="1:2" x14ac:dyDescent="0.3">
      <c r="A4" s="28" t="s">
        <v>31</v>
      </c>
      <c r="B4" s="29">
        <v>126209</v>
      </c>
    </row>
    <row r="5" spans="1:2" x14ac:dyDescent="0.3">
      <c r="A5" s="30" t="s">
        <v>32</v>
      </c>
      <c r="B5" s="31">
        <v>103634.38571428573</v>
      </c>
    </row>
    <row r="6" spans="1:2" x14ac:dyDescent="0.3">
      <c r="A6" s="32" t="s">
        <v>30</v>
      </c>
      <c r="B6" s="33">
        <v>1270</v>
      </c>
    </row>
    <row r="18" spans="2:2" x14ac:dyDescent="0.3">
      <c r="B18" s="40">
        <f>GETPIVOTDATA("[Measures].[Sum of Profit]",$A$3)</f>
        <v>126209</v>
      </c>
    </row>
    <row r="19" spans="2:2" x14ac:dyDescent="0.3">
      <c r="B19" s="40">
        <f>GETPIVOTDATA("[Measures].[Sum of Sales]",$A$3)</f>
        <v>103634.38571428573</v>
      </c>
    </row>
    <row r="20" spans="2:2" x14ac:dyDescent="0.3">
      <c r="B20">
        <f>GETPIVOTDATA("[Measures].[Sum of Customers]",$A$3)</f>
        <v>1270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45406-0CDD-4D88-B7F4-D7F1DD064E7B}">
  <dimension ref="A3:C13"/>
  <sheetViews>
    <sheetView workbookViewId="0">
      <selection activeCell="F22" sqref="F22"/>
    </sheetView>
  </sheetViews>
  <sheetFormatPr defaultRowHeight="15.6" x14ac:dyDescent="0.3"/>
  <cols>
    <col min="1" max="1" width="12.19921875" bestFit="1" customWidth="1"/>
    <col min="2" max="2" width="11.8984375" bestFit="1" customWidth="1"/>
    <col min="3" max="18" width="17.3984375" bestFit="1" customWidth="1"/>
    <col min="19" max="19" width="16.296875" bestFit="1" customWidth="1"/>
    <col min="20" max="20" width="22.296875" bestFit="1" customWidth="1"/>
  </cols>
  <sheetData>
    <row r="3" spans="1:3" x14ac:dyDescent="0.3">
      <c r="A3" s="27" t="s">
        <v>27</v>
      </c>
      <c r="B3" s="21" t="s">
        <v>32</v>
      </c>
      <c r="C3" s="24" t="s">
        <v>43</v>
      </c>
    </row>
    <row r="4" spans="1:3" x14ac:dyDescent="0.3">
      <c r="A4" s="28" t="s">
        <v>44</v>
      </c>
      <c r="B4" s="34">
        <v>2500</v>
      </c>
      <c r="C4" s="35">
        <v>2857.1428571428573</v>
      </c>
    </row>
    <row r="5" spans="1:3" x14ac:dyDescent="0.3">
      <c r="A5" s="30" t="s">
        <v>45</v>
      </c>
      <c r="B5" s="36">
        <v>4000</v>
      </c>
      <c r="C5" s="37">
        <v>1428.5714285714287</v>
      </c>
    </row>
    <row r="6" spans="1:3" x14ac:dyDescent="0.3">
      <c r="A6" s="30" t="s">
        <v>46</v>
      </c>
      <c r="B6" s="36">
        <v>8571.4285714285706</v>
      </c>
      <c r="C6" s="37">
        <v>1428.5714285714287</v>
      </c>
    </row>
    <row r="7" spans="1:3" x14ac:dyDescent="0.3">
      <c r="A7" s="30" t="s">
        <v>47</v>
      </c>
      <c r="B7" s="36">
        <v>7857.1428571428569</v>
      </c>
      <c r="C7" s="37">
        <v>5714.2857142857147</v>
      </c>
    </row>
    <row r="8" spans="1:3" x14ac:dyDescent="0.3">
      <c r="A8" s="30" t="s">
        <v>48</v>
      </c>
      <c r="B8" s="36">
        <v>11428.571428571429</v>
      </c>
      <c r="C8" s="37">
        <v>2857.1428571428573</v>
      </c>
    </row>
    <row r="9" spans="1:3" x14ac:dyDescent="0.3">
      <c r="A9" s="30" t="s">
        <v>49</v>
      </c>
      <c r="B9" s="36">
        <v>14285.714285714286</v>
      </c>
      <c r="C9" s="37">
        <v>857.14285714285711</v>
      </c>
    </row>
    <row r="10" spans="1:3" x14ac:dyDescent="0.3">
      <c r="A10" s="30" t="s">
        <v>50</v>
      </c>
      <c r="B10" s="36">
        <v>18562.957142857143</v>
      </c>
      <c r="C10" s="37">
        <v>714.28571428571433</v>
      </c>
    </row>
    <row r="11" spans="1:3" x14ac:dyDescent="0.3">
      <c r="A11" s="30" t="s">
        <v>51</v>
      </c>
      <c r="B11" s="36">
        <v>18571.428571428572</v>
      </c>
      <c r="C11" s="37">
        <v>714.28571428571433</v>
      </c>
    </row>
    <row r="12" spans="1:3" x14ac:dyDescent="0.3">
      <c r="A12" s="30" t="s">
        <v>52</v>
      </c>
      <c r="B12" s="36">
        <v>17857.142857142859</v>
      </c>
      <c r="C12" s="37">
        <v>285.71428571428572</v>
      </c>
    </row>
    <row r="13" spans="1:3" x14ac:dyDescent="0.3">
      <c r="A13" s="38" t="s">
        <v>36</v>
      </c>
      <c r="B13" s="25">
        <v>103634.38571428573</v>
      </c>
      <c r="C13" s="26">
        <v>16857.142857142859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23706-3D05-4D32-8442-21E7B60DDB98}">
  <dimension ref="A3:B13"/>
  <sheetViews>
    <sheetView workbookViewId="0">
      <selection activeCell="A3" sqref="A3"/>
    </sheetView>
  </sheetViews>
  <sheetFormatPr defaultRowHeight="15.6" x14ac:dyDescent="0.3"/>
  <cols>
    <col min="1" max="1" width="12.19921875" bestFit="1" customWidth="1"/>
    <col min="2" max="2" width="16.19921875" bestFit="1" customWidth="1"/>
  </cols>
  <sheetData>
    <row r="3" spans="1:2" x14ac:dyDescent="0.3">
      <c r="A3" s="27" t="s">
        <v>27</v>
      </c>
      <c r="B3" s="22" t="s">
        <v>30</v>
      </c>
    </row>
    <row r="4" spans="1:2" x14ac:dyDescent="0.3">
      <c r="A4" s="28" t="s">
        <v>44</v>
      </c>
      <c r="B4" s="29">
        <v>15</v>
      </c>
    </row>
    <row r="5" spans="1:2" x14ac:dyDescent="0.3">
      <c r="A5" s="30" t="s">
        <v>45</v>
      </c>
      <c r="B5" s="31">
        <v>15</v>
      </c>
    </row>
    <row r="6" spans="1:2" x14ac:dyDescent="0.3">
      <c r="A6" s="30" t="s">
        <v>46</v>
      </c>
      <c r="B6" s="31">
        <v>40</v>
      </c>
    </row>
    <row r="7" spans="1:2" x14ac:dyDescent="0.3">
      <c r="A7" s="30" t="s">
        <v>47</v>
      </c>
      <c r="B7" s="31">
        <v>100</v>
      </c>
    </row>
    <row r="8" spans="1:2" x14ac:dyDescent="0.3">
      <c r="A8" s="30" t="s">
        <v>48</v>
      </c>
      <c r="B8" s="31">
        <v>100</v>
      </c>
    </row>
    <row r="9" spans="1:2" x14ac:dyDescent="0.3">
      <c r="A9" s="30" t="s">
        <v>49</v>
      </c>
      <c r="B9" s="31">
        <v>230</v>
      </c>
    </row>
    <row r="10" spans="1:2" x14ac:dyDescent="0.3">
      <c r="A10" s="30" t="s">
        <v>50</v>
      </c>
      <c r="B10" s="31">
        <v>260</v>
      </c>
    </row>
    <row r="11" spans="1:2" x14ac:dyDescent="0.3">
      <c r="A11" s="30" t="s">
        <v>51</v>
      </c>
      <c r="B11" s="31">
        <v>240</v>
      </c>
    </row>
    <row r="12" spans="1:2" x14ac:dyDescent="0.3">
      <c r="A12" s="30" t="s">
        <v>52</v>
      </c>
      <c r="B12" s="31">
        <v>270</v>
      </c>
    </row>
    <row r="13" spans="1:2" x14ac:dyDescent="0.3">
      <c r="A13" s="38" t="s">
        <v>36</v>
      </c>
      <c r="B13" s="23">
        <v>1270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77AC8-4D3A-455B-88BB-3AB7B52D10EE}">
  <dimension ref="A3:B5"/>
  <sheetViews>
    <sheetView workbookViewId="0">
      <selection activeCell="A3" sqref="A3"/>
    </sheetView>
  </sheetViews>
  <sheetFormatPr defaultRowHeight="15.6" x14ac:dyDescent="0.3"/>
  <cols>
    <col min="1" max="1" width="12.19921875" bestFit="1" customWidth="1"/>
    <col min="2" max="2" width="11.796875" bestFit="1" customWidth="1"/>
  </cols>
  <sheetData>
    <row r="3" spans="1:2" x14ac:dyDescent="0.3">
      <c r="A3" s="27" t="s">
        <v>27</v>
      </c>
      <c r="B3" s="22" t="s">
        <v>31</v>
      </c>
    </row>
    <row r="4" spans="1:2" x14ac:dyDescent="0.3">
      <c r="A4" s="28" t="s">
        <v>21</v>
      </c>
      <c r="B4" s="29">
        <v>126209</v>
      </c>
    </row>
    <row r="5" spans="1:2" x14ac:dyDescent="0.3">
      <c r="A5" s="38" t="s">
        <v>36</v>
      </c>
      <c r="B5" s="23">
        <v>126209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68AF2-57C8-40B6-9FDA-EB5C28CAD0C6}">
  <dimension ref="A3:A12"/>
  <sheetViews>
    <sheetView workbookViewId="0">
      <selection activeCell="A11" sqref="A11:A12"/>
    </sheetView>
  </sheetViews>
  <sheetFormatPr defaultRowHeight="15.6" x14ac:dyDescent="0.3"/>
  <cols>
    <col min="1" max="1" width="29.59765625" bestFit="1" customWidth="1"/>
    <col min="2" max="2" width="5.09765625" bestFit="1" customWidth="1"/>
  </cols>
  <sheetData>
    <row r="3" spans="1:1" x14ac:dyDescent="0.3">
      <c r="A3" s="22" t="s">
        <v>33</v>
      </c>
    </row>
    <row r="4" spans="1:1" x14ac:dyDescent="0.3">
      <c r="A4" s="39">
        <v>0.8355555555555555</v>
      </c>
    </row>
    <row r="11" spans="1:1" x14ac:dyDescent="0.3">
      <c r="A11" s="41">
        <f>GETPIVOTDATA("[Measures].[Average of Sales Completion Rate]",$A$3)</f>
        <v>0.8355555555555555</v>
      </c>
    </row>
    <row r="12" spans="1:1" x14ac:dyDescent="0.3">
      <c r="A12" s="41">
        <f>1-A11</f>
        <v>0.1644444444444445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4F909-311F-4B1B-8066-DEB6269E9E58}">
  <dimension ref="A3:A14"/>
  <sheetViews>
    <sheetView workbookViewId="0">
      <selection activeCell="A13" sqref="A13:A14"/>
    </sheetView>
  </sheetViews>
  <sheetFormatPr defaultRowHeight="15.6" x14ac:dyDescent="0.3"/>
  <cols>
    <col min="1" max="1" width="30" bestFit="1" customWidth="1"/>
  </cols>
  <sheetData>
    <row r="3" spans="1:1" x14ac:dyDescent="0.3">
      <c r="A3" s="22" t="s">
        <v>37</v>
      </c>
    </row>
    <row r="4" spans="1:1" x14ac:dyDescent="0.3">
      <c r="A4" s="39">
        <v>0.88222222222222224</v>
      </c>
    </row>
    <row r="13" spans="1:1" x14ac:dyDescent="0.3">
      <c r="A13" s="41">
        <f>GETPIVOTDATA("[Measures].[Average of Profit Completion Rate]",$A$3)</f>
        <v>0.88222222222222224</v>
      </c>
    </row>
    <row r="14" spans="1:1" x14ac:dyDescent="0.3">
      <c r="A14" s="41">
        <f>1-A13</f>
        <v>0.11777777777777776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C0EB-2C22-4C07-965B-66A680CDA7C4}">
  <dimension ref="A3:A10"/>
  <sheetViews>
    <sheetView workbookViewId="0">
      <selection activeCell="A9" sqref="A9:A10"/>
    </sheetView>
  </sheetViews>
  <sheetFormatPr defaultRowHeight="15.6" x14ac:dyDescent="0.3"/>
  <cols>
    <col min="1" max="1" width="33.59765625" bestFit="1" customWidth="1"/>
  </cols>
  <sheetData>
    <row r="3" spans="1:1" x14ac:dyDescent="0.3">
      <c r="A3" s="22" t="s">
        <v>40</v>
      </c>
    </row>
    <row r="4" spans="1:1" x14ac:dyDescent="0.3">
      <c r="A4" s="39">
        <v>0.81777777777777783</v>
      </c>
    </row>
    <row r="9" spans="1:1" x14ac:dyDescent="0.3">
      <c r="A9" s="41">
        <f>GETPIVOTDATA("[Measures].[Average of Customer Completion Rate]",$A$3)</f>
        <v>0.81777777777777783</v>
      </c>
    </row>
    <row r="10" spans="1:1" x14ac:dyDescent="0.3">
      <c r="A10" s="41">
        <f>1-A9</f>
        <v>0.18222222222222217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INSTRUCTIONS</vt:lpstr>
      <vt:lpstr>OVERVIEW</vt:lpstr>
      <vt:lpstr>Pivot_1</vt:lpstr>
      <vt:lpstr>Pivot_2</vt:lpstr>
      <vt:lpstr>Pivot_3</vt:lpstr>
      <vt:lpstr>Pivot_4</vt:lpstr>
      <vt:lpstr>Pivot_5</vt:lpstr>
      <vt:lpstr>Pivot_6</vt:lpstr>
      <vt:lpstr>Pivot_7</vt:lpstr>
      <vt:lpstr>Data</vt:lpstr>
      <vt:lpstr>Pivot Tables</vt:lpstr>
      <vt:lpstr>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Nathaniel Thompson</cp:lastModifiedBy>
  <dcterms:created xsi:type="dcterms:W3CDTF">2014-05-13T23:37:49Z</dcterms:created>
  <dcterms:modified xsi:type="dcterms:W3CDTF">2023-10-22T22:14:33Z</dcterms:modified>
</cp:coreProperties>
</file>