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sch/Documents/GitHub/hufo_system/speakerpositions/"/>
    </mc:Choice>
  </mc:AlternateContent>
  <xr:revisionPtr revIDLastSave="0" documentId="13_ncr:9_{BEF98AAA-4A01-7A4D-834D-7F560DD8702C}" xr6:coauthVersionLast="45" xr6:coauthVersionMax="46" xr10:uidLastSave="{00000000-0000-0000-0000-000000000000}"/>
  <bookViews>
    <workbookView xWindow="25600" yWindow="460" windowWidth="25600" windowHeight="28340" xr2:uid="{5ABADEA7-2DF9-5341-AACA-1736DC7CEC8A}"/>
  </bookViews>
  <sheets>
    <sheet name="Hufo_SpeakerPositions" sheetId="1" r:id="rId1"/>
    <sheet name="Hufo_Ambisspeaker_AED" sheetId="7" r:id="rId2"/>
    <sheet name="Hufo_Ambisspeaker_AED_175" sheetId="8" r:id="rId3"/>
    <sheet name="Hufo_Ambisspeaker_AED_wfsZero" sheetId="9" r:id="rId4"/>
    <sheet name="Hufo_AmbiSpeakerPositions" sheetId="2" r:id="rId5"/>
    <sheet name="Hufo_ambispeaker_zzero" sheetId="3" r:id="rId6"/>
    <sheet name="Hufo_ambispeaker_wfszero" sheetId="4" r:id="rId7"/>
    <sheet name="Hufo_LFE_pos" sheetId="5" r:id="rId8"/>
    <sheet name="WFS_Panels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44" i="1" l="1"/>
  <c r="V44" i="1"/>
  <c r="U45" i="1"/>
  <c r="V45" i="1"/>
  <c r="U46" i="1"/>
  <c r="V46" i="1"/>
  <c r="U47" i="1"/>
  <c r="V47" i="1"/>
  <c r="U48" i="1"/>
  <c r="V48" i="1"/>
  <c r="U49" i="1"/>
  <c r="V49" i="1"/>
  <c r="U50" i="1"/>
  <c r="V50" i="1"/>
  <c r="U51" i="1"/>
  <c r="V51" i="1"/>
  <c r="U52" i="1"/>
  <c r="V52" i="1"/>
  <c r="U53" i="1"/>
  <c r="V53" i="1"/>
  <c r="U54" i="1"/>
  <c r="V54" i="1"/>
  <c r="U55" i="1"/>
  <c r="V55" i="1"/>
  <c r="U56" i="1"/>
  <c r="V56" i="1"/>
  <c r="U57" i="1"/>
  <c r="V57" i="1"/>
  <c r="U58" i="1"/>
  <c r="V58" i="1"/>
  <c r="U59" i="1"/>
  <c r="V59" i="1"/>
  <c r="U60" i="1"/>
  <c r="V60" i="1"/>
  <c r="U61" i="1"/>
  <c r="V61" i="1"/>
  <c r="U62" i="1"/>
  <c r="V62" i="1"/>
  <c r="U63" i="1"/>
  <c r="V63" i="1"/>
  <c r="U64" i="1"/>
  <c r="V64" i="1"/>
  <c r="U65" i="1"/>
  <c r="V65" i="1"/>
  <c r="U66" i="1"/>
  <c r="V66" i="1"/>
  <c r="U67" i="1"/>
  <c r="V67" i="1"/>
  <c r="U68" i="1"/>
  <c r="V68" i="1"/>
  <c r="U69" i="1"/>
  <c r="V69" i="1"/>
  <c r="U70" i="1"/>
  <c r="V70" i="1"/>
  <c r="U71" i="1"/>
  <c r="V71" i="1"/>
  <c r="U72" i="1"/>
  <c r="V72" i="1"/>
  <c r="U73" i="1"/>
  <c r="V73" i="1"/>
  <c r="U74" i="1"/>
  <c r="V74" i="1"/>
  <c r="U75" i="1"/>
  <c r="V75" i="1"/>
  <c r="U76" i="1"/>
  <c r="V76" i="1"/>
  <c r="U77" i="1"/>
  <c r="V77" i="1"/>
  <c r="U78" i="1"/>
  <c r="V78" i="1"/>
  <c r="U79" i="1"/>
  <c r="V79" i="1"/>
  <c r="U80" i="1"/>
  <c r="V80" i="1"/>
  <c r="U81" i="1"/>
  <c r="V81" i="1"/>
  <c r="U82" i="1"/>
  <c r="V82" i="1"/>
  <c r="U83" i="1"/>
  <c r="V83" i="1"/>
  <c r="U84" i="1"/>
  <c r="V84" i="1"/>
  <c r="U85" i="1"/>
  <c r="V85" i="1"/>
  <c r="U86" i="1"/>
  <c r="V86" i="1"/>
  <c r="U87" i="1"/>
  <c r="V87" i="1"/>
  <c r="U88" i="1"/>
  <c r="V88" i="1"/>
  <c r="U89" i="1"/>
  <c r="V89" i="1"/>
  <c r="V43" i="1"/>
  <c r="U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43" i="1"/>
  <c r="Q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P88" i="1"/>
  <c r="P89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43" i="1"/>
  <c r="H87" i="1" l="1"/>
  <c r="I87" i="1"/>
  <c r="J87" i="1"/>
  <c r="N87" i="1" s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8" i="1"/>
  <c r="N89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S21" i="1" s="1"/>
  <c r="P22" i="1"/>
  <c r="S22" i="1" s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7" i="1"/>
  <c r="N43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7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8" i="1"/>
  <c r="L89" i="1"/>
  <c r="L43" i="1"/>
  <c r="H88" i="1"/>
  <c r="I88" i="1"/>
  <c r="J88" i="1"/>
  <c r="H89" i="1"/>
  <c r="I89" i="1"/>
  <c r="J89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43" i="1"/>
  <c r="H51" i="1"/>
  <c r="I51" i="1"/>
  <c r="H52" i="1"/>
  <c r="I52" i="1"/>
  <c r="H53" i="1"/>
  <c r="I53" i="1"/>
  <c r="H54" i="1"/>
  <c r="I54" i="1"/>
  <c r="H55" i="1"/>
  <c r="I55" i="1"/>
  <c r="H56" i="1"/>
  <c r="I56" i="1"/>
  <c r="H57" i="1"/>
  <c r="I57" i="1"/>
  <c r="H58" i="1"/>
  <c r="I58" i="1"/>
  <c r="H59" i="1"/>
  <c r="I59" i="1"/>
  <c r="H60" i="1"/>
  <c r="I60" i="1"/>
  <c r="H61" i="1"/>
  <c r="I61" i="1"/>
  <c r="H62" i="1"/>
  <c r="I62" i="1"/>
  <c r="H63" i="1"/>
  <c r="I63" i="1"/>
  <c r="H64" i="1"/>
  <c r="I64" i="1"/>
  <c r="H65" i="1"/>
  <c r="I65" i="1"/>
  <c r="H66" i="1"/>
  <c r="I66" i="1"/>
  <c r="H67" i="1"/>
  <c r="I67" i="1"/>
  <c r="H68" i="1"/>
  <c r="I68" i="1"/>
  <c r="H69" i="1"/>
  <c r="I69" i="1"/>
  <c r="H70" i="1"/>
  <c r="I70" i="1"/>
  <c r="H71" i="1"/>
  <c r="I71" i="1"/>
  <c r="H72" i="1"/>
  <c r="I72" i="1"/>
  <c r="H73" i="1"/>
  <c r="I73" i="1"/>
  <c r="H74" i="1"/>
  <c r="I74" i="1"/>
  <c r="H75" i="1"/>
  <c r="I75" i="1"/>
  <c r="H76" i="1"/>
  <c r="I76" i="1"/>
  <c r="H77" i="1"/>
  <c r="I77" i="1"/>
  <c r="H78" i="1"/>
  <c r="I78" i="1"/>
  <c r="H79" i="1"/>
  <c r="I79" i="1"/>
  <c r="H80" i="1"/>
  <c r="I80" i="1"/>
  <c r="H81" i="1"/>
  <c r="I81" i="1"/>
  <c r="H82" i="1"/>
  <c r="I82" i="1"/>
  <c r="H83" i="1"/>
  <c r="I83" i="1"/>
  <c r="H84" i="1"/>
  <c r="I84" i="1"/>
  <c r="H85" i="1"/>
  <c r="I85" i="1"/>
  <c r="H86" i="1"/>
  <c r="I86" i="1"/>
  <c r="I43" i="1"/>
  <c r="I44" i="1"/>
  <c r="I45" i="1"/>
  <c r="I46" i="1"/>
  <c r="I47" i="1"/>
  <c r="I48" i="1"/>
  <c r="I49" i="1"/>
  <c r="I50" i="1"/>
  <c r="H44" i="1"/>
  <c r="H45" i="1"/>
  <c r="H46" i="1"/>
  <c r="H47" i="1"/>
  <c r="H48" i="1"/>
  <c r="H49" i="1"/>
  <c r="H50" i="1"/>
  <c r="H43" i="1"/>
  <c r="L87" i="1" l="1"/>
  <c r="L8" i="1"/>
  <c r="M8" i="1"/>
  <c r="N8" i="1"/>
  <c r="O8" i="1"/>
  <c r="L9" i="1"/>
  <c r="M9" i="1"/>
  <c r="N9" i="1"/>
  <c r="O9" i="1"/>
  <c r="L10" i="1"/>
  <c r="M10" i="1"/>
  <c r="N10" i="1"/>
  <c r="O10" i="1"/>
  <c r="L11" i="1"/>
  <c r="M11" i="1"/>
  <c r="N11" i="1"/>
  <c r="O11" i="1"/>
  <c r="Q11" i="1" s="1"/>
  <c r="L12" i="1"/>
  <c r="M12" i="1"/>
  <c r="N12" i="1"/>
  <c r="O12" i="1"/>
  <c r="L13" i="1"/>
  <c r="M13" i="1"/>
  <c r="N13" i="1"/>
  <c r="O13" i="1"/>
  <c r="L14" i="1"/>
  <c r="M14" i="1"/>
  <c r="N14" i="1"/>
  <c r="O14" i="1"/>
  <c r="L15" i="1"/>
  <c r="M15" i="1"/>
  <c r="N15" i="1"/>
  <c r="O15" i="1"/>
  <c r="Q15" i="1" s="1"/>
  <c r="L16" i="1"/>
  <c r="M16" i="1"/>
  <c r="N16" i="1"/>
  <c r="O16" i="1"/>
  <c r="L17" i="1"/>
  <c r="M17" i="1"/>
  <c r="N17" i="1"/>
  <c r="O17" i="1"/>
  <c r="Q17" i="1" s="1"/>
  <c r="L18" i="1"/>
  <c r="M18" i="1"/>
  <c r="N18" i="1"/>
  <c r="O18" i="1"/>
  <c r="L19" i="1"/>
  <c r="M19" i="1"/>
  <c r="N19" i="1"/>
  <c r="O19" i="1"/>
  <c r="Q19" i="1" s="1"/>
  <c r="L20" i="1"/>
  <c r="M20" i="1"/>
  <c r="N20" i="1"/>
  <c r="O20" i="1"/>
  <c r="L21" i="1"/>
  <c r="M21" i="1"/>
  <c r="N21" i="1"/>
  <c r="O21" i="1"/>
  <c r="Q21" i="1" s="1"/>
  <c r="L22" i="1"/>
  <c r="M22" i="1"/>
  <c r="N22" i="1"/>
  <c r="O22" i="1"/>
  <c r="L24" i="1"/>
  <c r="M24" i="1"/>
  <c r="Q24" i="1" s="1"/>
  <c r="N24" i="1"/>
  <c r="O24" i="1"/>
  <c r="L25" i="1"/>
  <c r="M25" i="1"/>
  <c r="N25" i="1"/>
  <c r="O25" i="1"/>
  <c r="L26" i="1"/>
  <c r="M26" i="1"/>
  <c r="N26" i="1"/>
  <c r="O26" i="1"/>
  <c r="Q26" i="1" s="1"/>
  <c r="L27" i="1"/>
  <c r="M27" i="1"/>
  <c r="N27" i="1"/>
  <c r="O27" i="1"/>
  <c r="L28" i="1"/>
  <c r="M28" i="1"/>
  <c r="N28" i="1"/>
  <c r="O28" i="1"/>
  <c r="Q28" i="1" s="1"/>
  <c r="L29" i="1"/>
  <c r="M29" i="1"/>
  <c r="N29" i="1"/>
  <c r="O29" i="1"/>
  <c r="L30" i="1"/>
  <c r="M30" i="1"/>
  <c r="N30" i="1"/>
  <c r="O30" i="1"/>
  <c r="Q30" i="1" s="1"/>
  <c r="L31" i="1"/>
  <c r="M31" i="1"/>
  <c r="N31" i="1"/>
  <c r="O31" i="1"/>
  <c r="L32" i="1"/>
  <c r="M32" i="1"/>
  <c r="N32" i="1"/>
  <c r="O32" i="1"/>
  <c r="L33" i="1"/>
  <c r="M33" i="1"/>
  <c r="N33" i="1"/>
  <c r="O33" i="1"/>
  <c r="L34" i="1"/>
  <c r="M34" i="1"/>
  <c r="N34" i="1"/>
  <c r="O34" i="1"/>
  <c r="Q34" i="1" s="1"/>
  <c r="L35" i="1"/>
  <c r="M35" i="1"/>
  <c r="N35" i="1"/>
  <c r="O35" i="1"/>
  <c r="L36" i="1"/>
  <c r="M36" i="1"/>
  <c r="N36" i="1"/>
  <c r="O36" i="1"/>
  <c r="Q36" i="1" s="1"/>
  <c r="L37" i="1"/>
  <c r="M37" i="1"/>
  <c r="N37" i="1"/>
  <c r="O37" i="1"/>
  <c r="L38" i="1"/>
  <c r="M38" i="1"/>
  <c r="N38" i="1"/>
  <c r="O38" i="1"/>
  <c r="L39" i="1"/>
  <c r="M39" i="1"/>
  <c r="N39" i="1"/>
  <c r="O39" i="1"/>
  <c r="O7" i="1"/>
  <c r="N7" i="1"/>
  <c r="M7" i="1"/>
  <c r="L7" i="1"/>
  <c r="J24" i="1"/>
  <c r="K24" i="1"/>
  <c r="J25" i="1"/>
  <c r="K25" i="1"/>
  <c r="J26" i="1"/>
  <c r="K26" i="1"/>
  <c r="J27" i="1"/>
  <c r="K27" i="1"/>
  <c r="J28" i="1"/>
  <c r="K28" i="1"/>
  <c r="J29" i="1"/>
  <c r="K29" i="1"/>
  <c r="J30" i="1"/>
  <c r="K30" i="1"/>
  <c r="J31" i="1"/>
  <c r="K31" i="1"/>
  <c r="J32" i="1"/>
  <c r="K32" i="1"/>
  <c r="J33" i="1"/>
  <c r="K33" i="1"/>
  <c r="J34" i="1"/>
  <c r="K34" i="1"/>
  <c r="J35" i="1"/>
  <c r="K35" i="1"/>
  <c r="J36" i="1"/>
  <c r="K36" i="1"/>
  <c r="J37" i="1"/>
  <c r="K37" i="1"/>
  <c r="J38" i="1"/>
  <c r="K38" i="1"/>
  <c r="J39" i="1"/>
  <c r="K39" i="1"/>
  <c r="J8" i="1"/>
  <c r="K8" i="1"/>
  <c r="J9" i="1"/>
  <c r="K9" i="1"/>
  <c r="J10" i="1"/>
  <c r="K10" i="1"/>
  <c r="J11" i="1"/>
  <c r="K11" i="1"/>
  <c r="J12" i="1"/>
  <c r="K12" i="1"/>
  <c r="J13" i="1"/>
  <c r="K13" i="1"/>
  <c r="J14" i="1"/>
  <c r="K14" i="1"/>
  <c r="J15" i="1"/>
  <c r="K15" i="1"/>
  <c r="J16" i="1"/>
  <c r="K16" i="1"/>
  <c r="J17" i="1"/>
  <c r="K17" i="1"/>
  <c r="J18" i="1"/>
  <c r="K18" i="1"/>
  <c r="J19" i="1"/>
  <c r="K19" i="1"/>
  <c r="J20" i="1"/>
  <c r="K20" i="1"/>
  <c r="J21" i="1"/>
  <c r="K21" i="1"/>
  <c r="J22" i="1"/>
  <c r="K22" i="1"/>
  <c r="K7" i="1"/>
  <c r="J7" i="1"/>
  <c r="F81" i="1"/>
  <c r="C89" i="1"/>
  <c r="B89" i="1"/>
  <c r="F21" i="1"/>
  <c r="H21" i="1" s="1"/>
  <c r="E50" i="1" s="1"/>
  <c r="E59" i="1" s="1"/>
  <c r="G21" i="1"/>
  <c r="I21" i="1"/>
  <c r="F50" i="1" s="1"/>
  <c r="F59" i="1" s="1"/>
  <c r="F22" i="1"/>
  <c r="G22" i="1"/>
  <c r="I22" i="1" s="1"/>
  <c r="F51" i="1" s="1"/>
  <c r="F60" i="1" s="1"/>
  <c r="H22" i="1"/>
  <c r="E51" i="1" s="1"/>
  <c r="E60" i="1" s="1"/>
  <c r="F10" i="1"/>
  <c r="H10" i="1" s="1"/>
  <c r="G10" i="1"/>
  <c r="I10" i="1"/>
  <c r="F11" i="1"/>
  <c r="G11" i="1"/>
  <c r="I11" i="1"/>
  <c r="F45" i="1" s="1"/>
  <c r="F54" i="1" s="1"/>
  <c r="F12" i="1"/>
  <c r="G12" i="1"/>
  <c r="F13" i="1"/>
  <c r="G13" i="1"/>
  <c r="I13" i="1"/>
  <c r="F14" i="1"/>
  <c r="H14" i="1" s="1"/>
  <c r="G14" i="1"/>
  <c r="F15" i="1"/>
  <c r="I15" i="1" s="1"/>
  <c r="F47" i="1" s="1"/>
  <c r="F56" i="1" s="1"/>
  <c r="G15" i="1"/>
  <c r="F16" i="1"/>
  <c r="G16" i="1"/>
  <c r="I16" i="1" s="1"/>
  <c r="H16" i="1"/>
  <c r="F17" i="1"/>
  <c r="G17" i="1"/>
  <c r="I17" i="1"/>
  <c r="F48" i="1" s="1"/>
  <c r="F57" i="1" s="1"/>
  <c r="F18" i="1"/>
  <c r="G18" i="1"/>
  <c r="H18" i="1" s="1"/>
  <c r="I18" i="1"/>
  <c r="F19" i="1"/>
  <c r="G19" i="1"/>
  <c r="I19" i="1" s="1"/>
  <c r="F49" i="1" s="1"/>
  <c r="F58" i="1" s="1"/>
  <c r="F20" i="1"/>
  <c r="H20" i="1" s="1"/>
  <c r="E82" i="1" s="1"/>
  <c r="G20" i="1"/>
  <c r="F8" i="1"/>
  <c r="G8" i="1"/>
  <c r="F9" i="1"/>
  <c r="I9" i="1" s="1"/>
  <c r="F44" i="1" s="1"/>
  <c r="F53" i="1" s="1"/>
  <c r="G9" i="1"/>
  <c r="H9" i="1"/>
  <c r="E44" i="1" s="1"/>
  <c r="E53" i="1" s="1"/>
  <c r="G7" i="1"/>
  <c r="F7" i="1"/>
  <c r="H7" i="1" s="1"/>
  <c r="E43" i="1" s="1"/>
  <c r="E52" i="1" s="1"/>
  <c r="B84" i="1"/>
  <c r="C84" i="1"/>
  <c r="B85" i="1"/>
  <c r="C85" i="1"/>
  <c r="B86" i="1"/>
  <c r="C86" i="1"/>
  <c r="C83" i="1"/>
  <c r="B83" i="1"/>
  <c r="C78" i="1"/>
  <c r="B78" i="1"/>
  <c r="C77" i="1"/>
  <c r="B77" i="1"/>
  <c r="C76" i="1"/>
  <c r="B76" i="1"/>
  <c r="C75" i="1"/>
  <c r="B75" i="1"/>
  <c r="C74" i="1"/>
  <c r="B74" i="1"/>
  <c r="C73" i="1"/>
  <c r="B73" i="1"/>
  <c r="C72" i="1"/>
  <c r="B72" i="1"/>
  <c r="C71" i="1"/>
  <c r="B71" i="1"/>
  <c r="C70" i="1"/>
  <c r="B70" i="1"/>
  <c r="B53" i="1"/>
  <c r="C53" i="1"/>
  <c r="B54" i="1"/>
  <c r="C54" i="1"/>
  <c r="B55" i="1"/>
  <c r="C55" i="1"/>
  <c r="B56" i="1"/>
  <c r="C56" i="1"/>
  <c r="B57" i="1"/>
  <c r="C57" i="1"/>
  <c r="B58" i="1"/>
  <c r="C58" i="1"/>
  <c r="B59" i="1"/>
  <c r="C59" i="1"/>
  <c r="B60" i="1"/>
  <c r="C60" i="1"/>
  <c r="C52" i="1"/>
  <c r="B52" i="1"/>
  <c r="B25" i="1"/>
  <c r="G25" i="1" s="1"/>
  <c r="C25" i="1"/>
  <c r="F25" i="1" s="1"/>
  <c r="H25" i="1" s="1"/>
  <c r="B26" i="1"/>
  <c r="G26" i="1" s="1"/>
  <c r="C26" i="1"/>
  <c r="F26" i="1" s="1"/>
  <c r="B27" i="1"/>
  <c r="C27" i="1"/>
  <c r="F27" i="1" s="1"/>
  <c r="B28" i="1"/>
  <c r="C28" i="1"/>
  <c r="B29" i="1"/>
  <c r="G29" i="1" s="1"/>
  <c r="C29" i="1"/>
  <c r="B30" i="1"/>
  <c r="C30" i="1"/>
  <c r="F30" i="1" s="1"/>
  <c r="B31" i="1"/>
  <c r="C31" i="1"/>
  <c r="F31" i="1" s="1"/>
  <c r="B32" i="1"/>
  <c r="G32" i="1" s="1"/>
  <c r="C32" i="1"/>
  <c r="B33" i="1"/>
  <c r="G33" i="1" s="1"/>
  <c r="C33" i="1"/>
  <c r="B34" i="1"/>
  <c r="G34" i="1" s="1"/>
  <c r="C34" i="1"/>
  <c r="F34" i="1" s="1"/>
  <c r="B35" i="1"/>
  <c r="C35" i="1"/>
  <c r="F35" i="1" s="1"/>
  <c r="B36" i="1"/>
  <c r="C36" i="1"/>
  <c r="F36" i="1" s="1"/>
  <c r="B37" i="1"/>
  <c r="G37" i="1" s="1"/>
  <c r="C37" i="1"/>
  <c r="B38" i="1"/>
  <c r="C38" i="1"/>
  <c r="F38" i="1" s="1"/>
  <c r="B39" i="1"/>
  <c r="C39" i="1"/>
  <c r="F39" i="1" s="1"/>
  <c r="B40" i="1"/>
  <c r="C40" i="1"/>
  <c r="C24" i="1"/>
  <c r="F24" i="1" s="1"/>
  <c r="B24" i="1"/>
  <c r="E17" i="1"/>
  <c r="E18" i="1"/>
  <c r="E19" i="1"/>
  <c r="E20" i="1"/>
  <c r="E21" i="1"/>
  <c r="E22" i="1"/>
  <c r="E8" i="1"/>
  <c r="E9" i="1"/>
  <c r="E10" i="1"/>
  <c r="E11" i="1"/>
  <c r="E12" i="1"/>
  <c r="E13" i="1"/>
  <c r="E14" i="1"/>
  <c r="E15" i="1"/>
  <c r="E16" i="1"/>
  <c r="E7" i="1"/>
  <c r="Q32" i="1" l="1"/>
  <c r="Q13" i="1"/>
  <c r="Q9" i="1"/>
  <c r="Q39" i="1"/>
  <c r="Q31" i="1"/>
  <c r="Q27" i="1"/>
  <c r="Q22" i="1"/>
  <c r="Q20" i="1"/>
  <c r="Q18" i="1"/>
  <c r="Q16" i="1"/>
  <c r="Q14" i="1"/>
  <c r="Q12" i="1"/>
  <c r="Q10" i="1"/>
  <c r="Q8" i="1"/>
  <c r="Q38" i="1"/>
  <c r="Q35" i="1"/>
  <c r="Q33" i="1"/>
  <c r="Q29" i="1"/>
  <c r="Q25" i="1"/>
  <c r="Q37" i="1"/>
  <c r="Q7" i="1"/>
  <c r="I25" i="1"/>
  <c r="H31" i="1"/>
  <c r="H27" i="1"/>
  <c r="H17" i="1"/>
  <c r="I14" i="1"/>
  <c r="H11" i="1"/>
  <c r="E45" i="1" s="1"/>
  <c r="E54" i="1" s="1"/>
  <c r="G39" i="1"/>
  <c r="H39" i="1" s="1"/>
  <c r="G35" i="1"/>
  <c r="H35" i="1" s="1"/>
  <c r="G31" i="1"/>
  <c r="I31" i="1" s="1"/>
  <c r="G27" i="1"/>
  <c r="I27" i="1" s="1"/>
  <c r="H19" i="1"/>
  <c r="E49" i="1" s="1"/>
  <c r="E58" i="1" s="1"/>
  <c r="F37" i="1"/>
  <c r="H37" i="1" s="1"/>
  <c r="F29" i="1"/>
  <c r="H29" i="1" s="1"/>
  <c r="H13" i="1"/>
  <c r="E46" i="1" s="1"/>
  <c r="E55" i="1" s="1"/>
  <c r="I26" i="1"/>
  <c r="G24" i="1"/>
  <c r="I24" i="1" s="1"/>
  <c r="I20" i="1"/>
  <c r="F82" i="1" s="1"/>
  <c r="I7" i="1"/>
  <c r="F43" i="1" s="1"/>
  <c r="F52" i="1" s="1"/>
  <c r="F33" i="1"/>
  <c r="H33" i="1" s="1"/>
  <c r="I34" i="1"/>
  <c r="I8" i="1"/>
  <c r="F79" i="1" s="1"/>
  <c r="E31" i="1"/>
  <c r="F28" i="1"/>
  <c r="E24" i="1"/>
  <c r="H15" i="1"/>
  <c r="E47" i="1" s="1"/>
  <c r="E56" i="1" s="1"/>
  <c r="H12" i="1"/>
  <c r="I35" i="1"/>
  <c r="H34" i="1"/>
  <c r="H26" i="1"/>
  <c r="H24" i="1"/>
  <c r="E39" i="1"/>
  <c r="E27" i="1"/>
  <c r="E35" i="1"/>
  <c r="E38" i="1"/>
  <c r="E30" i="1"/>
  <c r="I12" i="1"/>
  <c r="H8" i="1"/>
  <c r="E79" i="1" s="1"/>
  <c r="G38" i="1"/>
  <c r="I38" i="1" s="1"/>
  <c r="G36" i="1"/>
  <c r="I36" i="1" s="1"/>
  <c r="G30" i="1"/>
  <c r="I30" i="1" s="1"/>
  <c r="G28" i="1"/>
  <c r="E34" i="1"/>
  <c r="E26" i="1"/>
  <c r="E33" i="1"/>
  <c r="E25" i="1"/>
  <c r="F32" i="1"/>
  <c r="H32" i="1" s="1"/>
  <c r="E32" i="1"/>
  <c r="E37" i="1"/>
  <c r="E29" i="1"/>
  <c r="E36" i="1"/>
  <c r="E28" i="1"/>
  <c r="I39" i="1" l="1"/>
  <c r="F88" i="1"/>
  <c r="F89" i="1" s="1"/>
  <c r="F46" i="1"/>
  <c r="F55" i="1" s="1"/>
  <c r="F80" i="1"/>
  <c r="I29" i="1"/>
  <c r="I33" i="1"/>
  <c r="E88" i="1"/>
  <c r="E89" i="1" s="1"/>
  <c r="E80" i="1"/>
  <c r="H38" i="1"/>
  <c r="I28" i="1"/>
  <c r="E81" i="1"/>
  <c r="E48" i="1"/>
  <c r="E57" i="1" s="1"/>
  <c r="I37" i="1"/>
  <c r="H30" i="1"/>
  <c r="H28" i="1"/>
  <c r="I32" i="1"/>
  <c r="H36" i="1"/>
</calcChain>
</file>

<file path=xl/sharedStrings.xml><?xml version="1.0" encoding="utf-8"?>
<sst xmlns="http://schemas.openxmlformats.org/spreadsheetml/2006/main" count="54" uniqueCount="44">
  <si>
    <t>WFSPanels</t>
  </si>
  <si>
    <t>x</t>
  </si>
  <si>
    <t>Length-check [mm]</t>
  </si>
  <si>
    <t>Paneloffset</t>
  </si>
  <si>
    <t>Ambispeaker</t>
  </si>
  <si>
    <t>Sub1</t>
  </si>
  <si>
    <t>Sub2</t>
  </si>
  <si>
    <t>x_norm</t>
  </si>
  <si>
    <t>y_norm</t>
  </si>
  <si>
    <t>x_corr</t>
  </si>
  <si>
    <t>y_corr</t>
  </si>
  <si>
    <t>x [mm] raw</t>
  </si>
  <si>
    <t>y [mm] raw</t>
  </si>
  <si>
    <t>z [mm] raw</t>
  </si>
  <si>
    <t>x_unitVec</t>
  </si>
  <si>
    <t>y_unitVec</t>
  </si>
  <si>
    <t>x_start [m]</t>
  </si>
  <si>
    <t>x_end [m]</t>
  </si>
  <si>
    <t>y_start [m]</t>
  </si>
  <si>
    <t>y_end [m]</t>
  </si>
  <si>
    <t>z [m]</t>
  </si>
  <si>
    <t>x_corrected</t>
  </si>
  <si>
    <t>y_corrected</t>
  </si>
  <si>
    <t>Panelwidth/2</t>
  </si>
  <si>
    <t>z-Zero</t>
  </si>
  <si>
    <t>LengthCheck [m]</t>
  </si>
  <si>
    <t>[mm]</t>
  </si>
  <si>
    <t>[mm] (Fehler in meiner Zeichnung)</t>
  </si>
  <si>
    <t>zposition WFS: mittlerer Hochtöner</t>
  </si>
  <si>
    <t>zposition Ambi: Unterkante Hochtöner</t>
  </si>
  <si>
    <t>x [m]</t>
  </si>
  <si>
    <t>y [m]</t>
  </si>
  <si>
    <t>z 1,75 [m]</t>
  </si>
  <si>
    <t>z 1,75</t>
  </si>
  <si>
    <t>z WFS</t>
  </si>
  <si>
    <t>elev175</t>
  </si>
  <si>
    <t>dist_175</t>
  </si>
  <si>
    <t>elev_WFSzero</t>
  </si>
  <si>
    <t>dis_WFSzero</t>
  </si>
  <si>
    <t>z-WFS [m]</t>
  </si>
  <si>
    <t>Distance [m]</t>
  </si>
  <si>
    <t>Azimuth [deg]</t>
  </si>
  <si>
    <t>0° is at front</t>
  </si>
  <si>
    <t>Elevation [deg]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</si>
</sst>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0&quot; mm&quot;"/>
    <numFmt numFmtId="165" formatCode="General&quot; mm&quot;"/>
    <numFmt numFmtId="166" formatCode="0.00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theme="0" tint="-0.34998626667073579"/>
      <name val="Calibri"/>
      <family val="2"/>
      <scheme val="minor"/>
    </font>
    <font>
      <sz val="12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0">
    <xf numFmtId="0" fontId="0" fillId="0" borderId="0" xfId="0"/>
    <xf numFmtId="0" fontId="2" fillId="0" borderId="0" xfId="0" applyFont="1"/>
    <xf numFmtId="164" fontId="0" fillId="0" borderId="0" xfId="1" applyNumberFormat="1" applyFont="1"/>
    <xf numFmtId="2" fontId="0" fillId="0" borderId="0" xfId="0" applyNumberFormat="1"/>
    <xf numFmtId="0" fontId="0" fillId="0" borderId="1" xfId="0" applyBorder="1"/>
    <xf numFmtId="165" fontId="0" fillId="0" borderId="0" xfId="0" applyNumberFormat="1"/>
    <xf numFmtId="0" fontId="0" fillId="0" borderId="0" xfId="0" applyBorder="1"/>
    <xf numFmtId="164" fontId="0" fillId="0" borderId="0" xfId="1" applyNumberFormat="1" applyFont="1" applyBorder="1"/>
    <xf numFmtId="0" fontId="0" fillId="0" borderId="0" xfId="0" applyFont="1"/>
    <xf numFmtId="0" fontId="0" fillId="0" borderId="2" xfId="0" applyBorder="1"/>
    <xf numFmtId="166" fontId="0" fillId="0" borderId="0" xfId="0" applyNumberFormat="1"/>
    <xf numFmtId="0" fontId="5" fillId="0" borderId="0" xfId="0" applyFont="1"/>
    <xf numFmtId="43" fontId="5" fillId="0" borderId="0" xfId="1" applyNumberFormat="1" applyFont="1"/>
    <xf numFmtId="2" fontId="5" fillId="0" borderId="0" xfId="0" applyNumberFormat="1" applyFont="1"/>
    <xf numFmtId="43" fontId="5" fillId="0" borderId="0" xfId="1" applyNumberFormat="1" applyFont="1" applyBorder="1"/>
    <xf numFmtId="0" fontId="6" fillId="0" borderId="0" xfId="0" applyFont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0" fillId="0" borderId="0" xfId="0" applyFill="1" applyBorder="1"/>
    <xf numFmtId="166" fontId="3" fillId="0" borderId="6" xfId="0" applyNumberFormat="1" applyFont="1" applyBorder="1"/>
    <xf numFmtId="166" fontId="3" fillId="0" borderId="0" xfId="0" applyNumberFormat="1" applyFont="1" applyBorder="1"/>
    <xf numFmtId="166" fontId="3" fillId="0" borderId="7" xfId="0" applyNumberFormat="1" applyFont="1" applyBorder="1"/>
    <xf numFmtId="166" fontId="3" fillId="0" borderId="8" xfId="0" applyNumberFormat="1" applyFont="1" applyBorder="1"/>
    <xf numFmtId="166" fontId="3" fillId="0" borderId="1" xfId="0" applyNumberFormat="1" applyFont="1" applyBorder="1"/>
    <xf numFmtId="166" fontId="3" fillId="0" borderId="9" xfId="0" applyNumberFormat="1" applyFont="1" applyBorder="1"/>
    <xf numFmtId="166" fontId="0" fillId="0" borderId="1" xfId="0" applyNumberForma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3" fillId="0" borderId="10" xfId="0" applyFont="1" applyFill="1" applyBorder="1"/>
    <xf numFmtId="166" fontId="3" fillId="0" borderId="11" xfId="0" applyNumberFormat="1" applyFont="1" applyBorder="1"/>
    <xf numFmtId="166" fontId="3" fillId="0" borderId="12" xfId="0" applyNumberFormat="1" applyFont="1" applyBorder="1"/>
    <xf numFmtId="164" fontId="0" fillId="0" borderId="2" xfId="1" applyNumberFormat="1" applyFont="1" applyBorder="1"/>
    <xf numFmtId="43" fontId="5" fillId="0" borderId="2" xfId="1" applyNumberFormat="1" applyFont="1" applyBorder="1"/>
    <xf numFmtId="2" fontId="5" fillId="0" borderId="2" xfId="0" applyNumberFormat="1" applyFont="1" applyBorder="1"/>
    <xf numFmtId="166" fontId="3" fillId="0" borderId="13" xfId="0" applyNumberFormat="1" applyFont="1" applyBorder="1"/>
    <xf numFmtId="166" fontId="3" fillId="0" borderId="2" xfId="0" applyNumberFormat="1" applyFont="1" applyBorder="1"/>
    <xf numFmtId="166" fontId="3" fillId="0" borderId="14" xfId="0" applyNumberFormat="1" applyFont="1" applyBorder="1"/>
    <xf numFmtId="0" fontId="6" fillId="0" borderId="2" xfId="0" applyFont="1" applyBorder="1"/>
    <xf numFmtId="0" fontId="0" fillId="0" borderId="4" xfId="0" applyBorder="1"/>
    <xf numFmtId="165" fontId="0" fillId="0" borderId="4" xfId="0" applyNumberFormat="1" applyBorder="1"/>
    <xf numFmtId="43" fontId="0" fillId="0" borderId="4" xfId="1" applyNumberFormat="1" applyFont="1" applyBorder="1"/>
    <xf numFmtId="2" fontId="0" fillId="0" borderId="4" xfId="0" applyNumberFormat="1" applyBorder="1"/>
    <xf numFmtId="166" fontId="0" fillId="0" borderId="4" xfId="0" applyNumberFormat="1" applyBorder="1"/>
    <xf numFmtId="166" fontId="4" fillId="0" borderId="4" xfId="0" applyNumberFormat="1" applyFont="1" applyBorder="1"/>
    <xf numFmtId="0" fontId="3" fillId="0" borderId="7" xfId="0" applyFont="1" applyBorder="1"/>
    <xf numFmtId="0" fontId="3" fillId="0" borderId="14" xfId="0" applyFont="1" applyBorder="1"/>
    <xf numFmtId="0" fontId="3" fillId="0" borderId="9" xfId="0" applyFont="1" applyBorder="1"/>
    <xf numFmtId="2" fontId="0" fillId="0" borderId="1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4A2B6-EB8A-6A43-B754-121A2528DB3A}">
  <dimension ref="A2:V89"/>
  <sheetViews>
    <sheetView tabSelected="1" topLeftCell="A4" zoomScale="75" workbookViewId="0">
      <selection activeCell="P43" sqref="P43:P89"/>
    </sheetView>
  </sheetViews>
  <sheetFormatPr baseColWidth="10" defaultRowHeight="16" x14ac:dyDescent="0.2"/>
  <cols>
    <col min="1" max="1" width="12.6640625" customWidth="1"/>
    <col min="2" max="2" width="14.6640625" customWidth="1"/>
    <col min="3" max="3" width="18.6640625" bestFit="1" customWidth="1"/>
    <col min="5" max="5" width="17.5" bestFit="1" customWidth="1"/>
    <col min="6" max="6" width="11.1640625" bestFit="1" customWidth="1"/>
    <col min="7" max="7" width="10.1640625" customWidth="1"/>
    <col min="8" max="8" width="8.1640625" customWidth="1"/>
    <col min="9" max="9" width="8.83203125" customWidth="1"/>
    <col min="10" max="11" width="9.83203125" bestFit="1" customWidth="1"/>
    <col min="16" max="16" width="13.83203125" customWidth="1"/>
    <col min="17" max="17" width="16" bestFit="1" customWidth="1"/>
    <col min="21" max="21" width="13.33203125" bestFit="1" customWidth="1"/>
  </cols>
  <sheetData>
    <row r="2" spans="1:20" x14ac:dyDescent="0.2">
      <c r="A2" t="s">
        <v>3</v>
      </c>
      <c r="B2">
        <v>5.5510000000000002</v>
      </c>
      <c r="C2" t="s">
        <v>27</v>
      </c>
      <c r="E2" t="s">
        <v>28</v>
      </c>
    </row>
    <row r="3" spans="1:20" x14ac:dyDescent="0.2">
      <c r="A3" t="s">
        <v>23</v>
      </c>
      <c r="B3">
        <v>450</v>
      </c>
      <c r="C3" t="s">
        <v>26</v>
      </c>
      <c r="E3" t="s">
        <v>29</v>
      </c>
    </row>
    <row r="4" spans="1:20" x14ac:dyDescent="0.2">
      <c r="A4" t="s">
        <v>24</v>
      </c>
      <c r="B4">
        <v>1.75</v>
      </c>
    </row>
    <row r="6" spans="1:20" x14ac:dyDescent="0.2">
      <c r="A6" s="1" t="s">
        <v>0</v>
      </c>
      <c r="B6" s="5" t="s">
        <v>11</v>
      </c>
      <c r="C6" s="5" t="s">
        <v>12</v>
      </c>
      <c r="D6" t="s">
        <v>13</v>
      </c>
      <c r="E6" s="11" t="s">
        <v>2</v>
      </c>
      <c r="F6" s="11" t="s">
        <v>7</v>
      </c>
      <c r="G6" s="11" t="s">
        <v>8</v>
      </c>
      <c r="H6" s="11" t="s">
        <v>9</v>
      </c>
      <c r="I6" s="11" t="s">
        <v>10</v>
      </c>
      <c r="J6" s="11" t="s">
        <v>14</v>
      </c>
      <c r="K6" s="11" t="s">
        <v>15</v>
      </c>
      <c r="L6" s="16" t="s">
        <v>16</v>
      </c>
      <c r="M6" s="17" t="s">
        <v>17</v>
      </c>
      <c r="N6" s="17" t="s">
        <v>18</v>
      </c>
      <c r="O6" s="17" t="s">
        <v>19</v>
      </c>
      <c r="P6" s="18" t="s">
        <v>20</v>
      </c>
      <c r="Q6" s="11" t="s">
        <v>25</v>
      </c>
      <c r="S6" s="16" t="s">
        <v>33</v>
      </c>
      <c r="T6" s="18" t="s">
        <v>34</v>
      </c>
    </row>
    <row r="7" spans="1:20" x14ac:dyDescent="0.2">
      <c r="A7">
        <v>1</v>
      </c>
      <c r="B7" s="2">
        <v>-6048.1670000000004</v>
      </c>
      <c r="C7" s="2">
        <v>2107.1790000000001</v>
      </c>
      <c r="D7">
        <v>2013.7</v>
      </c>
      <c r="E7" s="12">
        <f t="shared" ref="E7:E22" si="0">SQRT(POWER(B7-B8, 2)+POWER(C7-C8, 2))</f>
        <v>816.00010696567938</v>
      </c>
      <c r="F7" s="13">
        <f t="shared" ref="F7:F22" si="1">(C7-C8)</f>
        <v>-481.30200000000013</v>
      </c>
      <c r="G7" s="13">
        <f t="shared" ref="G7:G22" si="2">-(B7-B8)</f>
        <v>658.94200000000001</v>
      </c>
      <c r="H7" s="13">
        <f>F7*($B$2/SQRT(POWER(F7,2)+POWER(G7,2)))</f>
        <v>-3.2741507987478387</v>
      </c>
      <c r="I7" s="13">
        <f>G7*($B$2/SQRT(POWER(F7,2)+POWER(G7,2)))</f>
        <v>4.4825815717127657</v>
      </c>
      <c r="J7" s="13">
        <f>(B7-B8) / SQRT(POWER(B7-B8,2)+POWER(C7-C8,2))</f>
        <v>-0.80752685492933984</v>
      </c>
      <c r="K7" s="13">
        <f>(C7-C8) / SQRT(POWER(B7-B8,2)+POWER(C7-C8,2))</f>
        <v>-0.58983080503473939</v>
      </c>
      <c r="L7" s="20">
        <f>(((B7+B8)/2) -H7 + ($B$3*J7)) / 1000</f>
        <v>-6.078808933919456</v>
      </c>
      <c r="M7" s="21">
        <f>(((B7+B8)/2) -H7 - ($B$3*J7)) / 1000</f>
        <v>-5.352034764483049</v>
      </c>
      <c r="N7" s="21">
        <f>(((C7+C8)/2) -I7 + ($B$3*K7)) / 1000</f>
        <v>2.0779235561626548</v>
      </c>
      <c r="O7" s="21">
        <f>(((C7+C8)/2) -I7 - ($B$3*K7)) / 1000</f>
        <v>2.6087712806939196</v>
      </c>
      <c r="P7" s="22">
        <f>(D7)/1000</f>
        <v>2.0137</v>
      </c>
      <c r="Q7" s="15">
        <f>SQRT(POWER(L7-M7,2)+POWER(N7-O7,2))</f>
        <v>0.90000000000000036</v>
      </c>
      <c r="S7" s="20">
        <f>P7-$B$4</f>
        <v>0.26370000000000005</v>
      </c>
      <c r="T7" s="46">
        <v>0</v>
      </c>
    </row>
    <row r="8" spans="1:20" x14ac:dyDescent="0.2">
      <c r="A8">
        <v>2</v>
      </c>
      <c r="B8" s="2">
        <v>-5389.2250000000004</v>
      </c>
      <c r="C8" s="2">
        <v>2588.4810000000002</v>
      </c>
      <c r="D8">
        <v>2013.7</v>
      </c>
      <c r="E8" s="12">
        <f t="shared" si="0"/>
        <v>816.00020856921412</v>
      </c>
      <c r="F8" s="13">
        <f t="shared" si="1"/>
        <v>-424.24099999999999</v>
      </c>
      <c r="G8" s="13">
        <f t="shared" si="2"/>
        <v>697.04800000000068</v>
      </c>
      <c r="H8" s="13">
        <f t="shared" ref="H8:H10" si="3">F8*($B$2/SQRT(POWER(F8,2)+POWER(G8,2)))</f>
        <v>-2.885981849354208</v>
      </c>
      <c r="I8" s="13">
        <f t="shared" ref="I8:I10" si="4">G8*($B$2/SQRT(POWER(F8,2)+POWER(G8,2)))</f>
        <v>4.7418044840754527</v>
      </c>
      <c r="J8" s="13">
        <f t="shared" ref="J8:J22" si="5">(B8-B9) / SQRT(POWER(B8-B9,2)+POWER(C8-C9,2))</f>
        <v>-0.85422527185650377</v>
      </c>
      <c r="K8" s="13">
        <f t="shared" ref="K8:K22" si="6">(C8-C9) / SQRT(POWER(B8-B9,2)+POWER(C8-C9,2))</f>
        <v>-0.51990305338753517</v>
      </c>
      <c r="L8" s="20">
        <f t="shared" ref="L8:L39" si="7">(((B8+B9)/2) -H8 + ($B$3*J8)) / 1000</f>
        <v>-5.4222163904860725</v>
      </c>
      <c r="M8" s="21">
        <f t="shared" ref="M8:M39" si="8">(((B8+B9)/2) -H8 - ($B$3*J8)) / 1000</f>
        <v>-4.6534136458152195</v>
      </c>
      <c r="N8" s="21">
        <f t="shared" ref="N8:N39" si="9">(((C8+C9)/2) -I8 + ($B$3*K8)) / 1000</f>
        <v>2.5619033214915339</v>
      </c>
      <c r="O8" s="21">
        <f t="shared" ref="O8:O39" si="10">(((C8+C9)/2) -I8 - ($B$3*K8)) / 1000</f>
        <v>3.0298160695403151</v>
      </c>
      <c r="P8" s="22">
        <f t="shared" ref="P8:P39" si="11">(D8)/1000</f>
        <v>2.0137</v>
      </c>
      <c r="Q8" s="15">
        <f t="shared" ref="Q8:Q39" si="12">SQRT(POWER(L8-M8,2)+POWER(N8-O8,2))</f>
        <v>0.89999999999999947</v>
      </c>
      <c r="S8" s="20">
        <f t="shared" ref="S8:S39" si="13">P8-$B$4</f>
        <v>0.26370000000000005</v>
      </c>
      <c r="T8" s="46">
        <v>0</v>
      </c>
    </row>
    <row r="9" spans="1:20" x14ac:dyDescent="0.2">
      <c r="A9">
        <v>3</v>
      </c>
      <c r="B9" s="2">
        <v>-4692.1769999999997</v>
      </c>
      <c r="C9" s="2">
        <v>3012.7220000000002</v>
      </c>
      <c r="D9">
        <v>2013.7</v>
      </c>
      <c r="E9" s="12">
        <f t="shared" si="0"/>
        <v>815.99977129898718</v>
      </c>
      <c r="F9" s="13">
        <f t="shared" si="1"/>
        <v>-364.17799999999988</v>
      </c>
      <c r="G9" s="13">
        <f t="shared" si="2"/>
        <v>730.22599999999966</v>
      </c>
      <c r="H9" s="13">
        <f t="shared" si="3"/>
        <v>-2.4773929467920039</v>
      </c>
      <c r="I9" s="13">
        <f t="shared" si="4"/>
        <v>4.9675069388160127</v>
      </c>
      <c r="J9" s="13">
        <f t="shared" si="5"/>
        <v>-0.89488505473176228</v>
      </c>
      <c r="K9" s="13">
        <f t="shared" si="6"/>
        <v>-0.44629669371140412</v>
      </c>
      <c r="L9" s="20">
        <f t="shared" si="7"/>
        <v>-4.7272848816825013</v>
      </c>
      <c r="M9" s="21">
        <f t="shared" si="8"/>
        <v>-3.9218883324239155</v>
      </c>
      <c r="N9" s="21">
        <f t="shared" si="9"/>
        <v>2.9890099808910522</v>
      </c>
      <c r="O9" s="21">
        <f t="shared" si="10"/>
        <v>3.3906770052313164</v>
      </c>
      <c r="P9" s="22">
        <f t="shared" si="11"/>
        <v>2.0137</v>
      </c>
      <c r="Q9" s="15">
        <f t="shared" si="12"/>
        <v>0.89999999999999991</v>
      </c>
      <c r="S9" s="20">
        <f t="shared" si="13"/>
        <v>0.26370000000000005</v>
      </c>
      <c r="T9" s="46">
        <v>0</v>
      </c>
    </row>
    <row r="10" spans="1:20" x14ac:dyDescent="0.2">
      <c r="A10">
        <v>4</v>
      </c>
      <c r="B10" s="2">
        <v>-3961.951</v>
      </c>
      <c r="C10" s="2">
        <v>3376.9</v>
      </c>
      <c r="D10">
        <v>2013.7</v>
      </c>
      <c r="E10" s="12">
        <f t="shared" si="0"/>
        <v>815.99967853179965</v>
      </c>
      <c r="F10" s="13">
        <f t="shared" si="1"/>
        <v>-301.54199999999992</v>
      </c>
      <c r="G10" s="13">
        <f t="shared" si="2"/>
        <v>758.24000000000024</v>
      </c>
      <c r="H10" s="13">
        <f t="shared" si="3"/>
        <v>-2.051299389004317</v>
      </c>
      <c r="I10" s="13">
        <f t="shared" si="4"/>
        <v>5.1580783065663631</v>
      </c>
      <c r="J10" s="13">
        <f t="shared" si="5"/>
        <v>-0.92921605234486804</v>
      </c>
      <c r="K10" s="13">
        <f t="shared" si="6"/>
        <v>-0.36953691028721253</v>
      </c>
      <c r="L10" s="20">
        <f t="shared" si="7"/>
        <v>-3.9989269241661862</v>
      </c>
      <c r="M10" s="21">
        <f t="shared" si="8"/>
        <v>-3.1626324770558054</v>
      </c>
      <c r="N10" s="21">
        <f t="shared" si="9"/>
        <v>3.3562213120641884</v>
      </c>
      <c r="O10" s="21">
        <f t="shared" si="10"/>
        <v>3.6888045313226794</v>
      </c>
      <c r="P10" s="22">
        <f t="shared" si="11"/>
        <v>2.0137</v>
      </c>
      <c r="Q10" s="15">
        <f t="shared" si="12"/>
        <v>0.89999999999999947</v>
      </c>
      <c r="S10" s="20">
        <f t="shared" si="13"/>
        <v>0.26370000000000005</v>
      </c>
      <c r="T10" s="46">
        <v>0</v>
      </c>
    </row>
    <row r="11" spans="1:20" x14ac:dyDescent="0.2">
      <c r="A11">
        <v>5</v>
      </c>
      <c r="B11" s="2">
        <v>-3203.7109999999998</v>
      </c>
      <c r="C11" s="2">
        <v>3678.442</v>
      </c>
      <c r="D11">
        <v>2013.7</v>
      </c>
      <c r="E11" s="12">
        <f t="shared" si="0"/>
        <v>816.00054703719388</v>
      </c>
      <c r="F11" s="13">
        <f t="shared" si="1"/>
        <v>-236.77300000000014</v>
      </c>
      <c r="G11" s="13">
        <f t="shared" si="2"/>
        <v>780.89399999999978</v>
      </c>
      <c r="H11" s="13">
        <f t="shared" ref="H11:H20" si="14">F11*($B$2/SQRT(POWER(F11,2)+POWER(G11,2)))</f>
        <v>-1.6106936787875619</v>
      </c>
      <c r="I11" s="13">
        <f t="shared" ref="I11:I20" si="15">G11*($B$2/SQRT(POWER(F11,2)+POWER(G11,2)))</f>
        <v>5.3121809902443831</v>
      </c>
      <c r="J11" s="13">
        <f t="shared" si="5"/>
        <v>-0.95697729962968525</v>
      </c>
      <c r="K11" s="13">
        <f t="shared" si="6"/>
        <v>-0.29016279567421399</v>
      </c>
      <c r="L11" s="20">
        <f t="shared" si="7"/>
        <v>-3.2422930911545711</v>
      </c>
      <c r="M11" s="21">
        <f t="shared" si="8"/>
        <v>-2.3810135214878545</v>
      </c>
      <c r="N11" s="21">
        <f t="shared" si="9"/>
        <v>3.6609430609563591</v>
      </c>
      <c r="O11" s="21">
        <f t="shared" si="10"/>
        <v>3.9220895770631516</v>
      </c>
      <c r="P11" s="22">
        <f t="shared" si="11"/>
        <v>2.0137</v>
      </c>
      <c r="Q11" s="15">
        <f t="shared" si="12"/>
        <v>0.89999999999999991</v>
      </c>
      <c r="S11" s="20">
        <f t="shared" si="13"/>
        <v>0.26370000000000005</v>
      </c>
      <c r="T11" s="46">
        <v>0</v>
      </c>
    </row>
    <row r="12" spans="1:20" x14ac:dyDescent="0.2">
      <c r="A12">
        <v>6</v>
      </c>
      <c r="B12" s="2">
        <v>-2422.817</v>
      </c>
      <c r="C12" s="2">
        <v>3915.2150000000001</v>
      </c>
      <c r="D12">
        <v>2013.7</v>
      </c>
      <c r="E12" s="12">
        <f t="shared" si="0"/>
        <v>815.9999196482803</v>
      </c>
      <c r="F12" s="13">
        <f t="shared" si="1"/>
        <v>-170.32899999999972</v>
      </c>
      <c r="G12" s="13">
        <f t="shared" si="2"/>
        <v>798.02500000000009</v>
      </c>
      <c r="H12" s="13">
        <f t="shared" si="14"/>
        <v>-1.1586965344402667</v>
      </c>
      <c r="I12" s="13">
        <f t="shared" si="15"/>
        <v>5.4287220725577878</v>
      </c>
      <c r="J12" s="13">
        <f t="shared" si="5"/>
        <v>-0.97797191002662365</v>
      </c>
      <c r="K12" s="13">
        <f t="shared" si="6"/>
        <v>-0.20873654016218099</v>
      </c>
      <c r="L12" s="20">
        <f t="shared" si="7"/>
        <v>-2.4627331629775404</v>
      </c>
      <c r="M12" s="21">
        <f t="shared" si="8"/>
        <v>-1.5825584439535791</v>
      </c>
      <c r="N12" s="21">
        <f t="shared" si="9"/>
        <v>3.9010193348544608</v>
      </c>
      <c r="O12" s="21">
        <f t="shared" si="10"/>
        <v>4.0888822210004241</v>
      </c>
      <c r="P12" s="22">
        <f t="shared" si="11"/>
        <v>2.0137</v>
      </c>
      <c r="Q12" s="15">
        <f t="shared" si="12"/>
        <v>0.90000000000000013</v>
      </c>
      <c r="S12" s="20">
        <f t="shared" si="13"/>
        <v>0.26370000000000005</v>
      </c>
      <c r="T12" s="46">
        <v>0</v>
      </c>
    </row>
    <row r="13" spans="1:20" x14ac:dyDescent="0.2">
      <c r="A13">
        <v>7</v>
      </c>
      <c r="B13" s="2">
        <v>-1624.7919999999999</v>
      </c>
      <c r="C13" s="2">
        <v>4085.5439999999999</v>
      </c>
      <c r="D13">
        <v>2013.7</v>
      </c>
      <c r="E13" s="12">
        <f t="shared" si="0"/>
        <v>816.00031208327357</v>
      </c>
      <c r="F13" s="13">
        <f t="shared" si="1"/>
        <v>-102.68199999999979</v>
      </c>
      <c r="G13" s="13">
        <f t="shared" si="2"/>
        <v>809.5139999999999</v>
      </c>
      <c r="H13" s="13">
        <f t="shared" si="14"/>
        <v>-0.69851417157525686</v>
      </c>
      <c r="I13" s="13">
        <f t="shared" si="15"/>
        <v>5.5068756071032263</v>
      </c>
      <c r="J13" s="13">
        <f t="shared" si="5"/>
        <v>-0.99205109117334289</v>
      </c>
      <c r="K13" s="13">
        <f t="shared" si="6"/>
        <v>-0.12583573618721974</v>
      </c>
      <c r="L13" s="20">
        <f t="shared" si="7"/>
        <v>-1.665759476856429</v>
      </c>
      <c r="M13" s="21">
        <f t="shared" si="8"/>
        <v>-0.77291349480042038</v>
      </c>
      <c r="N13" s="21">
        <f t="shared" si="9"/>
        <v>4.0747520431086484</v>
      </c>
      <c r="O13" s="21">
        <f t="shared" si="10"/>
        <v>4.1880042056771467</v>
      </c>
      <c r="P13" s="22">
        <f t="shared" si="11"/>
        <v>2.0137</v>
      </c>
      <c r="Q13" s="15">
        <f t="shared" si="12"/>
        <v>0.9</v>
      </c>
      <c r="S13" s="20">
        <f t="shared" si="13"/>
        <v>0.26370000000000005</v>
      </c>
      <c r="T13" s="46">
        <v>0</v>
      </c>
    </row>
    <row r="14" spans="1:20" x14ac:dyDescent="0.2">
      <c r="A14">
        <v>8</v>
      </c>
      <c r="B14" s="2">
        <v>-815.27800000000002</v>
      </c>
      <c r="C14" s="2">
        <v>4188.2259999999997</v>
      </c>
      <c r="D14">
        <v>2013.7</v>
      </c>
      <c r="E14" s="12">
        <f t="shared" si="0"/>
        <v>815.99954420820609</v>
      </c>
      <c r="F14" s="13">
        <f t="shared" si="1"/>
        <v>-34.307999999999993</v>
      </c>
      <c r="G14" s="13">
        <f t="shared" si="2"/>
        <v>815.27800000000002</v>
      </c>
      <c r="H14" s="13">
        <f t="shared" si="14"/>
        <v>-0.23338702742143611</v>
      </c>
      <c r="I14" s="13">
        <f t="shared" si="15"/>
        <v>5.5460915513027178</v>
      </c>
      <c r="J14" s="13">
        <f t="shared" si="5"/>
        <v>-0.99911575415289455</v>
      </c>
      <c r="K14" s="13">
        <f t="shared" si="6"/>
        <v>-4.2044141131586402E-2</v>
      </c>
      <c r="L14" s="20">
        <f t="shared" si="7"/>
        <v>-0.85700770234138113</v>
      </c>
      <c r="M14" s="21">
        <f t="shared" si="8"/>
        <v>4.2196476396223946E-2</v>
      </c>
      <c r="N14" s="21">
        <f t="shared" si="9"/>
        <v>4.1809140449394828</v>
      </c>
      <c r="O14" s="21">
        <f t="shared" si="10"/>
        <v>4.2187537719579096</v>
      </c>
      <c r="P14" s="22">
        <f t="shared" si="11"/>
        <v>2.0137</v>
      </c>
      <c r="Q14" s="15">
        <f t="shared" si="12"/>
        <v>0.89999999999999991</v>
      </c>
      <c r="S14" s="20">
        <f t="shared" si="13"/>
        <v>0.26370000000000005</v>
      </c>
      <c r="T14" s="46">
        <v>0</v>
      </c>
    </row>
    <row r="15" spans="1:20" x14ac:dyDescent="0.2">
      <c r="A15">
        <v>9</v>
      </c>
      <c r="B15" s="2">
        <v>0</v>
      </c>
      <c r="C15" s="2">
        <v>4222.5339999999997</v>
      </c>
      <c r="D15">
        <v>2013.7</v>
      </c>
      <c r="E15" s="12">
        <f t="shared" si="0"/>
        <v>815.99954420820609</v>
      </c>
      <c r="F15" s="13">
        <f t="shared" si="1"/>
        <v>34.307999999999993</v>
      </c>
      <c r="G15" s="13">
        <f t="shared" si="2"/>
        <v>815.27800000000002</v>
      </c>
      <c r="H15" s="13">
        <f t="shared" si="14"/>
        <v>0.23338702742143611</v>
      </c>
      <c r="I15" s="13">
        <f t="shared" si="15"/>
        <v>5.5460915513027178</v>
      </c>
      <c r="J15" s="13">
        <f t="shared" si="5"/>
        <v>-0.99911575415289455</v>
      </c>
      <c r="K15" s="13">
        <f t="shared" si="6"/>
        <v>4.2044141131586402E-2</v>
      </c>
      <c r="L15" s="20">
        <f t="shared" si="7"/>
        <v>-4.2196476396223946E-2</v>
      </c>
      <c r="M15" s="21">
        <f t="shared" si="8"/>
        <v>0.85700770234138113</v>
      </c>
      <c r="N15" s="21">
        <f t="shared" si="9"/>
        <v>4.2187537719579096</v>
      </c>
      <c r="O15" s="21">
        <f t="shared" si="10"/>
        <v>4.1809140449394828</v>
      </c>
      <c r="P15" s="22">
        <f t="shared" si="11"/>
        <v>2.0137</v>
      </c>
      <c r="Q15" s="15">
        <f t="shared" si="12"/>
        <v>0.89999999999999991</v>
      </c>
      <c r="S15" s="20">
        <f t="shared" si="13"/>
        <v>0.26370000000000005</v>
      </c>
      <c r="T15" s="46">
        <v>0</v>
      </c>
    </row>
    <row r="16" spans="1:20" x14ac:dyDescent="0.2">
      <c r="A16">
        <v>10</v>
      </c>
      <c r="B16" s="2">
        <v>815.27800000000002</v>
      </c>
      <c r="C16" s="2">
        <v>4188.2259999999997</v>
      </c>
      <c r="D16">
        <v>2013.7</v>
      </c>
      <c r="E16" s="12">
        <f t="shared" si="0"/>
        <v>816.00031208327357</v>
      </c>
      <c r="F16" s="13">
        <f t="shared" si="1"/>
        <v>102.68199999999979</v>
      </c>
      <c r="G16" s="13">
        <f t="shared" si="2"/>
        <v>809.5139999999999</v>
      </c>
      <c r="H16" s="13">
        <f t="shared" si="14"/>
        <v>0.69851417157525686</v>
      </c>
      <c r="I16" s="13">
        <f t="shared" si="15"/>
        <v>5.5068756071032263</v>
      </c>
      <c r="J16" s="13">
        <f t="shared" si="5"/>
        <v>-0.99205109117334289</v>
      </c>
      <c r="K16" s="13">
        <f t="shared" si="6"/>
        <v>0.12583573618721974</v>
      </c>
      <c r="L16" s="20">
        <f t="shared" si="7"/>
        <v>0.77291349480042038</v>
      </c>
      <c r="M16" s="21">
        <f t="shared" si="8"/>
        <v>1.665759476856429</v>
      </c>
      <c r="N16" s="21">
        <f t="shared" si="9"/>
        <v>4.1880042056771467</v>
      </c>
      <c r="O16" s="21">
        <f t="shared" si="10"/>
        <v>4.0747520431086484</v>
      </c>
      <c r="P16" s="22">
        <f t="shared" si="11"/>
        <v>2.0137</v>
      </c>
      <c r="Q16" s="15">
        <f t="shared" si="12"/>
        <v>0.9</v>
      </c>
      <c r="S16" s="20">
        <f t="shared" si="13"/>
        <v>0.26370000000000005</v>
      </c>
      <c r="T16" s="46">
        <v>0</v>
      </c>
    </row>
    <row r="17" spans="1:20" x14ac:dyDescent="0.2">
      <c r="A17">
        <v>11</v>
      </c>
      <c r="B17" s="2">
        <v>1624.7919999999999</v>
      </c>
      <c r="C17" s="2">
        <v>4085.5439999999999</v>
      </c>
      <c r="D17">
        <v>2013.7</v>
      </c>
      <c r="E17" s="12">
        <f t="shared" si="0"/>
        <v>815.9999196482803</v>
      </c>
      <c r="F17" s="13">
        <f t="shared" si="1"/>
        <v>170.32899999999972</v>
      </c>
      <c r="G17" s="13">
        <f t="shared" si="2"/>
        <v>798.02500000000009</v>
      </c>
      <c r="H17" s="13">
        <f t="shared" si="14"/>
        <v>1.1586965344402667</v>
      </c>
      <c r="I17" s="13">
        <f t="shared" si="15"/>
        <v>5.4287220725577878</v>
      </c>
      <c r="J17" s="13">
        <f t="shared" si="5"/>
        <v>-0.97797191002662365</v>
      </c>
      <c r="K17" s="13">
        <f t="shared" si="6"/>
        <v>0.20873654016218099</v>
      </c>
      <c r="L17" s="20">
        <f t="shared" si="7"/>
        <v>1.5825584439535791</v>
      </c>
      <c r="M17" s="21">
        <f t="shared" si="8"/>
        <v>2.4627331629775404</v>
      </c>
      <c r="N17" s="21">
        <f t="shared" si="9"/>
        <v>4.0888822210004241</v>
      </c>
      <c r="O17" s="21">
        <f t="shared" si="10"/>
        <v>3.9010193348544608</v>
      </c>
      <c r="P17" s="22">
        <f t="shared" si="11"/>
        <v>2.0137</v>
      </c>
      <c r="Q17" s="15">
        <f t="shared" si="12"/>
        <v>0.90000000000000013</v>
      </c>
      <c r="S17" s="20">
        <f t="shared" si="13"/>
        <v>0.26370000000000005</v>
      </c>
      <c r="T17" s="46">
        <v>0</v>
      </c>
    </row>
    <row r="18" spans="1:20" s="6" customFormat="1" x14ac:dyDescent="0.2">
      <c r="A18" s="6">
        <v>12</v>
      </c>
      <c r="B18" s="7">
        <v>2422.817</v>
      </c>
      <c r="C18" s="7">
        <v>3915.2150000000001</v>
      </c>
      <c r="D18">
        <v>2013.7</v>
      </c>
      <c r="E18" s="14">
        <f t="shared" si="0"/>
        <v>816.00054703719388</v>
      </c>
      <c r="F18" s="13">
        <f t="shared" si="1"/>
        <v>236.77300000000014</v>
      </c>
      <c r="G18" s="13">
        <f t="shared" si="2"/>
        <v>780.89399999999978</v>
      </c>
      <c r="H18" s="13">
        <f t="shared" si="14"/>
        <v>1.6106936787875619</v>
      </c>
      <c r="I18" s="13">
        <f t="shared" si="15"/>
        <v>5.3121809902443831</v>
      </c>
      <c r="J18" s="13">
        <f t="shared" si="5"/>
        <v>-0.95697729962968525</v>
      </c>
      <c r="K18" s="13">
        <f t="shared" si="6"/>
        <v>0.29016279567421399</v>
      </c>
      <c r="L18" s="20">
        <f t="shared" si="7"/>
        <v>2.3810135214878545</v>
      </c>
      <c r="M18" s="21">
        <f t="shared" si="8"/>
        <v>3.2422930911545711</v>
      </c>
      <c r="N18" s="21">
        <f t="shared" si="9"/>
        <v>3.9220895770631516</v>
      </c>
      <c r="O18" s="21">
        <f t="shared" si="10"/>
        <v>3.6609430609563591</v>
      </c>
      <c r="P18" s="22">
        <f t="shared" si="11"/>
        <v>2.0137</v>
      </c>
      <c r="Q18" s="15">
        <f t="shared" si="12"/>
        <v>0.89999999999999991</v>
      </c>
      <c r="S18" s="20">
        <f t="shared" si="13"/>
        <v>0.26370000000000005</v>
      </c>
      <c r="T18" s="46">
        <v>0</v>
      </c>
    </row>
    <row r="19" spans="1:20" x14ac:dyDescent="0.2">
      <c r="A19">
        <v>13</v>
      </c>
      <c r="B19" s="2">
        <v>3203.7109999999998</v>
      </c>
      <c r="C19" s="2">
        <v>3678.442</v>
      </c>
      <c r="D19">
        <v>2013.7</v>
      </c>
      <c r="E19" s="12">
        <f t="shared" si="0"/>
        <v>815.99967853179965</v>
      </c>
      <c r="F19" s="13">
        <f t="shared" si="1"/>
        <v>301.54199999999992</v>
      </c>
      <c r="G19" s="13">
        <f t="shared" si="2"/>
        <v>758.24000000000024</v>
      </c>
      <c r="H19" s="13">
        <f t="shared" si="14"/>
        <v>2.051299389004317</v>
      </c>
      <c r="I19" s="13">
        <f t="shared" si="15"/>
        <v>5.1580783065663631</v>
      </c>
      <c r="J19" s="13">
        <f t="shared" si="5"/>
        <v>-0.92921605234486804</v>
      </c>
      <c r="K19" s="13">
        <f t="shared" si="6"/>
        <v>0.36953691028721253</v>
      </c>
      <c r="L19" s="20">
        <f t="shared" si="7"/>
        <v>3.1626324770558054</v>
      </c>
      <c r="M19" s="21">
        <f t="shared" si="8"/>
        <v>3.9989269241661862</v>
      </c>
      <c r="N19" s="21">
        <f t="shared" si="9"/>
        <v>3.6888045313226794</v>
      </c>
      <c r="O19" s="21">
        <f t="shared" si="10"/>
        <v>3.3562213120641884</v>
      </c>
      <c r="P19" s="22">
        <f t="shared" si="11"/>
        <v>2.0137</v>
      </c>
      <c r="Q19" s="15">
        <f t="shared" si="12"/>
        <v>0.89999999999999947</v>
      </c>
      <c r="S19" s="20">
        <f t="shared" si="13"/>
        <v>0.26370000000000005</v>
      </c>
      <c r="T19" s="46">
        <v>0</v>
      </c>
    </row>
    <row r="20" spans="1:20" x14ac:dyDescent="0.2">
      <c r="A20">
        <v>14</v>
      </c>
      <c r="B20" s="2">
        <v>3961.951</v>
      </c>
      <c r="C20" s="2">
        <v>3376.9</v>
      </c>
      <c r="D20">
        <v>2013.7</v>
      </c>
      <c r="E20" s="12">
        <f t="shared" si="0"/>
        <v>815.99977129898718</v>
      </c>
      <c r="F20" s="13">
        <f t="shared" si="1"/>
        <v>364.17799999999988</v>
      </c>
      <c r="G20" s="13">
        <f t="shared" si="2"/>
        <v>730.22599999999966</v>
      </c>
      <c r="H20" s="13">
        <f t="shared" si="14"/>
        <v>2.4773929467920039</v>
      </c>
      <c r="I20" s="13">
        <f t="shared" si="15"/>
        <v>4.9675069388160127</v>
      </c>
      <c r="J20" s="13">
        <f t="shared" si="5"/>
        <v>-0.89488505473176228</v>
      </c>
      <c r="K20" s="13">
        <f t="shared" si="6"/>
        <v>0.44629669371140412</v>
      </c>
      <c r="L20" s="20">
        <f t="shared" si="7"/>
        <v>3.9218883324239155</v>
      </c>
      <c r="M20" s="21">
        <f t="shared" si="8"/>
        <v>4.7272848816825013</v>
      </c>
      <c r="N20" s="21">
        <f t="shared" si="9"/>
        <v>3.3906770052313164</v>
      </c>
      <c r="O20" s="21">
        <f t="shared" si="10"/>
        <v>2.9890099808910522</v>
      </c>
      <c r="P20" s="22">
        <f t="shared" si="11"/>
        <v>2.0137</v>
      </c>
      <c r="Q20" s="15">
        <f t="shared" si="12"/>
        <v>0.89999999999999991</v>
      </c>
      <c r="S20" s="20">
        <f t="shared" si="13"/>
        <v>0.26370000000000005</v>
      </c>
      <c r="T20" s="46">
        <v>0</v>
      </c>
    </row>
    <row r="21" spans="1:20" x14ac:dyDescent="0.2">
      <c r="A21">
        <v>15</v>
      </c>
      <c r="B21" s="2">
        <v>4692.1769999999997</v>
      </c>
      <c r="C21" s="2">
        <v>3012.7220000000002</v>
      </c>
      <c r="D21">
        <v>2013.7</v>
      </c>
      <c r="E21" s="12">
        <f t="shared" si="0"/>
        <v>816.00020856921412</v>
      </c>
      <c r="F21" s="13">
        <f t="shared" si="1"/>
        <v>424.24099999999999</v>
      </c>
      <c r="G21" s="13">
        <f t="shared" si="2"/>
        <v>697.04800000000068</v>
      </c>
      <c r="H21" s="13">
        <f t="shared" ref="H21:H39" si="16">F21*($B$2/SQRT(POWER(F21,2)+POWER(G21,2)))</f>
        <v>2.885981849354208</v>
      </c>
      <c r="I21" s="13">
        <f t="shared" ref="I21:I39" si="17">G21*($B$2/SQRT(POWER(F21,2)+POWER(G21,2)))</f>
        <v>4.7418044840754527</v>
      </c>
      <c r="J21" s="13">
        <f t="shared" si="5"/>
        <v>-0.85422527185650377</v>
      </c>
      <c r="K21" s="13">
        <f t="shared" si="6"/>
        <v>0.51990305338753517</v>
      </c>
      <c r="L21" s="20">
        <f t="shared" si="7"/>
        <v>4.6534136458152195</v>
      </c>
      <c r="M21" s="21">
        <f t="shared" si="8"/>
        <v>5.4222163904860725</v>
      </c>
      <c r="N21" s="21">
        <f t="shared" si="9"/>
        <v>3.0298160695403151</v>
      </c>
      <c r="O21" s="21">
        <f t="shared" si="10"/>
        <v>2.5619033214915339</v>
      </c>
      <c r="P21" s="22">
        <f t="shared" si="11"/>
        <v>2.0137</v>
      </c>
      <c r="Q21" s="15">
        <f t="shared" si="12"/>
        <v>0.89999999999999947</v>
      </c>
      <c r="S21" s="20">
        <f t="shared" si="13"/>
        <v>0.26370000000000005</v>
      </c>
      <c r="T21" s="46">
        <v>0</v>
      </c>
    </row>
    <row r="22" spans="1:20" x14ac:dyDescent="0.2">
      <c r="A22">
        <v>16</v>
      </c>
      <c r="B22" s="2">
        <v>5389.2250000000004</v>
      </c>
      <c r="C22" s="2">
        <v>2588.4810000000002</v>
      </c>
      <c r="D22">
        <v>2013.7</v>
      </c>
      <c r="E22" s="12">
        <f t="shared" si="0"/>
        <v>816.00010696567938</v>
      </c>
      <c r="F22" s="13">
        <f t="shared" si="1"/>
        <v>481.30200000000013</v>
      </c>
      <c r="G22" s="13">
        <f t="shared" si="2"/>
        <v>658.94200000000001</v>
      </c>
      <c r="H22" s="13">
        <f t="shared" si="16"/>
        <v>3.2741507987478387</v>
      </c>
      <c r="I22" s="13">
        <f t="shared" si="17"/>
        <v>4.4825815717127657</v>
      </c>
      <c r="J22" s="13">
        <f t="shared" si="5"/>
        <v>-0.80752685492933984</v>
      </c>
      <c r="K22" s="13">
        <f t="shared" si="6"/>
        <v>0.58983080503473939</v>
      </c>
      <c r="L22" s="20">
        <f t="shared" si="7"/>
        <v>5.352034764483049</v>
      </c>
      <c r="M22" s="21">
        <f t="shared" si="8"/>
        <v>6.078808933919456</v>
      </c>
      <c r="N22" s="21">
        <f t="shared" si="9"/>
        <v>2.6087712806939196</v>
      </c>
      <c r="O22" s="21">
        <f t="shared" si="10"/>
        <v>2.0779235561626548</v>
      </c>
      <c r="P22" s="22">
        <f t="shared" si="11"/>
        <v>2.0137</v>
      </c>
      <c r="Q22" s="15">
        <f t="shared" si="12"/>
        <v>0.90000000000000036</v>
      </c>
      <c r="S22" s="20">
        <f t="shared" si="13"/>
        <v>0.26370000000000005</v>
      </c>
      <c r="T22" s="46">
        <v>0</v>
      </c>
    </row>
    <row r="23" spans="1:20" s="9" customFormat="1" x14ac:dyDescent="0.2">
      <c r="A23" s="9" t="s">
        <v>1</v>
      </c>
      <c r="B23" s="33">
        <v>6048.1670000000004</v>
      </c>
      <c r="C23" s="33">
        <v>2107.1790000000001</v>
      </c>
      <c r="E23" s="34"/>
      <c r="F23" s="35"/>
      <c r="G23" s="35"/>
      <c r="H23" s="35"/>
      <c r="I23" s="35"/>
      <c r="J23" s="35"/>
      <c r="K23" s="35"/>
      <c r="L23" s="36"/>
      <c r="M23" s="37"/>
      <c r="N23" s="37"/>
      <c r="O23" s="37"/>
      <c r="P23" s="38"/>
      <c r="Q23" s="39"/>
      <c r="S23" s="36"/>
      <c r="T23" s="47"/>
    </row>
    <row r="24" spans="1:20" x14ac:dyDescent="0.2">
      <c r="A24">
        <v>17</v>
      </c>
      <c r="B24" s="5">
        <f>B7*-1</f>
        <v>6048.1670000000004</v>
      </c>
      <c r="C24" s="5">
        <f>C7*-1</f>
        <v>-2107.1790000000001</v>
      </c>
      <c r="D24">
        <v>2013.7</v>
      </c>
      <c r="E24" s="12">
        <f t="shared" ref="E24:E39" si="18">SQRT(POWER(B24-B25, 2)+POWER(C24-C25, 2))</f>
        <v>816.00010696567938</v>
      </c>
      <c r="F24" s="13">
        <f t="shared" ref="F24:F39" si="19">(C24-C25)</f>
        <v>481.30200000000013</v>
      </c>
      <c r="G24" s="13">
        <f t="shared" ref="G24:G39" si="20">-(B24-B25)</f>
        <v>-658.94200000000001</v>
      </c>
      <c r="H24" s="13">
        <f t="shared" si="16"/>
        <v>3.2741507987478387</v>
      </c>
      <c r="I24" s="13">
        <f t="shared" si="17"/>
        <v>-4.4825815717127657</v>
      </c>
      <c r="J24" s="13">
        <f>(B24-B25) / SQRT(POWER(B24-B25,2)+POWER(C24-C25,2))</f>
        <v>0.80752685492933984</v>
      </c>
      <c r="K24" s="13">
        <f>(C24-C25) / SQRT(POWER(B24-B25,2)+POWER(C24-C25,2))</f>
        <v>0.58983080503473939</v>
      </c>
      <c r="L24" s="20">
        <f t="shared" si="7"/>
        <v>6.078808933919456</v>
      </c>
      <c r="M24" s="21">
        <f t="shared" si="8"/>
        <v>5.352034764483049</v>
      </c>
      <c r="N24" s="21">
        <f t="shared" si="9"/>
        <v>-2.0779235561626548</v>
      </c>
      <c r="O24" s="21">
        <f t="shared" si="10"/>
        <v>-2.6087712806939196</v>
      </c>
      <c r="P24" s="22">
        <f t="shared" si="11"/>
        <v>2.0137</v>
      </c>
      <c r="Q24" s="15">
        <f t="shared" si="12"/>
        <v>0.90000000000000036</v>
      </c>
      <c r="S24" s="20">
        <f t="shared" si="13"/>
        <v>0.26370000000000005</v>
      </c>
      <c r="T24" s="46">
        <v>0</v>
      </c>
    </row>
    <row r="25" spans="1:20" x14ac:dyDescent="0.2">
      <c r="A25">
        <v>18</v>
      </c>
      <c r="B25" s="5">
        <f t="shared" ref="B25:C25" si="21">B8*-1</f>
        <v>5389.2250000000004</v>
      </c>
      <c r="C25" s="5">
        <f t="shared" si="21"/>
        <v>-2588.4810000000002</v>
      </c>
      <c r="D25">
        <v>2013.7</v>
      </c>
      <c r="E25" s="12">
        <f t="shared" si="18"/>
        <v>816.00020856921412</v>
      </c>
      <c r="F25" s="13">
        <f t="shared" si="19"/>
        <v>424.24099999999999</v>
      </c>
      <c r="G25" s="13">
        <f t="shared" si="20"/>
        <v>-697.04800000000068</v>
      </c>
      <c r="H25" s="13">
        <f t="shared" si="16"/>
        <v>2.885981849354208</v>
      </c>
      <c r="I25" s="13">
        <f t="shared" si="17"/>
        <v>-4.7418044840754527</v>
      </c>
      <c r="J25" s="13">
        <f t="shared" ref="J25:J39" si="22">(B25-B26) / SQRT(POWER(B25-B26,2)+POWER(C25-C26,2))</f>
        <v>0.85422527185650377</v>
      </c>
      <c r="K25" s="13">
        <f t="shared" ref="K25:K39" si="23">(C25-C26) / SQRT(POWER(B25-B26,2)+POWER(C25-C26,2))</f>
        <v>0.51990305338753517</v>
      </c>
      <c r="L25" s="20">
        <f t="shared" si="7"/>
        <v>5.4222163904860725</v>
      </c>
      <c r="M25" s="21">
        <f t="shared" si="8"/>
        <v>4.6534136458152195</v>
      </c>
      <c r="N25" s="21">
        <f t="shared" si="9"/>
        <v>-2.5619033214915339</v>
      </c>
      <c r="O25" s="21">
        <f t="shared" si="10"/>
        <v>-3.0298160695403151</v>
      </c>
      <c r="P25" s="22">
        <f t="shared" si="11"/>
        <v>2.0137</v>
      </c>
      <c r="Q25" s="15">
        <f t="shared" si="12"/>
        <v>0.89999999999999947</v>
      </c>
      <c r="S25" s="20">
        <f t="shared" si="13"/>
        <v>0.26370000000000005</v>
      </c>
      <c r="T25" s="46">
        <v>0</v>
      </c>
    </row>
    <row r="26" spans="1:20" x14ac:dyDescent="0.2">
      <c r="A26">
        <v>19</v>
      </c>
      <c r="B26" s="5">
        <f t="shared" ref="B26:C26" si="24">B9*-1</f>
        <v>4692.1769999999997</v>
      </c>
      <c r="C26" s="5">
        <f t="shared" si="24"/>
        <v>-3012.7220000000002</v>
      </c>
      <c r="D26">
        <v>2013.7</v>
      </c>
      <c r="E26" s="12">
        <f t="shared" si="18"/>
        <v>815.99977129898718</v>
      </c>
      <c r="F26" s="13">
        <f t="shared" si="19"/>
        <v>364.17799999999988</v>
      </c>
      <c r="G26" s="13">
        <f t="shared" si="20"/>
        <v>-730.22599999999966</v>
      </c>
      <c r="H26" s="13">
        <f t="shared" si="16"/>
        <v>2.4773929467920039</v>
      </c>
      <c r="I26" s="13">
        <f t="shared" si="17"/>
        <v>-4.9675069388160127</v>
      </c>
      <c r="J26" s="13">
        <f t="shared" si="22"/>
        <v>0.89488505473176228</v>
      </c>
      <c r="K26" s="13">
        <f t="shared" si="23"/>
        <v>0.44629669371140412</v>
      </c>
      <c r="L26" s="20">
        <f t="shared" si="7"/>
        <v>4.7272848816825013</v>
      </c>
      <c r="M26" s="21">
        <f t="shared" si="8"/>
        <v>3.9218883324239155</v>
      </c>
      <c r="N26" s="21">
        <f t="shared" si="9"/>
        <v>-2.9890099808910522</v>
      </c>
      <c r="O26" s="21">
        <f t="shared" si="10"/>
        <v>-3.3906770052313164</v>
      </c>
      <c r="P26" s="22">
        <f t="shared" si="11"/>
        <v>2.0137</v>
      </c>
      <c r="Q26" s="15">
        <f t="shared" si="12"/>
        <v>0.89999999999999991</v>
      </c>
      <c r="S26" s="20">
        <f t="shared" si="13"/>
        <v>0.26370000000000005</v>
      </c>
      <c r="T26" s="46">
        <v>0</v>
      </c>
    </row>
    <row r="27" spans="1:20" x14ac:dyDescent="0.2">
      <c r="A27">
        <v>20</v>
      </c>
      <c r="B27" s="5">
        <f t="shared" ref="B27:C27" si="25">B10*-1</f>
        <v>3961.951</v>
      </c>
      <c r="C27" s="5">
        <f t="shared" si="25"/>
        <v>-3376.9</v>
      </c>
      <c r="D27">
        <v>2013.7</v>
      </c>
      <c r="E27" s="12">
        <f t="shared" si="18"/>
        <v>815.99967853179965</v>
      </c>
      <c r="F27" s="13">
        <f t="shared" si="19"/>
        <v>301.54199999999992</v>
      </c>
      <c r="G27" s="13">
        <f t="shared" si="20"/>
        <v>-758.24000000000024</v>
      </c>
      <c r="H27" s="13">
        <f t="shared" si="16"/>
        <v>2.051299389004317</v>
      </c>
      <c r="I27" s="13">
        <f t="shared" si="17"/>
        <v>-5.1580783065663631</v>
      </c>
      <c r="J27" s="13">
        <f t="shared" si="22"/>
        <v>0.92921605234486804</v>
      </c>
      <c r="K27" s="13">
        <f t="shared" si="23"/>
        <v>0.36953691028721253</v>
      </c>
      <c r="L27" s="20">
        <f t="shared" si="7"/>
        <v>3.9989269241661862</v>
      </c>
      <c r="M27" s="21">
        <f t="shared" si="8"/>
        <v>3.1626324770558054</v>
      </c>
      <c r="N27" s="21">
        <f t="shared" si="9"/>
        <v>-3.3562213120641884</v>
      </c>
      <c r="O27" s="21">
        <f t="shared" si="10"/>
        <v>-3.6888045313226794</v>
      </c>
      <c r="P27" s="22">
        <f t="shared" si="11"/>
        <v>2.0137</v>
      </c>
      <c r="Q27" s="15">
        <f t="shared" si="12"/>
        <v>0.89999999999999947</v>
      </c>
      <c r="S27" s="20">
        <f t="shared" si="13"/>
        <v>0.26370000000000005</v>
      </c>
      <c r="T27" s="46">
        <v>0</v>
      </c>
    </row>
    <row r="28" spans="1:20" x14ac:dyDescent="0.2">
      <c r="A28">
        <v>21</v>
      </c>
      <c r="B28" s="5">
        <f t="shared" ref="B28:C28" si="26">B11*-1</f>
        <v>3203.7109999999998</v>
      </c>
      <c r="C28" s="5">
        <f t="shared" si="26"/>
        <v>-3678.442</v>
      </c>
      <c r="D28">
        <v>2013.7</v>
      </c>
      <c r="E28" s="12">
        <f t="shared" si="18"/>
        <v>816.00054703719388</v>
      </c>
      <c r="F28" s="13">
        <f t="shared" si="19"/>
        <v>236.77300000000014</v>
      </c>
      <c r="G28" s="13">
        <f t="shared" si="20"/>
        <v>-780.89399999999978</v>
      </c>
      <c r="H28" s="13">
        <f t="shared" si="16"/>
        <v>1.6106936787875619</v>
      </c>
      <c r="I28" s="13">
        <f t="shared" si="17"/>
        <v>-5.3121809902443831</v>
      </c>
      <c r="J28" s="13">
        <f t="shared" si="22"/>
        <v>0.95697729962968525</v>
      </c>
      <c r="K28" s="13">
        <f t="shared" si="23"/>
        <v>0.29016279567421399</v>
      </c>
      <c r="L28" s="20">
        <f t="shared" si="7"/>
        <v>3.2422930911545711</v>
      </c>
      <c r="M28" s="21">
        <f t="shared" si="8"/>
        <v>2.3810135214878545</v>
      </c>
      <c r="N28" s="21">
        <f t="shared" si="9"/>
        <v>-3.6609430609563591</v>
      </c>
      <c r="O28" s="21">
        <f t="shared" si="10"/>
        <v>-3.9220895770631516</v>
      </c>
      <c r="P28" s="22">
        <f t="shared" si="11"/>
        <v>2.0137</v>
      </c>
      <c r="Q28" s="15">
        <f t="shared" si="12"/>
        <v>0.89999999999999991</v>
      </c>
      <c r="S28" s="20">
        <f t="shared" si="13"/>
        <v>0.26370000000000005</v>
      </c>
      <c r="T28" s="46">
        <v>0</v>
      </c>
    </row>
    <row r="29" spans="1:20" x14ac:dyDescent="0.2">
      <c r="A29">
        <v>22</v>
      </c>
      <c r="B29" s="5">
        <f t="shared" ref="B29:C29" si="27">B12*-1</f>
        <v>2422.817</v>
      </c>
      <c r="C29" s="5">
        <f t="shared" si="27"/>
        <v>-3915.2150000000001</v>
      </c>
      <c r="D29">
        <v>2013.7</v>
      </c>
      <c r="E29" s="12">
        <f t="shared" si="18"/>
        <v>815.9999196482803</v>
      </c>
      <c r="F29" s="13">
        <f t="shared" si="19"/>
        <v>170.32899999999972</v>
      </c>
      <c r="G29" s="13">
        <f t="shared" si="20"/>
        <v>-798.02500000000009</v>
      </c>
      <c r="H29" s="13">
        <f t="shared" si="16"/>
        <v>1.1586965344402667</v>
      </c>
      <c r="I29" s="13">
        <f t="shared" si="17"/>
        <v>-5.4287220725577878</v>
      </c>
      <c r="J29" s="13">
        <f t="shared" si="22"/>
        <v>0.97797191002662365</v>
      </c>
      <c r="K29" s="13">
        <f t="shared" si="23"/>
        <v>0.20873654016218099</v>
      </c>
      <c r="L29" s="20">
        <f t="shared" si="7"/>
        <v>2.4627331629775404</v>
      </c>
      <c r="M29" s="21">
        <f t="shared" si="8"/>
        <v>1.5825584439535791</v>
      </c>
      <c r="N29" s="21">
        <f t="shared" si="9"/>
        <v>-3.9010193348544608</v>
      </c>
      <c r="O29" s="21">
        <f t="shared" si="10"/>
        <v>-4.0888822210004241</v>
      </c>
      <c r="P29" s="22">
        <f t="shared" si="11"/>
        <v>2.0137</v>
      </c>
      <c r="Q29" s="15">
        <f t="shared" si="12"/>
        <v>0.90000000000000013</v>
      </c>
      <c r="S29" s="20">
        <f t="shared" si="13"/>
        <v>0.26370000000000005</v>
      </c>
      <c r="T29" s="46">
        <v>0</v>
      </c>
    </row>
    <row r="30" spans="1:20" x14ac:dyDescent="0.2">
      <c r="A30">
        <v>23</v>
      </c>
      <c r="B30" s="5">
        <f t="shared" ref="B30:C30" si="28">B13*-1</f>
        <v>1624.7919999999999</v>
      </c>
      <c r="C30" s="5">
        <f t="shared" si="28"/>
        <v>-4085.5439999999999</v>
      </c>
      <c r="D30">
        <v>2013.7</v>
      </c>
      <c r="E30" s="12">
        <f t="shared" si="18"/>
        <v>816.00031208327357</v>
      </c>
      <c r="F30" s="13">
        <f t="shared" si="19"/>
        <v>102.68199999999979</v>
      </c>
      <c r="G30" s="13">
        <f t="shared" si="20"/>
        <v>-809.5139999999999</v>
      </c>
      <c r="H30" s="13">
        <f t="shared" si="16"/>
        <v>0.69851417157525686</v>
      </c>
      <c r="I30" s="13">
        <f t="shared" si="17"/>
        <v>-5.5068756071032263</v>
      </c>
      <c r="J30" s="13">
        <f t="shared" si="22"/>
        <v>0.99205109117334289</v>
      </c>
      <c r="K30" s="13">
        <f t="shared" si="23"/>
        <v>0.12583573618721974</v>
      </c>
      <c r="L30" s="20">
        <f t="shared" si="7"/>
        <v>1.665759476856429</v>
      </c>
      <c r="M30" s="21">
        <f t="shared" si="8"/>
        <v>0.77291349480042038</v>
      </c>
      <c r="N30" s="21">
        <f t="shared" si="9"/>
        <v>-4.0747520431086484</v>
      </c>
      <c r="O30" s="21">
        <f t="shared" si="10"/>
        <v>-4.1880042056771467</v>
      </c>
      <c r="P30" s="22">
        <f t="shared" si="11"/>
        <v>2.0137</v>
      </c>
      <c r="Q30" s="15">
        <f t="shared" si="12"/>
        <v>0.9</v>
      </c>
      <c r="S30" s="20">
        <f t="shared" si="13"/>
        <v>0.26370000000000005</v>
      </c>
      <c r="T30" s="46">
        <v>0</v>
      </c>
    </row>
    <row r="31" spans="1:20" x14ac:dyDescent="0.2">
      <c r="A31">
        <v>24</v>
      </c>
      <c r="B31" s="5">
        <f t="shared" ref="B31:C31" si="29">B14*-1</f>
        <v>815.27800000000002</v>
      </c>
      <c r="C31" s="5">
        <f t="shared" si="29"/>
        <v>-4188.2259999999997</v>
      </c>
      <c r="D31">
        <v>2013.7</v>
      </c>
      <c r="E31" s="12">
        <f t="shared" si="18"/>
        <v>815.99954420820609</v>
      </c>
      <c r="F31" s="13">
        <f t="shared" si="19"/>
        <v>34.307999999999993</v>
      </c>
      <c r="G31" s="13">
        <f t="shared" si="20"/>
        <v>-815.27800000000002</v>
      </c>
      <c r="H31" s="13">
        <f t="shared" si="16"/>
        <v>0.23338702742143611</v>
      </c>
      <c r="I31" s="13">
        <f t="shared" si="17"/>
        <v>-5.5460915513027178</v>
      </c>
      <c r="J31" s="13">
        <f t="shared" si="22"/>
        <v>0.99911575415289455</v>
      </c>
      <c r="K31" s="13">
        <f t="shared" si="23"/>
        <v>4.2044141131586402E-2</v>
      </c>
      <c r="L31" s="20">
        <f t="shared" si="7"/>
        <v>0.85700770234138113</v>
      </c>
      <c r="M31" s="21">
        <f t="shared" si="8"/>
        <v>-4.2196476396223946E-2</v>
      </c>
      <c r="N31" s="21">
        <f t="shared" si="9"/>
        <v>-4.1809140449394828</v>
      </c>
      <c r="O31" s="21">
        <f t="shared" si="10"/>
        <v>-4.2187537719579096</v>
      </c>
      <c r="P31" s="22">
        <f t="shared" si="11"/>
        <v>2.0137</v>
      </c>
      <c r="Q31" s="15">
        <f t="shared" si="12"/>
        <v>0.89999999999999991</v>
      </c>
      <c r="S31" s="20">
        <f t="shared" si="13"/>
        <v>0.26370000000000005</v>
      </c>
      <c r="T31" s="46">
        <v>0</v>
      </c>
    </row>
    <row r="32" spans="1:20" x14ac:dyDescent="0.2">
      <c r="A32">
        <v>25</v>
      </c>
      <c r="B32" s="5">
        <f t="shared" ref="B32:C32" si="30">B15*-1</f>
        <v>0</v>
      </c>
      <c r="C32" s="5">
        <f t="shared" si="30"/>
        <v>-4222.5339999999997</v>
      </c>
      <c r="D32">
        <v>2013.7</v>
      </c>
      <c r="E32" s="12">
        <f t="shared" si="18"/>
        <v>815.99954420820609</v>
      </c>
      <c r="F32" s="13">
        <f t="shared" si="19"/>
        <v>-34.307999999999993</v>
      </c>
      <c r="G32" s="13">
        <f t="shared" si="20"/>
        <v>-815.27800000000002</v>
      </c>
      <c r="H32" s="13">
        <f t="shared" si="16"/>
        <v>-0.23338702742143611</v>
      </c>
      <c r="I32" s="13">
        <f t="shared" si="17"/>
        <v>-5.5460915513027178</v>
      </c>
      <c r="J32" s="13">
        <f t="shared" si="22"/>
        <v>0.99911575415289455</v>
      </c>
      <c r="K32" s="13">
        <f t="shared" si="23"/>
        <v>-4.2044141131586402E-2</v>
      </c>
      <c r="L32" s="20">
        <f t="shared" si="7"/>
        <v>4.2196476396223946E-2</v>
      </c>
      <c r="M32" s="21">
        <f t="shared" si="8"/>
        <v>-0.85700770234138113</v>
      </c>
      <c r="N32" s="21">
        <f t="shared" si="9"/>
        <v>-4.2187537719579096</v>
      </c>
      <c r="O32" s="21">
        <f t="shared" si="10"/>
        <v>-4.1809140449394828</v>
      </c>
      <c r="P32" s="22">
        <f t="shared" si="11"/>
        <v>2.0137</v>
      </c>
      <c r="Q32" s="15">
        <f t="shared" si="12"/>
        <v>0.89999999999999991</v>
      </c>
      <c r="S32" s="20">
        <f t="shared" si="13"/>
        <v>0.26370000000000005</v>
      </c>
      <c r="T32" s="46">
        <v>0</v>
      </c>
    </row>
    <row r="33" spans="1:22" x14ac:dyDescent="0.2">
      <c r="A33">
        <v>26</v>
      </c>
      <c r="B33" s="5">
        <f t="shared" ref="B33:C33" si="31">B16*-1</f>
        <v>-815.27800000000002</v>
      </c>
      <c r="C33" s="5">
        <f t="shared" si="31"/>
        <v>-4188.2259999999997</v>
      </c>
      <c r="D33">
        <v>2013.7</v>
      </c>
      <c r="E33" s="12">
        <f t="shared" si="18"/>
        <v>816.00031208327357</v>
      </c>
      <c r="F33" s="13">
        <f t="shared" si="19"/>
        <v>-102.68199999999979</v>
      </c>
      <c r="G33" s="13">
        <f t="shared" si="20"/>
        <v>-809.5139999999999</v>
      </c>
      <c r="H33" s="13">
        <f t="shared" si="16"/>
        <v>-0.69851417157525686</v>
      </c>
      <c r="I33" s="13">
        <f t="shared" si="17"/>
        <v>-5.5068756071032263</v>
      </c>
      <c r="J33" s="13">
        <f t="shared" si="22"/>
        <v>0.99205109117334289</v>
      </c>
      <c r="K33" s="13">
        <f t="shared" si="23"/>
        <v>-0.12583573618721974</v>
      </c>
      <c r="L33" s="20">
        <f t="shared" si="7"/>
        <v>-0.77291349480042038</v>
      </c>
      <c r="M33" s="21">
        <f t="shared" si="8"/>
        <v>-1.665759476856429</v>
      </c>
      <c r="N33" s="21">
        <f t="shared" si="9"/>
        <v>-4.1880042056771467</v>
      </c>
      <c r="O33" s="21">
        <f t="shared" si="10"/>
        <v>-4.0747520431086484</v>
      </c>
      <c r="P33" s="22">
        <f t="shared" si="11"/>
        <v>2.0137</v>
      </c>
      <c r="Q33" s="15">
        <f t="shared" si="12"/>
        <v>0.9</v>
      </c>
      <c r="S33" s="20">
        <f t="shared" si="13"/>
        <v>0.26370000000000005</v>
      </c>
      <c r="T33" s="46">
        <v>0</v>
      </c>
    </row>
    <row r="34" spans="1:22" x14ac:dyDescent="0.2">
      <c r="A34">
        <v>27</v>
      </c>
      <c r="B34" s="5">
        <f t="shared" ref="B34:C34" si="32">B17*-1</f>
        <v>-1624.7919999999999</v>
      </c>
      <c r="C34" s="5">
        <f t="shared" si="32"/>
        <v>-4085.5439999999999</v>
      </c>
      <c r="D34">
        <v>2013.7</v>
      </c>
      <c r="E34" s="12">
        <f t="shared" si="18"/>
        <v>815.9999196482803</v>
      </c>
      <c r="F34" s="13">
        <f t="shared" si="19"/>
        <v>-170.32899999999972</v>
      </c>
      <c r="G34" s="13">
        <f t="shared" si="20"/>
        <v>-798.02500000000009</v>
      </c>
      <c r="H34" s="13">
        <f t="shared" si="16"/>
        <v>-1.1586965344402667</v>
      </c>
      <c r="I34" s="13">
        <f t="shared" si="17"/>
        <v>-5.4287220725577878</v>
      </c>
      <c r="J34" s="13">
        <f t="shared" si="22"/>
        <v>0.97797191002662365</v>
      </c>
      <c r="K34" s="13">
        <f t="shared" si="23"/>
        <v>-0.20873654016218099</v>
      </c>
      <c r="L34" s="20">
        <f t="shared" si="7"/>
        <v>-1.5825584439535791</v>
      </c>
      <c r="M34" s="21">
        <f t="shared" si="8"/>
        <v>-2.4627331629775404</v>
      </c>
      <c r="N34" s="21">
        <f t="shared" si="9"/>
        <v>-4.0888822210004241</v>
      </c>
      <c r="O34" s="21">
        <f t="shared" si="10"/>
        <v>-3.9010193348544608</v>
      </c>
      <c r="P34" s="22">
        <f t="shared" si="11"/>
        <v>2.0137</v>
      </c>
      <c r="Q34" s="15">
        <f t="shared" si="12"/>
        <v>0.90000000000000013</v>
      </c>
      <c r="S34" s="20">
        <f t="shared" si="13"/>
        <v>0.26370000000000005</v>
      </c>
      <c r="T34" s="46">
        <v>0</v>
      </c>
    </row>
    <row r="35" spans="1:22" x14ac:dyDescent="0.2">
      <c r="A35">
        <v>28</v>
      </c>
      <c r="B35" s="5">
        <f t="shared" ref="B35:C35" si="33">B18*-1</f>
        <v>-2422.817</v>
      </c>
      <c r="C35" s="5">
        <f t="shared" si="33"/>
        <v>-3915.2150000000001</v>
      </c>
      <c r="D35">
        <v>2013.7</v>
      </c>
      <c r="E35" s="12">
        <f t="shared" si="18"/>
        <v>816.00054703719388</v>
      </c>
      <c r="F35" s="13">
        <f t="shared" si="19"/>
        <v>-236.77300000000014</v>
      </c>
      <c r="G35" s="13">
        <f t="shared" si="20"/>
        <v>-780.89399999999978</v>
      </c>
      <c r="H35" s="13">
        <f t="shared" si="16"/>
        <v>-1.6106936787875619</v>
      </c>
      <c r="I35" s="13">
        <f t="shared" si="17"/>
        <v>-5.3121809902443831</v>
      </c>
      <c r="J35" s="13">
        <f t="shared" si="22"/>
        <v>0.95697729962968525</v>
      </c>
      <c r="K35" s="13">
        <f t="shared" si="23"/>
        <v>-0.29016279567421399</v>
      </c>
      <c r="L35" s="20">
        <f t="shared" si="7"/>
        <v>-2.3810135214878545</v>
      </c>
      <c r="M35" s="21">
        <f t="shared" si="8"/>
        <v>-3.2422930911545711</v>
      </c>
      <c r="N35" s="21">
        <f t="shared" si="9"/>
        <v>-3.9220895770631516</v>
      </c>
      <c r="O35" s="21">
        <f t="shared" si="10"/>
        <v>-3.6609430609563591</v>
      </c>
      <c r="P35" s="22">
        <f t="shared" si="11"/>
        <v>2.0137</v>
      </c>
      <c r="Q35" s="15">
        <f t="shared" si="12"/>
        <v>0.89999999999999991</v>
      </c>
      <c r="S35" s="20">
        <f t="shared" si="13"/>
        <v>0.26370000000000005</v>
      </c>
      <c r="T35" s="46">
        <v>0</v>
      </c>
    </row>
    <row r="36" spans="1:22" x14ac:dyDescent="0.2">
      <c r="A36">
        <v>29</v>
      </c>
      <c r="B36" s="5">
        <f t="shared" ref="B36:C36" si="34">B19*-1</f>
        <v>-3203.7109999999998</v>
      </c>
      <c r="C36" s="5">
        <f t="shared" si="34"/>
        <v>-3678.442</v>
      </c>
      <c r="D36">
        <v>2013.7</v>
      </c>
      <c r="E36" s="12">
        <f t="shared" si="18"/>
        <v>815.99967853179965</v>
      </c>
      <c r="F36" s="13">
        <f t="shared" si="19"/>
        <v>-301.54199999999992</v>
      </c>
      <c r="G36" s="13">
        <f t="shared" si="20"/>
        <v>-758.24000000000024</v>
      </c>
      <c r="H36" s="13">
        <f t="shared" si="16"/>
        <v>-2.051299389004317</v>
      </c>
      <c r="I36" s="13">
        <f t="shared" si="17"/>
        <v>-5.1580783065663631</v>
      </c>
      <c r="J36" s="13">
        <f t="shared" si="22"/>
        <v>0.92921605234486804</v>
      </c>
      <c r="K36" s="13">
        <f t="shared" si="23"/>
        <v>-0.36953691028721253</v>
      </c>
      <c r="L36" s="20">
        <f t="shared" si="7"/>
        <v>-3.1626324770558054</v>
      </c>
      <c r="M36" s="21">
        <f t="shared" si="8"/>
        <v>-3.9989269241661862</v>
      </c>
      <c r="N36" s="21">
        <f t="shared" si="9"/>
        <v>-3.6888045313226794</v>
      </c>
      <c r="O36" s="21">
        <f t="shared" si="10"/>
        <v>-3.3562213120641884</v>
      </c>
      <c r="P36" s="22">
        <f t="shared" si="11"/>
        <v>2.0137</v>
      </c>
      <c r="Q36" s="15">
        <f t="shared" si="12"/>
        <v>0.89999999999999947</v>
      </c>
      <c r="S36" s="20">
        <f t="shared" si="13"/>
        <v>0.26370000000000005</v>
      </c>
      <c r="T36" s="46">
        <v>0</v>
      </c>
    </row>
    <row r="37" spans="1:22" x14ac:dyDescent="0.2">
      <c r="A37">
        <v>30</v>
      </c>
      <c r="B37" s="5">
        <f t="shared" ref="B37:C37" si="35">B20*-1</f>
        <v>-3961.951</v>
      </c>
      <c r="C37" s="5">
        <f t="shared" si="35"/>
        <v>-3376.9</v>
      </c>
      <c r="D37">
        <v>2013.7</v>
      </c>
      <c r="E37" s="12">
        <f t="shared" si="18"/>
        <v>815.99977129898718</v>
      </c>
      <c r="F37" s="13">
        <f t="shared" si="19"/>
        <v>-364.17799999999988</v>
      </c>
      <c r="G37" s="13">
        <f t="shared" si="20"/>
        <v>-730.22599999999966</v>
      </c>
      <c r="H37" s="13">
        <f t="shared" si="16"/>
        <v>-2.4773929467920039</v>
      </c>
      <c r="I37" s="13">
        <f t="shared" si="17"/>
        <v>-4.9675069388160127</v>
      </c>
      <c r="J37" s="13">
        <f t="shared" si="22"/>
        <v>0.89488505473176228</v>
      </c>
      <c r="K37" s="13">
        <f t="shared" si="23"/>
        <v>-0.44629669371140412</v>
      </c>
      <c r="L37" s="20">
        <f t="shared" si="7"/>
        <v>-3.9218883324239155</v>
      </c>
      <c r="M37" s="21">
        <f t="shared" si="8"/>
        <v>-4.7272848816825013</v>
      </c>
      <c r="N37" s="21">
        <f t="shared" si="9"/>
        <v>-3.3906770052313164</v>
      </c>
      <c r="O37" s="21">
        <f t="shared" si="10"/>
        <v>-2.9890099808910522</v>
      </c>
      <c r="P37" s="22">
        <f t="shared" si="11"/>
        <v>2.0137</v>
      </c>
      <c r="Q37" s="15">
        <f t="shared" si="12"/>
        <v>0.89999999999999991</v>
      </c>
      <c r="S37" s="20">
        <f t="shared" si="13"/>
        <v>0.26370000000000005</v>
      </c>
      <c r="T37" s="46">
        <v>0</v>
      </c>
    </row>
    <row r="38" spans="1:22" x14ac:dyDescent="0.2">
      <c r="A38">
        <v>31</v>
      </c>
      <c r="B38" s="5">
        <f t="shared" ref="B38:C38" si="36">B21*-1</f>
        <v>-4692.1769999999997</v>
      </c>
      <c r="C38" s="5">
        <f t="shared" si="36"/>
        <v>-3012.7220000000002</v>
      </c>
      <c r="D38">
        <v>2013.7</v>
      </c>
      <c r="E38" s="12">
        <f t="shared" si="18"/>
        <v>816.00020856921412</v>
      </c>
      <c r="F38" s="13">
        <f t="shared" si="19"/>
        <v>-424.24099999999999</v>
      </c>
      <c r="G38" s="13">
        <f t="shared" si="20"/>
        <v>-697.04800000000068</v>
      </c>
      <c r="H38" s="13">
        <f t="shared" si="16"/>
        <v>-2.885981849354208</v>
      </c>
      <c r="I38" s="13">
        <f t="shared" si="17"/>
        <v>-4.7418044840754527</v>
      </c>
      <c r="J38" s="13">
        <f t="shared" si="22"/>
        <v>0.85422527185650377</v>
      </c>
      <c r="K38" s="13">
        <f t="shared" si="23"/>
        <v>-0.51990305338753517</v>
      </c>
      <c r="L38" s="20">
        <f t="shared" si="7"/>
        <v>-4.6534136458152195</v>
      </c>
      <c r="M38" s="21">
        <f t="shared" si="8"/>
        <v>-5.4222163904860725</v>
      </c>
      <c r="N38" s="21">
        <f t="shared" si="9"/>
        <v>-3.0298160695403151</v>
      </c>
      <c r="O38" s="21">
        <f t="shared" si="10"/>
        <v>-2.5619033214915339</v>
      </c>
      <c r="P38" s="22">
        <f t="shared" si="11"/>
        <v>2.0137</v>
      </c>
      <c r="Q38" s="15">
        <f t="shared" si="12"/>
        <v>0.89999999999999947</v>
      </c>
      <c r="S38" s="20">
        <f t="shared" si="13"/>
        <v>0.26370000000000005</v>
      </c>
      <c r="T38" s="46">
        <v>0</v>
      </c>
    </row>
    <row r="39" spans="1:22" x14ac:dyDescent="0.2">
      <c r="A39">
        <v>32</v>
      </c>
      <c r="B39" s="5">
        <f t="shared" ref="B39:C39" si="37">B22*-1</f>
        <v>-5389.2250000000004</v>
      </c>
      <c r="C39" s="5">
        <f t="shared" si="37"/>
        <v>-2588.4810000000002</v>
      </c>
      <c r="D39">
        <v>2013.7</v>
      </c>
      <c r="E39" s="12">
        <f t="shared" si="18"/>
        <v>816.00010696567938</v>
      </c>
      <c r="F39" s="13">
        <f t="shared" si="19"/>
        <v>-481.30200000000013</v>
      </c>
      <c r="G39" s="13">
        <f t="shared" si="20"/>
        <v>-658.94200000000001</v>
      </c>
      <c r="H39" s="13">
        <f t="shared" si="16"/>
        <v>-3.2741507987478387</v>
      </c>
      <c r="I39" s="13">
        <f t="shared" si="17"/>
        <v>-4.4825815717127657</v>
      </c>
      <c r="J39" s="13">
        <f t="shared" si="22"/>
        <v>0.80752685492933984</v>
      </c>
      <c r="K39" s="13">
        <f t="shared" si="23"/>
        <v>-0.58983080503473939</v>
      </c>
      <c r="L39" s="20">
        <f t="shared" si="7"/>
        <v>-5.352034764483049</v>
      </c>
      <c r="M39" s="21">
        <f t="shared" si="8"/>
        <v>-6.078808933919456</v>
      </c>
      <c r="N39" s="21">
        <f t="shared" si="9"/>
        <v>-2.6087712806939196</v>
      </c>
      <c r="O39" s="21">
        <f t="shared" si="10"/>
        <v>-2.0779235561626548</v>
      </c>
      <c r="P39" s="22">
        <f t="shared" si="11"/>
        <v>2.0137</v>
      </c>
      <c r="Q39" s="15">
        <f t="shared" si="12"/>
        <v>0.90000000000000036</v>
      </c>
      <c r="S39" s="23">
        <f t="shared" si="13"/>
        <v>0.26370000000000005</v>
      </c>
      <c r="T39" s="48">
        <v>0</v>
      </c>
    </row>
    <row r="40" spans="1:22" s="40" customFormat="1" x14ac:dyDescent="0.2">
      <c r="A40" s="40" t="s">
        <v>1</v>
      </c>
      <c r="B40" s="41">
        <f t="shared" ref="B40:C40" si="38">B23*-1</f>
        <v>-6048.1670000000004</v>
      </c>
      <c r="C40" s="41">
        <f t="shared" si="38"/>
        <v>-2107.1790000000001</v>
      </c>
      <c r="E40" s="42"/>
      <c r="F40" s="43"/>
      <c r="G40" s="44"/>
      <c r="H40" s="44"/>
      <c r="I40" s="44"/>
      <c r="J40" s="45"/>
    </row>
    <row r="41" spans="1:22" x14ac:dyDescent="0.2">
      <c r="B41" s="5"/>
      <c r="C41" s="5"/>
      <c r="P41" t="s">
        <v>42</v>
      </c>
    </row>
    <row r="42" spans="1:22" x14ac:dyDescent="0.2">
      <c r="A42" s="1" t="s">
        <v>4</v>
      </c>
      <c r="B42" s="5" t="s">
        <v>11</v>
      </c>
      <c r="C42" s="5" t="s">
        <v>12</v>
      </c>
      <c r="D42" t="s">
        <v>13</v>
      </c>
      <c r="E42" t="s">
        <v>21</v>
      </c>
      <c r="F42" t="s">
        <v>22</v>
      </c>
      <c r="H42" s="16" t="s">
        <v>30</v>
      </c>
      <c r="I42" s="17" t="s">
        <v>31</v>
      </c>
      <c r="J42" s="18" t="s">
        <v>20</v>
      </c>
      <c r="L42" s="30" t="s">
        <v>32</v>
      </c>
      <c r="N42" s="30" t="s">
        <v>39</v>
      </c>
      <c r="P42" s="27" t="s">
        <v>41</v>
      </c>
      <c r="Q42" s="28" t="s">
        <v>43</v>
      </c>
      <c r="R42" s="28" t="s">
        <v>40</v>
      </c>
      <c r="S42" s="28" t="s">
        <v>35</v>
      </c>
      <c r="T42" s="28" t="s">
        <v>36</v>
      </c>
      <c r="U42" s="28" t="s">
        <v>37</v>
      </c>
      <c r="V42" s="29" t="s">
        <v>38</v>
      </c>
    </row>
    <row r="43" spans="1:22" x14ac:dyDescent="0.2">
      <c r="A43" s="8">
        <v>1</v>
      </c>
      <c r="B43" s="3">
        <v>-5891.5060000000003</v>
      </c>
      <c r="C43" s="3">
        <v>2221.6060000000002</v>
      </c>
      <c r="D43">
        <v>999.7</v>
      </c>
      <c r="E43" s="3">
        <f>B43-H7</f>
        <v>-5888.2318492012528</v>
      </c>
      <c r="F43" s="3">
        <f>C43-I7</f>
        <v>2217.1234184282876</v>
      </c>
      <c r="H43" s="20">
        <f>E43/1000</f>
        <v>-5.8882318492012526</v>
      </c>
      <c r="I43" s="21">
        <f>F43/1000</f>
        <v>2.2171234184282875</v>
      </c>
      <c r="J43" s="22">
        <f>D43/1000</f>
        <v>0.99970000000000003</v>
      </c>
      <c r="L43" s="31">
        <f>J43-$B$4</f>
        <v>-0.75029999999999997</v>
      </c>
      <c r="M43" s="10"/>
      <c r="N43" s="31">
        <f>J43-$P$7</f>
        <v>-1.014</v>
      </c>
      <c r="P43" s="20">
        <f>DEGREES( ATAN2(I43,H43))</f>
        <v>-69.366904439320834</v>
      </c>
      <c r="Q43" s="21">
        <f>DEGREES(ATAN2((SQRT(POWER(H43,2)+POWER(I43,2))),J43))</f>
        <v>9.0282006154422199</v>
      </c>
      <c r="R43" s="21">
        <f>SQRT(POWER(H43,2)+POWER(I43,2)+POWER(J43,2))</f>
        <v>6.3707386269169088</v>
      </c>
      <c r="S43" s="21">
        <f>DEGREES(ATAN2((SQRT(POWER(H43,2)+POWER(I43,2))),L43))</f>
        <v>-6.8004195298063834</v>
      </c>
      <c r="T43" s="21">
        <f>SQRT(POWER(H43,2)+POWER(I43,2)+POWER(L43,2))</f>
        <v>6.3363917691767719</v>
      </c>
      <c r="U43" s="21">
        <f>DEGREES(ATAN2((SQRT(POWER(H43,2)+POWER(I43,2))),N43))</f>
        <v>-9.1551706518664009</v>
      </c>
      <c r="V43" s="22">
        <f>SQRT(POWER(H43,2)+POWER(I43,2)+POWER(N43,2))</f>
        <v>6.3729982396428717</v>
      </c>
    </row>
    <row r="44" spans="1:22" x14ac:dyDescent="0.2">
      <c r="A44">
        <v>2</v>
      </c>
      <c r="B44" s="3">
        <v>-4475.6149999999998</v>
      </c>
      <c r="C44" s="3">
        <v>3120.7249999999999</v>
      </c>
      <c r="D44">
        <v>999.7</v>
      </c>
      <c r="E44" s="3">
        <f>B44-H9</f>
        <v>-4473.1376070532078</v>
      </c>
      <c r="F44" s="3">
        <f>C44-I9</f>
        <v>3115.7574930611841</v>
      </c>
      <c r="H44" s="20">
        <f t="shared" ref="H44:I51" si="39">E44/1000</f>
        <v>-4.4731376070532081</v>
      </c>
      <c r="I44" s="21">
        <f t="shared" si="39"/>
        <v>3.1157574930611842</v>
      </c>
      <c r="J44" s="22">
        <f t="shared" ref="J44:J87" si="40">D44/1000</f>
        <v>0.99970000000000003</v>
      </c>
      <c r="L44" s="31">
        <f t="shared" ref="L44:L89" si="41">J44-$B$4</f>
        <v>-0.75029999999999997</v>
      </c>
      <c r="M44" s="10"/>
      <c r="N44" s="31">
        <f t="shared" ref="N44:N89" si="42">J44-$P$7</f>
        <v>-1.014</v>
      </c>
      <c r="P44" s="20">
        <f t="shared" ref="P44:P89" si="43">DEGREES( ATAN2(I44,H44))</f>
        <v>-55.140915780735916</v>
      </c>
      <c r="Q44" s="21">
        <f t="shared" ref="Q44:Q89" si="44">DEGREES(ATAN2((SQRT(POWER(H44,2)+POWER(I44,2))),J44))</f>
        <v>10.391817680761241</v>
      </c>
      <c r="R44" s="21">
        <f t="shared" ref="R44:R89" si="45">SQRT(POWER(H44,2)+POWER(I44,2)+POWER(J44,2))</f>
        <v>5.5422292353529201</v>
      </c>
      <c r="S44" s="21">
        <f t="shared" ref="S44:S89" si="46">DEGREES(ATAN2((SQRT(POWER(H44,2)+POWER(I44,2))),L44))</f>
        <v>-7.8367439186346948</v>
      </c>
      <c r="T44" s="21">
        <f t="shared" ref="T44:T89" si="47">SQRT(POWER(H44,2)+POWER(I44,2)+POWER(L44,2))</f>
        <v>5.5027134122358774</v>
      </c>
      <c r="U44" s="21">
        <f t="shared" ref="U44:U89" si="48">DEGREES(ATAN2((SQRT(POWER(H44,2)+POWER(I44,2))),N44))</f>
        <v>-10.537158792071354</v>
      </c>
      <c r="V44" s="22">
        <f t="shared" ref="V44:V89" si="49">SQRT(POWER(H44,2)+POWER(I44,2)+POWER(N44,2))</f>
        <v>5.5448264902700624</v>
      </c>
    </row>
    <row r="45" spans="1:22" x14ac:dyDescent="0.2">
      <c r="A45">
        <v>3</v>
      </c>
      <c r="B45" s="3">
        <v>-2926.1869999999999</v>
      </c>
      <c r="C45" s="3">
        <v>3762.5889999999999</v>
      </c>
      <c r="D45">
        <v>999.7</v>
      </c>
      <c r="E45" s="3">
        <f>B45-H11</f>
        <v>-2924.5763063212125</v>
      </c>
      <c r="F45" s="3">
        <f>C45-I11</f>
        <v>3757.2768190097554</v>
      </c>
      <c r="H45" s="20">
        <f t="shared" si="39"/>
        <v>-2.9245763063212125</v>
      </c>
      <c r="I45" s="21">
        <f t="shared" si="39"/>
        <v>3.7572768190097552</v>
      </c>
      <c r="J45" s="22">
        <f t="shared" si="40"/>
        <v>0.99970000000000003</v>
      </c>
      <c r="L45" s="31">
        <f t="shared" si="41"/>
        <v>-0.75029999999999997</v>
      </c>
      <c r="M45" s="10"/>
      <c r="N45" s="31">
        <f t="shared" si="42"/>
        <v>-1.014</v>
      </c>
      <c r="P45" s="20">
        <f t="shared" si="43"/>
        <v>-37.896354740302939</v>
      </c>
      <c r="Q45" s="21">
        <f t="shared" si="44"/>
        <v>11.857709493933276</v>
      </c>
      <c r="R45" s="21">
        <f t="shared" si="45"/>
        <v>4.8651490990681356</v>
      </c>
      <c r="S45" s="21">
        <f t="shared" si="46"/>
        <v>-8.9551418644697254</v>
      </c>
      <c r="T45" s="21">
        <f t="shared" si="47"/>
        <v>4.8200856585919185</v>
      </c>
      <c r="U45" s="21">
        <f t="shared" si="48"/>
        <v>-12.02242380905775</v>
      </c>
      <c r="V45" s="22">
        <f t="shared" si="49"/>
        <v>4.8681076062638029</v>
      </c>
    </row>
    <row r="46" spans="1:22" x14ac:dyDescent="0.2">
      <c r="A46">
        <v>4</v>
      </c>
      <c r="B46" s="3">
        <v>-1289.479</v>
      </c>
      <c r="C46" s="3">
        <v>4128.0770000000002</v>
      </c>
      <c r="D46">
        <v>999.7</v>
      </c>
      <c r="E46" s="3">
        <f>B46-H13</f>
        <v>-1288.7804858284248</v>
      </c>
      <c r="F46" s="3">
        <f>C46-I12</f>
        <v>4122.648277927442</v>
      </c>
      <c r="H46" s="20">
        <f t="shared" si="39"/>
        <v>-1.2887804858284249</v>
      </c>
      <c r="I46" s="21">
        <f t="shared" si="39"/>
        <v>4.1226482779274418</v>
      </c>
      <c r="J46" s="22">
        <f t="shared" si="40"/>
        <v>0.99970000000000003</v>
      </c>
      <c r="L46" s="31">
        <f t="shared" si="41"/>
        <v>-0.75029999999999997</v>
      </c>
      <c r="M46" s="10"/>
      <c r="N46" s="31">
        <f t="shared" si="42"/>
        <v>-1.014</v>
      </c>
      <c r="P46" s="20">
        <f t="shared" si="43"/>
        <v>-17.359758769074336</v>
      </c>
      <c r="Q46" s="21">
        <f t="shared" si="44"/>
        <v>13.031338827122806</v>
      </c>
      <c r="R46" s="21">
        <f t="shared" si="45"/>
        <v>4.4335746361316906</v>
      </c>
      <c r="S46" s="21">
        <f t="shared" si="46"/>
        <v>-9.8542271259887713</v>
      </c>
      <c r="T46" s="21">
        <f t="shared" si="47"/>
        <v>4.3840773321361759</v>
      </c>
      <c r="U46" s="21">
        <f t="shared" si="48"/>
        <v>-13.211249325077995</v>
      </c>
      <c r="V46" s="22">
        <f t="shared" si="49"/>
        <v>4.4368209299170784</v>
      </c>
    </row>
    <row r="47" spans="1:22" x14ac:dyDescent="0.2">
      <c r="A47">
        <v>5</v>
      </c>
      <c r="B47" s="3">
        <v>385.65899999999999</v>
      </c>
      <c r="C47" s="3">
        <v>4206.3050000000003</v>
      </c>
      <c r="D47">
        <v>999.7</v>
      </c>
      <c r="E47" s="3">
        <f>B47-H15</f>
        <v>385.42561297257856</v>
      </c>
      <c r="F47" s="3">
        <f>C47-I15</f>
        <v>4200.7589084486972</v>
      </c>
      <c r="H47" s="20">
        <f t="shared" si="39"/>
        <v>0.38542561297257855</v>
      </c>
      <c r="I47" s="21">
        <f t="shared" si="39"/>
        <v>4.2007589084486971</v>
      </c>
      <c r="J47" s="22">
        <f t="shared" si="40"/>
        <v>0.99970000000000003</v>
      </c>
      <c r="L47" s="31">
        <f t="shared" si="41"/>
        <v>-0.75029999999999997</v>
      </c>
      <c r="M47" s="10"/>
      <c r="N47" s="31">
        <f t="shared" si="42"/>
        <v>-1.014</v>
      </c>
      <c r="P47" s="20">
        <f t="shared" si="43"/>
        <v>5.2422918181164526</v>
      </c>
      <c r="Q47" s="21">
        <f t="shared" si="44"/>
        <v>13.332304509064471</v>
      </c>
      <c r="R47" s="21">
        <f t="shared" si="45"/>
        <v>4.335242599906767</v>
      </c>
      <c r="S47" s="21">
        <f t="shared" si="46"/>
        <v>-10.085358760880604</v>
      </c>
      <c r="T47" s="21">
        <f t="shared" si="47"/>
        <v>4.2846094804598449</v>
      </c>
      <c r="U47" s="21">
        <f t="shared" si="48"/>
        <v>-13.516063363591293</v>
      </c>
      <c r="V47" s="22">
        <f t="shared" si="49"/>
        <v>4.3385624704556669</v>
      </c>
    </row>
    <row r="48" spans="1:22" x14ac:dyDescent="0.2">
      <c r="A48">
        <v>6</v>
      </c>
      <c r="B48" s="3">
        <v>2049.232</v>
      </c>
      <c r="C48" s="3">
        <v>3994.9520000000002</v>
      </c>
      <c r="D48">
        <v>999.7</v>
      </c>
      <c r="E48" s="3">
        <f>B48-H17</f>
        <v>2048.0733034655595</v>
      </c>
      <c r="F48" s="3">
        <f>C48-I17</f>
        <v>3989.5232779274425</v>
      </c>
      <c r="H48" s="20">
        <f t="shared" si="39"/>
        <v>2.0480733034655594</v>
      </c>
      <c r="I48" s="21">
        <f t="shared" si="39"/>
        <v>3.9895232779274425</v>
      </c>
      <c r="J48" s="22">
        <f t="shared" si="40"/>
        <v>0.99970000000000003</v>
      </c>
      <c r="L48" s="31">
        <f t="shared" si="41"/>
        <v>-0.75029999999999997</v>
      </c>
      <c r="M48" s="10"/>
      <c r="N48" s="31">
        <f t="shared" si="42"/>
        <v>-1.014</v>
      </c>
      <c r="P48" s="20">
        <f t="shared" si="43"/>
        <v>27.174282601222639</v>
      </c>
      <c r="Q48" s="21">
        <f t="shared" si="44"/>
        <v>12.56703773496713</v>
      </c>
      <c r="R48" s="21">
        <f t="shared" si="45"/>
        <v>4.5945946863127389</v>
      </c>
      <c r="S48" s="21">
        <f t="shared" si="46"/>
        <v>-9.4981243640186612</v>
      </c>
      <c r="T48" s="21">
        <f t="shared" si="47"/>
        <v>4.5468505948066138</v>
      </c>
      <c r="U48" s="21">
        <f t="shared" si="48"/>
        <v>-12.740971812728684</v>
      </c>
      <c r="V48" s="22">
        <f t="shared" si="49"/>
        <v>4.5977272909007176</v>
      </c>
    </row>
    <row r="49" spans="1:22" x14ac:dyDescent="0.2">
      <c r="A49">
        <v>7</v>
      </c>
      <c r="B49" s="3">
        <v>3651.5929999999998</v>
      </c>
      <c r="C49" s="3">
        <v>3500.3249999999998</v>
      </c>
      <c r="D49">
        <v>999.7</v>
      </c>
      <c r="E49" s="3">
        <f>B49-H19</f>
        <v>3649.5417006109956</v>
      </c>
      <c r="F49" s="3">
        <f>C49-I19</f>
        <v>3495.1669216934333</v>
      </c>
      <c r="H49" s="20">
        <f t="shared" si="39"/>
        <v>3.6495417006109956</v>
      </c>
      <c r="I49" s="21">
        <f t="shared" si="39"/>
        <v>3.4951669216934333</v>
      </c>
      <c r="J49" s="22">
        <f t="shared" si="40"/>
        <v>0.99970000000000003</v>
      </c>
      <c r="L49" s="31">
        <f t="shared" si="41"/>
        <v>-0.75029999999999997</v>
      </c>
      <c r="M49" s="10"/>
      <c r="N49" s="31">
        <f t="shared" si="42"/>
        <v>-1.014</v>
      </c>
      <c r="P49" s="20">
        <f t="shared" si="43"/>
        <v>46.237789767953686</v>
      </c>
      <c r="Q49" s="21">
        <f t="shared" si="44"/>
        <v>11.19050026689353</v>
      </c>
      <c r="R49" s="21">
        <f t="shared" si="45"/>
        <v>5.1511888457907027</v>
      </c>
      <c r="S49" s="21">
        <f t="shared" si="46"/>
        <v>-8.4454989406620768</v>
      </c>
      <c r="T49" s="21">
        <f t="shared" si="47"/>
        <v>5.1086491878967912</v>
      </c>
      <c r="U49" s="21">
        <f t="shared" si="48"/>
        <v>-11.346448197505596</v>
      </c>
      <c r="V49" s="22">
        <f t="shared" si="49"/>
        <v>5.1539831620794558</v>
      </c>
    </row>
    <row r="50" spans="1:22" x14ac:dyDescent="0.2">
      <c r="A50">
        <v>8</v>
      </c>
      <c r="B50" s="3">
        <v>5144.9170000000004</v>
      </c>
      <c r="C50" s="3">
        <v>2737.1729999999998</v>
      </c>
      <c r="D50">
        <v>999.7</v>
      </c>
      <c r="E50" s="3">
        <f>B50-H21</f>
        <v>5142.0310181506466</v>
      </c>
      <c r="F50" s="3">
        <f>C50-I21</f>
        <v>2732.4311955159242</v>
      </c>
      <c r="H50" s="20">
        <f t="shared" si="39"/>
        <v>5.1420310181506466</v>
      </c>
      <c r="I50" s="21">
        <f t="shared" si="39"/>
        <v>2.7324311955159244</v>
      </c>
      <c r="J50" s="22">
        <f t="shared" si="40"/>
        <v>0.99970000000000003</v>
      </c>
      <c r="L50" s="31">
        <f t="shared" si="41"/>
        <v>-0.75029999999999997</v>
      </c>
      <c r="M50" s="10"/>
      <c r="N50" s="31">
        <f t="shared" si="42"/>
        <v>-1.014</v>
      </c>
      <c r="P50" s="20">
        <f t="shared" si="43"/>
        <v>62.014206415626006</v>
      </c>
      <c r="Q50" s="21">
        <f t="shared" si="44"/>
        <v>9.7417366465724218</v>
      </c>
      <c r="R50" s="21">
        <f t="shared" si="45"/>
        <v>5.9081353505020484</v>
      </c>
      <c r="S50" s="21">
        <f t="shared" si="46"/>
        <v>-7.3422412447084895</v>
      </c>
      <c r="T50" s="21">
        <f t="shared" si="47"/>
        <v>5.8710828064209721</v>
      </c>
      <c r="U50" s="21">
        <f t="shared" si="48"/>
        <v>-9.8783589719401519</v>
      </c>
      <c r="V50" s="22">
        <f t="shared" si="49"/>
        <v>5.9105718191941428</v>
      </c>
    </row>
    <row r="51" spans="1:22" s="4" customFormat="1" x14ac:dyDescent="0.2">
      <c r="A51" s="4">
        <v>9</v>
      </c>
      <c r="B51" s="49">
        <v>6520.87</v>
      </c>
      <c r="C51" s="49">
        <v>1696.779</v>
      </c>
      <c r="D51" s="4">
        <v>999.7</v>
      </c>
      <c r="E51" s="49">
        <f>B51-H22</f>
        <v>6517.5958492012523</v>
      </c>
      <c r="F51" s="49">
        <f>C51-I22</f>
        <v>1692.2964184282873</v>
      </c>
      <c r="H51" s="23">
        <f t="shared" si="39"/>
        <v>6.5175958492012525</v>
      </c>
      <c r="I51" s="24">
        <f t="shared" si="39"/>
        <v>1.6922964184282874</v>
      </c>
      <c r="J51" s="25">
        <f t="shared" si="40"/>
        <v>0.99970000000000003</v>
      </c>
      <c r="L51" s="32">
        <f t="shared" si="41"/>
        <v>-0.75029999999999997</v>
      </c>
      <c r="M51" s="26"/>
      <c r="N51" s="32">
        <f t="shared" si="42"/>
        <v>-1.014</v>
      </c>
      <c r="P51" s="23">
        <f t="shared" si="43"/>
        <v>75.44454726885877</v>
      </c>
      <c r="Q51" s="24">
        <f t="shared" si="44"/>
        <v>8.4445573083844039</v>
      </c>
      <c r="R51" s="24">
        <f t="shared" si="45"/>
        <v>6.8075195858220345</v>
      </c>
      <c r="S51" s="24">
        <f t="shared" si="46"/>
        <v>-6.3579207153954114</v>
      </c>
      <c r="T51" s="24">
        <f t="shared" si="47"/>
        <v>6.7753872886611139</v>
      </c>
      <c r="U51" s="24">
        <f t="shared" si="48"/>
        <v>-8.5635721303178229</v>
      </c>
      <c r="V51" s="25">
        <f t="shared" si="49"/>
        <v>6.809634264874334</v>
      </c>
    </row>
    <row r="52" spans="1:22" x14ac:dyDescent="0.2">
      <c r="A52" s="8">
        <v>10</v>
      </c>
      <c r="B52" s="3">
        <f>B43*-1</f>
        <v>5891.5060000000003</v>
      </c>
      <c r="C52" s="3">
        <f>C43*-1</f>
        <v>-2221.6060000000002</v>
      </c>
      <c r="D52">
        <v>999.7</v>
      </c>
      <c r="E52" s="3">
        <f t="shared" ref="E52:F52" si="50">E43*-1</f>
        <v>5888.2318492012528</v>
      </c>
      <c r="F52" s="3">
        <f t="shared" si="50"/>
        <v>-2217.1234184282876</v>
      </c>
      <c r="H52" s="20">
        <f t="shared" ref="H52:H86" si="51">E52/1000</f>
        <v>5.8882318492012526</v>
      </c>
      <c r="I52" s="21">
        <f t="shared" ref="I52:I86" si="52">F52/1000</f>
        <v>-2.2171234184282875</v>
      </c>
      <c r="J52" s="22">
        <f t="shared" si="40"/>
        <v>0.99970000000000003</v>
      </c>
      <c r="L52" s="31">
        <f t="shared" si="41"/>
        <v>-0.75029999999999997</v>
      </c>
      <c r="M52" s="10"/>
      <c r="N52" s="31">
        <f t="shared" si="42"/>
        <v>-1.014</v>
      </c>
      <c r="P52" s="20">
        <f t="shared" si="43"/>
        <v>110.63309556067915</v>
      </c>
      <c r="Q52" s="21">
        <f t="shared" si="44"/>
        <v>9.0282006154422199</v>
      </c>
      <c r="R52" s="21">
        <f t="shared" si="45"/>
        <v>6.3707386269169088</v>
      </c>
      <c r="S52" s="21">
        <f t="shared" si="46"/>
        <v>-6.8004195298063834</v>
      </c>
      <c r="T52" s="21">
        <f t="shared" si="47"/>
        <v>6.3363917691767719</v>
      </c>
      <c r="U52" s="21">
        <f t="shared" si="48"/>
        <v>-9.1551706518664009</v>
      </c>
      <c r="V52" s="22">
        <f t="shared" si="49"/>
        <v>6.3729982396428717</v>
      </c>
    </row>
    <row r="53" spans="1:22" x14ac:dyDescent="0.2">
      <c r="A53">
        <v>11</v>
      </c>
      <c r="B53" s="3">
        <f t="shared" ref="B53:C53" si="53">B44*-1</f>
        <v>4475.6149999999998</v>
      </c>
      <c r="C53" s="3">
        <f t="shared" si="53"/>
        <v>-3120.7249999999999</v>
      </c>
      <c r="D53">
        <v>999.7</v>
      </c>
      <c r="E53" s="3">
        <f t="shared" ref="E53:F53" si="54">E44*-1</f>
        <v>4473.1376070532078</v>
      </c>
      <c r="F53" s="3">
        <f t="shared" si="54"/>
        <v>-3115.7574930611841</v>
      </c>
      <c r="H53" s="20">
        <f t="shared" si="51"/>
        <v>4.4731376070532081</v>
      </c>
      <c r="I53" s="21">
        <f t="shared" si="52"/>
        <v>-3.1157574930611842</v>
      </c>
      <c r="J53" s="22">
        <f t="shared" si="40"/>
        <v>0.99970000000000003</v>
      </c>
      <c r="L53" s="31">
        <f t="shared" si="41"/>
        <v>-0.75029999999999997</v>
      </c>
      <c r="M53" s="10"/>
      <c r="N53" s="31">
        <f t="shared" si="42"/>
        <v>-1.014</v>
      </c>
      <c r="P53" s="20">
        <f t="shared" si="43"/>
        <v>124.85908421926409</v>
      </c>
      <c r="Q53" s="21">
        <f t="shared" si="44"/>
        <v>10.391817680761241</v>
      </c>
      <c r="R53" s="21">
        <f t="shared" si="45"/>
        <v>5.5422292353529201</v>
      </c>
      <c r="S53" s="21">
        <f t="shared" si="46"/>
        <v>-7.8367439186346948</v>
      </c>
      <c r="T53" s="21">
        <f t="shared" si="47"/>
        <v>5.5027134122358774</v>
      </c>
      <c r="U53" s="21">
        <f t="shared" si="48"/>
        <v>-10.537158792071354</v>
      </c>
      <c r="V53" s="22">
        <f t="shared" si="49"/>
        <v>5.5448264902700624</v>
      </c>
    </row>
    <row r="54" spans="1:22" x14ac:dyDescent="0.2">
      <c r="A54">
        <v>12</v>
      </c>
      <c r="B54" s="3">
        <f t="shared" ref="B54:C54" si="55">B45*-1</f>
        <v>2926.1869999999999</v>
      </c>
      <c r="C54" s="3">
        <f t="shared" si="55"/>
        <v>-3762.5889999999999</v>
      </c>
      <c r="D54">
        <v>999.7</v>
      </c>
      <c r="E54" s="3">
        <f t="shared" ref="E54:F54" si="56">E45*-1</f>
        <v>2924.5763063212125</v>
      </c>
      <c r="F54" s="3">
        <f t="shared" si="56"/>
        <v>-3757.2768190097554</v>
      </c>
      <c r="H54" s="20">
        <f t="shared" si="51"/>
        <v>2.9245763063212125</v>
      </c>
      <c r="I54" s="21">
        <f t="shared" si="52"/>
        <v>-3.7572768190097552</v>
      </c>
      <c r="J54" s="22">
        <f t="shared" si="40"/>
        <v>0.99970000000000003</v>
      </c>
      <c r="L54" s="31">
        <f t="shared" si="41"/>
        <v>-0.75029999999999997</v>
      </c>
      <c r="M54" s="10"/>
      <c r="N54" s="31">
        <f t="shared" si="42"/>
        <v>-1.014</v>
      </c>
      <c r="P54" s="20">
        <f t="shared" si="43"/>
        <v>142.10364525969706</v>
      </c>
      <c r="Q54" s="21">
        <f t="shared" si="44"/>
        <v>11.857709493933276</v>
      </c>
      <c r="R54" s="21">
        <f t="shared" si="45"/>
        <v>4.8651490990681356</v>
      </c>
      <c r="S54" s="21">
        <f t="shared" si="46"/>
        <v>-8.9551418644697254</v>
      </c>
      <c r="T54" s="21">
        <f t="shared" si="47"/>
        <v>4.8200856585919185</v>
      </c>
      <c r="U54" s="21">
        <f t="shared" si="48"/>
        <v>-12.02242380905775</v>
      </c>
      <c r="V54" s="22">
        <f t="shared" si="49"/>
        <v>4.8681076062638029</v>
      </c>
    </row>
    <row r="55" spans="1:22" x14ac:dyDescent="0.2">
      <c r="A55">
        <v>13</v>
      </c>
      <c r="B55" s="3">
        <f t="shared" ref="B55:C55" si="57">B46*-1</f>
        <v>1289.479</v>
      </c>
      <c r="C55" s="3">
        <f t="shared" si="57"/>
        <v>-4128.0770000000002</v>
      </c>
      <c r="D55">
        <v>999.7</v>
      </c>
      <c r="E55" s="3">
        <f t="shared" ref="E55:F55" si="58">E46*-1</f>
        <v>1288.7804858284248</v>
      </c>
      <c r="F55" s="3">
        <f t="shared" si="58"/>
        <v>-4122.648277927442</v>
      </c>
      <c r="H55" s="20">
        <f t="shared" si="51"/>
        <v>1.2887804858284249</v>
      </c>
      <c r="I55" s="21">
        <f t="shared" si="52"/>
        <v>-4.1226482779274418</v>
      </c>
      <c r="J55" s="22">
        <f t="shared" si="40"/>
        <v>0.99970000000000003</v>
      </c>
      <c r="L55" s="31">
        <f t="shared" si="41"/>
        <v>-0.75029999999999997</v>
      </c>
      <c r="M55" s="10"/>
      <c r="N55" s="31">
        <f t="shared" si="42"/>
        <v>-1.014</v>
      </c>
      <c r="P55" s="20">
        <f t="shared" si="43"/>
        <v>162.64024123092568</v>
      </c>
      <c r="Q55" s="21">
        <f t="shared" si="44"/>
        <v>13.031338827122806</v>
      </c>
      <c r="R55" s="21">
        <f t="shared" si="45"/>
        <v>4.4335746361316906</v>
      </c>
      <c r="S55" s="21">
        <f t="shared" si="46"/>
        <v>-9.8542271259887713</v>
      </c>
      <c r="T55" s="21">
        <f t="shared" si="47"/>
        <v>4.3840773321361759</v>
      </c>
      <c r="U55" s="21">
        <f t="shared" si="48"/>
        <v>-13.211249325077995</v>
      </c>
      <c r="V55" s="22">
        <f t="shared" si="49"/>
        <v>4.4368209299170784</v>
      </c>
    </row>
    <row r="56" spans="1:22" x14ac:dyDescent="0.2">
      <c r="A56">
        <v>14</v>
      </c>
      <c r="B56" s="3">
        <f t="shared" ref="B56:C56" si="59">B47*-1</f>
        <v>-385.65899999999999</v>
      </c>
      <c r="C56" s="3">
        <f t="shared" si="59"/>
        <v>-4206.3050000000003</v>
      </c>
      <c r="D56">
        <v>999.7</v>
      </c>
      <c r="E56" s="3">
        <f t="shared" ref="E56:F56" si="60">E47*-1</f>
        <v>-385.42561297257856</v>
      </c>
      <c r="F56" s="3">
        <f t="shared" si="60"/>
        <v>-4200.7589084486972</v>
      </c>
      <c r="H56" s="20">
        <f t="shared" si="51"/>
        <v>-0.38542561297257855</v>
      </c>
      <c r="I56" s="21">
        <f t="shared" si="52"/>
        <v>-4.2007589084486971</v>
      </c>
      <c r="J56" s="22">
        <f t="shared" si="40"/>
        <v>0.99970000000000003</v>
      </c>
      <c r="L56" s="31">
        <f t="shared" si="41"/>
        <v>-0.75029999999999997</v>
      </c>
      <c r="M56" s="10"/>
      <c r="N56" s="31">
        <f t="shared" si="42"/>
        <v>-1.014</v>
      </c>
      <c r="P56" s="20">
        <f t="shared" si="43"/>
        <v>-174.75770818188354</v>
      </c>
      <c r="Q56" s="21">
        <f t="shared" si="44"/>
        <v>13.332304509064471</v>
      </c>
      <c r="R56" s="21">
        <f t="shared" si="45"/>
        <v>4.335242599906767</v>
      </c>
      <c r="S56" s="21">
        <f t="shared" si="46"/>
        <v>-10.085358760880604</v>
      </c>
      <c r="T56" s="21">
        <f t="shared" si="47"/>
        <v>4.2846094804598449</v>
      </c>
      <c r="U56" s="21">
        <f t="shared" si="48"/>
        <v>-13.516063363591293</v>
      </c>
      <c r="V56" s="22">
        <f t="shared" si="49"/>
        <v>4.3385624704556669</v>
      </c>
    </row>
    <row r="57" spans="1:22" x14ac:dyDescent="0.2">
      <c r="A57">
        <v>15</v>
      </c>
      <c r="B57" s="3">
        <f t="shared" ref="B57:C57" si="61">B48*-1</f>
        <v>-2049.232</v>
      </c>
      <c r="C57" s="3">
        <f t="shared" si="61"/>
        <v>-3994.9520000000002</v>
      </c>
      <c r="D57">
        <v>999.7</v>
      </c>
      <c r="E57" s="3">
        <f t="shared" ref="E57:F57" si="62">E48*-1</f>
        <v>-2048.0733034655595</v>
      </c>
      <c r="F57" s="3">
        <f t="shared" si="62"/>
        <v>-3989.5232779274425</v>
      </c>
      <c r="H57" s="20">
        <f t="shared" si="51"/>
        <v>-2.0480733034655594</v>
      </c>
      <c r="I57" s="21">
        <f t="shared" si="52"/>
        <v>-3.9895232779274425</v>
      </c>
      <c r="J57" s="22">
        <f t="shared" si="40"/>
        <v>0.99970000000000003</v>
      </c>
      <c r="L57" s="31">
        <f t="shared" si="41"/>
        <v>-0.75029999999999997</v>
      </c>
      <c r="M57" s="10"/>
      <c r="N57" s="31">
        <f t="shared" si="42"/>
        <v>-1.014</v>
      </c>
      <c r="P57" s="20">
        <f t="shared" si="43"/>
        <v>-152.82571739877736</v>
      </c>
      <c r="Q57" s="21">
        <f t="shared" si="44"/>
        <v>12.56703773496713</v>
      </c>
      <c r="R57" s="21">
        <f t="shared" si="45"/>
        <v>4.5945946863127389</v>
      </c>
      <c r="S57" s="21">
        <f t="shared" si="46"/>
        <v>-9.4981243640186612</v>
      </c>
      <c r="T57" s="21">
        <f t="shared" si="47"/>
        <v>4.5468505948066138</v>
      </c>
      <c r="U57" s="21">
        <f t="shared" si="48"/>
        <v>-12.740971812728684</v>
      </c>
      <c r="V57" s="22">
        <f t="shared" si="49"/>
        <v>4.5977272909007176</v>
      </c>
    </row>
    <row r="58" spans="1:22" x14ac:dyDescent="0.2">
      <c r="A58">
        <v>16</v>
      </c>
      <c r="B58" s="3">
        <f t="shared" ref="B58:C58" si="63">B49*-1</f>
        <v>-3651.5929999999998</v>
      </c>
      <c r="C58" s="3">
        <f t="shared" si="63"/>
        <v>-3500.3249999999998</v>
      </c>
      <c r="D58">
        <v>999.7</v>
      </c>
      <c r="E58" s="3">
        <f t="shared" ref="E58:F58" si="64">E49*-1</f>
        <v>-3649.5417006109956</v>
      </c>
      <c r="F58" s="3">
        <f t="shared" si="64"/>
        <v>-3495.1669216934333</v>
      </c>
      <c r="H58" s="20">
        <f t="shared" si="51"/>
        <v>-3.6495417006109956</v>
      </c>
      <c r="I58" s="21">
        <f t="shared" si="52"/>
        <v>-3.4951669216934333</v>
      </c>
      <c r="J58" s="22">
        <f t="shared" si="40"/>
        <v>0.99970000000000003</v>
      </c>
      <c r="L58" s="31">
        <f t="shared" si="41"/>
        <v>-0.75029999999999997</v>
      </c>
      <c r="M58" s="10"/>
      <c r="N58" s="31">
        <f t="shared" si="42"/>
        <v>-1.014</v>
      </c>
      <c r="P58" s="20">
        <f t="shared" si="43"/>
        <v>-133.7622102320463</v>
      </c>
      <c r="Q58" s="21">
        <f t="shared" si="44"/>
        <v>11.19050026689353</v>
      </c>
      <c r="R58" s="21">
        <f t="shared" si="45"/>
        <v>5.1511888457907027</v>
      </c>
      <c r="S58" s="21">
        <f t="shared" si="46"/>
        <v>-8.4454989406620768</v>
      </c>
      <c r="T58" s="21">
        <f t="shared" si="47"/>
        <v>5.1086491878967912</v>
      </c>
      <c r="U58" s="21">
        <f t="shared" si="48"/>
        <v>-11.346448197505596</v>
      </c>
      <c r="V58" s="22">
        <f t="shared" si="49"/>
        <v>5.1539831620794558</v>
      </c>
    </row>
    <row r="59" spans="1:22" x14ac:dyDescent="0.2">
      <c r="A59">
        <v>17</v>
      </c>
      <c r="B59" s="3">
        <f t="shared" ref="B59:C59" si="65">B50*-1</f>
        <v>-5144.9170000000004</v>
      </c>
      <c r="C59" s="3">
        <f t="shared" si="65"/>
        <v>-2737.1729999999998</v>
      </c>
      <c r="D59">
        <v>999.7</v>
      </c>
      <c r="E59" s="3">
        <f t="shared" ref="E59:F59" si="66">E50*-1</f>
        <v>-5142.0310181506466</v>
      </c>
      <c r="F59" s="3">
        <f t="shared" si="66"/>
        <v>-2732.4311955159242</v>
      </c>
      <c r="H59" s="20">
        <f t="shared" si="51"/>
        <v>-5.1420310181506466</v>
      </c>
      <c r="I59" s="21">
        <f t="shared" si="52"/>
        <v>-2.7324311955159244</v>
      </c>
      <c r="J59" s="22">
        <f t="shared" si="40"/>
        <v>0.99970000000000003</v>
      </c>
      <c r="L59" s="31">
        <f t="shared" si="41"/>
        <v>-0.75029999999999997</v>
      </c>
      <c r="M59" s="10"/>
      <c r="N59" s="31">
        <f t="shared" si="42"/>
        <v>-1.014</v>
      </c>
      <c r="P59" s="20">
        <f t="shared" si="43"/>
        <v>-117.98579358437399</v>
      </c>
      <c r="Q59" s="21">
        <f t="shared" si="44"/>
        <v>9.7417366465724218</v>
      </c>
      <c r="R59" s="21">
        <f t="shared" si="45"/>
        <v>5.9081353505020484</v>
      </c>
      <c r="S59" s="21">
        <f t="shared" si="46"/>
        <v>-7.3422412447084895</v>
      </c>
      <c r="T59" s="21">
        <f t="shared" si="47"/>
        <v>5.8710828064209721</v>
      </c>
      <c r="U59" s="21">
        <f t="shared" si="48"/>
        <v>-9.8783589719401519</v>
      </c>
      <c r="V59" s="22">
        <f t="shared" si="49"/>
        <v>5.9105718191941428</v>
      </c>
    </row>
    <row r="60" spans="1:22" s="4" customFormat="1" x14ac:dyDescent="0.2">
      <c r="A60" s="4">
        <v>18</v>
      </c>
      <c r="B60" s="49">
        <f t="shared" ref="B60:C60" si="67">B51*-1</f>
        <v>-6520.87</v>
      </c>
      <c r="C60" s="49">
        <f t="shared" si="67"/>
        <v>-1696.779</v>
      </c>
      <c r="D60" s="4">
        <v>999.7</v>
      </c>
      <c r="E60" s="49">
        <f t="shared" ref="E60:F60" si="68">E51*-1</f>
        <v>-6517.5958492012523</v>
      </c>
      <c r="F60" s="49">
        <f t="shared" si="68"/>
        <v>-1692.2964184282873</v>
      </c>
      <c r="H60" s="23">
        <f t="shared" si="51"/>
        <v>-6.5175958492012525</v>
      </c>
      <c r="I60" s="24">
        <f t="shared" si="52"/>
        <v>-1.6922964184282874</v>
      </c>
      <c r="J60" s="25">
        <f t="shared" si="40"/>
        <v>0.99970000000000003</v>
      </c>
      <c r="L60" s="32">
        <f t="shared" si="41"/>
        <v>-0.75029999999999997</v>
      </c>
      <c r="M60" s="26"/>
      <c r="N60" s="32">
        <f t="shared" si="42"/>
        <v>-1.014</v>
      </c>
      <c r="P60" s="23">
        <f t="shared" si="43"/>
        <v>-104.55545273114123</v>
      </c>
      <c r="Q60" s="24">
        <f t="shared" si="44"/>
        <v>8.4445573083844039</v>
      </c>
      <c r="R60" s="24">
        <f t="shared" si="45"/>
        <v>6.8075195858220345</v>
      </c>
      <c r="S60" s="24">
        <f t="shared" si="46"/>
        <v>-6.3579207153954114</v>
      </c>
      <c r="T60" s="24">
        <f t="shared" si="47"/>
        <v>6.7753872886611139</v>
      </c>
      <c r="U60" s="24">
        <f t="shared" si="48"/>
        <v>-8.5635721303178229</v>
      </c>
      <c r="V60" s="25">
        <f t="shared" si="49"/>
        <v>6.809634264874334</v>
      </c>
    </row>
    <row r="61" spans="1:22" x14ac:dyDescent="0.2">
      <c r="A61" s="8">
        <v>19</v>
      </c>
      <c r="B61" s="3">
        <v>-5891.5060000000003</v>
      </c>
      <c r="C61" s="3">
        <v>2221.6060000000002</v>
      </c>
      <c r="D61">
        <v>1690.7</v>
      </c>
      <c r="E61" s="3">
        <v>-5888.2318492012528</v>
      </c>
      <c r="F61" s="3">
        <v>2217.1234184282876</v>
      </c>
      <c r="H61" s="20">
        <f t="shared" si="51"/>
        <v>-5.8882318492012526</v>
      </c>
      <c r="I61" s="21">
        <f t="shared" si="52"/>
        <v>2.2171234184282875</v>
      </c>
      <c r="J61" s="22">
        <f t="shared" si="40"/>
        <v>1.6907000000000001</v>
      </c>
      <c r="L61" s="31">
        <f t="shared" si="41"/>
        <v>-5.9299999999999908E-2</v>
      </c>
      <c r="M61" s="10"/>
      <c r="N61" s="31">
        <f t="shared" si="42"/>
        <v>-0.32299999999999995</v>
      </c>
      <c r="P61" s="20">
        <f t="shared" si="43"/>
        <v>-69.366904439320834</v>
      </c>
      <c r="Q61" s="21">
        <f t="shared" si="44"/>
        <v>15.040892032043063</v>
      </c>
      <c r="R61" s="21">
        <f t="shared" si="45"/>
        <v>6.5150116694055997</v>
      </c>
      <c r="S61" s="21">
        <f t="shared" si="46"/>
        <v>-0.53999366131212634</v>
      </c>
      <c r="T61" s="21">
        <f t="shared" si="47"/>
        <v>6.292092422437161</v>
      </c>
      <c r="U61" s="21">
        <f t="shared" si="48"/>
        <v>-2.9387880520458696</v>
      </c>
      <c r="V61" s="22">
        <f t="shared" si="49"/>
        <v>6.3000983772073864</v>
      </c>
    </row>
    <row r="62" spans="1:22" x14ac:dyDescent="0.2">
      <c r="A62">
        <v>20</v>
      </c>
      <c r="B62" s="3">
        <v>-4475.6149999999998</v>
      </c>
      <c r="C62" s="3">
        <v>3120.7249999999999</v>
      </c>
      <c r="D62">
        <v>1690.7</v>
      </c>
      <c r="E62" s="3">
        <v>-4473.1376070532078</v>
      </c>
      <c r="F62" s="3">
        <v>3115.7574930611841</v>
      </c>
      <c r="H62" s="20">
        <f t="shared" si="51"/>
        <v>-4.4731376070532081</v>
      </c>
      <c r="I62" s="21">
        <f t="shared" si="52"/>
        <v>3.1157574930611842</v>
      </c>
      <c r="J62" s="22">
        <f t="shared" si="40"/>
        <v>1.6907000000000001</v>
      </c>
      <c r="L62" s="31">
        <f t="shared" si="41"/>
        <v>-5.9299999999999908E-2</v>
      </c>
      <c r="M62" s="10"/>
      <c r="N62" s="31">
        <f t="shared" si="42"/>
        <v>-0.32299999999999995</v>
      </c>
      <c r="P62" s="20">
        <f t="shared" si="43"/>
        <v>-55.140915780735916</v>
      </c>
      <c r="Q62" s="21">
        <f t="shared" si="44"/>
        <v>17.231014707876284</v>
      </c>
      <c r="R62" s="21">
        <f t="shared" si="45"/>
        <v>5.7074837973664554</v>
      </c>
      <c r="S62" s="21">
        <f t="shared" si="46"/>
        <v>-0.62324443544919728</v>
      </c>
      <c r="T62" s="21">
        <f t="shared" si="47"/>
        <v>5.4516439077768659</v>
      </c>
      <c r="U62" s="21">
        <f t="shared" si="48"/>
        <v>-3.3909072024217428</v>
      </c>
      <c r="V62" s="22">
        <f t="shared" si="49"/>
        <v>5.4608821455146437</v>
      </c>
    </row>
    <row r="63" spans="1:22" x14ac:dyDescent="0.2">
      <c r="A63">
        <v>21</v>
      </c>
      <c r="B63" s="3">
        <v>-2926.1869999999999</v>
      </c>
      <c r="C63" s="3">
        <v>3762.5889999999999</v>
      </c>
      <c r="D63">
        <v>1690.7</v>
      </c>
      <c r="E63" s="3">
        <v>-2924.5763063212125</v>
      </c>
      <c r="F63" s="3">
        <v>3757.2768190097554</v>
      </c>
      <c r="H63" s="20">
        <f t="shared" si="51"/>
        <v>-2.9245763063212125</v>
      </c>
      <c r="I63" s="21">
        <f t="shared" si="52"/>
        <v>3.7572768190097552</v>
      </c>
      <c r="J63" s="22">
        <f t="shared" si="40"/>
        <v>1.6907000000000001</v>
      </c>
      <c r="L63" s="31">
        <f t="shared" si="41"/>
        <v>-5.9299999999999908E-2</v>
      </c>
      <c r="M63" s="10"/>
      <c r="N63" s="31">
        <f t="shared" si="42"/>
        <v>-0.32299999999999995</v>
      </c>
      <c r="P63" s="20">
        <f t="shared" si="43"/>
        <v>-37.896354740302939</v>
      </c>
      <c r="Q63" s="21">
        <f t="shared" si="44"/>
        <v>19.549429629941635</v>
      </c>
      <c r="R63" s="21">
        <f t="shared" si="45"/>
        <v>5.0525975652295418</v>
      </c>
      <c r="S63" s="21">
        <f t="shared" si="46"/>
        <v>-0.71355338645747979</v>
      </c>
      <c r="T63" s="21">
        <f t="shared" si="47"/>
        <v>4.761700552970912</v>
      </c>
      <c r="U63" s="21">
        <f t="shared" si="48"/>
        <v>-3.8808947854382496</v>
      </c>
      <c r="V63" s="22">
        <f t="shared" si="49"/>
        <v>4.7722745799213495</v>
      </c>
    </row>
    <row r="64" spans="1:22" x14ac:dyDescent="0.2">
      <c r="A64">
        <v>22</v>
      </c>
      <c r="B64" s="3">
        <v>-1289.479</v>
      </c>
      <c r="C64" s="3">
        <v>4128.0770000000002</v>
      </c>
      <c r="D64">
        <v>1690.7</v>
      </c>
      <c r="E64" s="3">
        <v>-1288.7804858284248</v>
      </c>
      <c r="F64" s="3">
        <v>4122.648277927442</v>
      </c>
      <c r="H64" s="20">
        <f t="shared" si="51"/>
        <v>-1.2887804858284249</v>
      </c>
      <c r="I64" s="21">
        <f t="shared" si="52"/>
        <v>4.1226482779274418</v>
      </c>
      <c r="J64" s="22">
        <f t="shared" si="40"/>
        <v>1.6907000000000001</v>
      </c>
      <c r="L64" s="31">
        <f t="shared" si="41"/>
        <v>-5.9299999999999908E-2</v>
      </c>
      <c r="M64" s="10"/>
      <c r="N64" s="31">
        <f t="shared" si="42"/>
        <v>-0.32299999999999995</v>
      </c>
      <c r="P64" s="20">
        <f t="shared" si="43"/>
        <v>-17.359758769074336</v>
      </c>
      <c r="Q64" s="21">
        <f t="shared" si="44"/>
        <v>21.376390611636417</v>
      </c>
      <c r="R64" s="21">
        <f t="shared" si="45"/>
        <v>4.6384965726138301</v>
      </c>
      <c r="S64" s="21">
        <f t="shared" si="46"/>
        <v>-0.78655119633682291</v>
      </c>
      <c r="T64" s="21">
        <f t="shared" si="47"/>
        <v>4.3198032888258062</v>
      </c>
      <c r="U64" s="21">
        <f t="shared" si="48"/>
        <v>-4.2765598380915124</v>
      </c>
      <c r="V64" s="22">
        <f t="shared" si="49"/>
        <v>4.3314562175035602</v>
      </c>
    </row>
    <row r="65" spans="1:22" x14ac:dyDescent="0.2">
      <c r="A65">
        <v>23</v>
      </c>
      <c r="B65" s="3">
        <v>385.65899999999999</v>
      </c>
      <c r="C65" s="3">
        <v>4206.3050000000003</v>
      </c>
      <c r="D65">
        <v>1690.7</v>
      </c>
      <c r="E65" s="3">
        <v>385.42561297257856</v>
      </c>
      <c r="F65" s="3">
        <v>4200.7589084486972</v>
      </c>
      <c r="H65" s="20">
        <f t="shared" si="51"/>
        <v>0.38542561297257855</v>
      </c>
      <c r="I65" s="21">
        <f t="shared" si="52"/>
        <v>4.2007589084486971</v>
      </c>
      <c r="J65" s="22">
        <f t="shared" si="40"/>
        <v>1.6907000000000001</v>
      </c>
      <c r="L65" s="31">
        <f t="shared" si="41"/>
        <v>-5.9299999999999908E-2</v>
      </c>
      <c r="M65" s="10"/>
      <c r="N65" s="31">
        <f t="shared" si="42"/>
        <v>-0.32299999999999995</v>
      </c>
      <c r="P65" s="20">
        <f t="shared" si="43"/>
        <v>5.2422918181164526</v>
      </c>
      <c r="Q65" s="21">
        <f t="shared" si="44"/>
        <v>21.840490063843184</v>
      </c>
      <c r="R65" s="21">
        <f t="shared" si="45"/>
        <v>4.5446006205217175</v>
      </c>
      <c r="S65" s="21">
        <f t="shared" si="46"/>
        <v>-0.80537955314906851</v>
      </c>
      <c r="T65" s="21">
        <f t="shared" si="47"/>
        <v>4.2188203090492467</v>
      </c>
      <c r="U65" s="21">
        <f t="shared" si="48"/>
        <v>-4.3785513511579257</v>
      </c>
      <c r="V65" s="22">
        <f t="shared" si="49"/>
        <v>4.2307513883524734</v>
      </c>
    </row>
    <row r="66" spans="1:22" x14ac:dyDescent="0.2">
      <c r="A66">
        <v>24</v>
      </c>
      <c r="B66" s="3">
        <v>2049.232</v>
      </c>
      <c r="C66" s="3">
        <v>3994.9520000000002</v>
      </c>
      <c r="D66">
        <v>1690.7</v>
      </c>
      <c r="E66" s="3">
        <v>2048.0733034655595</v>
      </c>
      <c r="F66" s="3">
        <v>3989.5232779274425</v>
      </c>
      <c r="H66" s="20">
        <f t="shared" si="51"/>
        <v>2.0480733034655594</v>
      </c>
      <c r="I66" s="21">
        <f t="shared" si="52"/>
        <v>3.9895232779274425</v>
      </c>
      <c r="J66" s="22">
        <f t="shared" si="40"/>
        <v>1.6907000000000001</v>
      </c>
      <c r="L66" s="31">
        <f t="shared" si="41"/>
        <v>-5.9299999999999908E-2</v>
      </c>
      <c r="M66" s="10"/>
      <c r="N66" s="31">
        <f t="shared" si="42"/>
        <v>-0.32299999999999995</v>
      </c>
      <c r="P66" s="20">
        <f t="shared" si="43"/>
        <v>27.174282601222639</v>
      </c>
      <c r="Q66" s="21">
        <f t="shared" si="44"/>
        <v>20.656854314257824</v>
      </c>
      <c r="R66" s="21">
        <f t="shared" si="45"/>
        <v>4.7926367201670166</v>
      </c>
      <c r="S66" s="21">
        <f t="shared" si="46"/>
        <v>-0.75759353337381263</v>
      </c>
      <c r="T66" s="21">
        <f t="shared" si="47"/>
        <v>4.4849098911230376</v>
      </c>
      <c r="U66" s="21">
        <f t="shared" si="48"/>
        <v>-4.1196477900941169</v>
      </c>
      <c r="V66" s="22">
        <f t="shared" si="49"/>
        <v>4.496134922518813</v>
      </c>
    </row>
    <row r="67" spans="1:22" x14ac:dyDescent="0.2">
      <c r="A67">
        <v>25</v>
      </c>
      <c r="B67" s="3">
        <v>3651.5929999999998</v>
      </c>
      <c r="C67" s="3">
        <v>3500.3249999999998</v>
      </c>
      <c r="D67">
        <v>1690.7</v>
      </c>
      <c r="E67" s="3">
        <v>3649.5417006109956</v>
      </c>
      <c r="F67" s="3">
        <v>3495.1669216934333</v>
      </c>
      <c r="H67" s="20">
        <f t="shared" si="51"/>
        <v>3.6495417006109956</v>
      </c>
      <c r="I67" s="21">
        <f t="shared" si="52"/>
        <v>3.4951669216934333</v>
      </c>
      <c r="J67" s="22">
        <f t="shared" si="40"/>
        <v>1.6907000000000001</v>
      </c>
      <c r="L67" s="31">
        <f t="shared" si="41"/>
        <v>-5.9299999999999908E-2</v>
      </c>
      <c r="M67" s="10"/>
      <c r="N67" s="31">
        <f t="shared" si="42"/>
        <v>-0.32299999999999995</v>
      </c>
      <c r="P67" s="20">
        <f t="shared" si="43"/>
        <v>46.237789767953686</v>
      </c>
      <c r="Q67" s="21">
        <f t="shared" si="44"/>
        <v>18.499039879728343</v>
      </c>
      <c r="R67" s="21">
        <f t="shared" si="45"/>
        <v>5.3285845142024861</v>
      </c>
      <c r="S67" s="21">
        <f t="shared" si="46"/>
        <v>-0.67233622934833437</v>
      </c>
      <c r="T67" s="21">
        <f t="shared" si="47"/>
        <v>5.0535990071431813</v>
      </c>
      <c r="U67" s="21">
        <f t="shared" si="48"/>
        <v>-3.6573275784143031</v>
      </c>
      <c r="V67" s="22">
        <f t="shared" si="49"/>
        <v>5.063563511500428</v>
      </c>
    </row>
    <row r="68" spans="1:22" x14ac:dyDescent="0.2">
      <c r="A68">
        <v>26</v>
      </c>
      <c r="B68" s="3">
        <v>5144.9170000000004</v>
      </c>
      <c r="C68" s="3">
        <v>2737.1729999999998</v>
      </c>
      <c r="D68">
        <v>1690.7</v>
      </c>
      <c r="E68" s="3">
        <v>5142.0310181506466</v>
      </c>
      <c r="F68" s="3">
        <v>2732.4311955159242</v>
      </c>
      <c r="H68" s="20">
        <f t="shared" si="51"/>
        <v>5.1420310181506466</v>
      </c>
      <c r="I68" s="21">
        <f t="shared" si="52"/>
        <v>2.7324311955159244</v>
      </c>
      <c r="J68" s="22">
        <f t="shared" si="40"/>
        <v>1.6907000000000001</v>
      </c>
      <c r="L68" s="31">
        <f t="shared" si="41"/>
        <v>-5.9299999999999908E-2</v>
      </c>
      <c r="M68" s="10"/>
      <c r="N68" s="31">
        <f t="shared" si="42"/>
        <v>-0.32299999999999995</v>
      </c>
      <c r="P68" s="20">
        <f t="shared" si="43"/>
        <v>62.014206415626006</v>
      </c>
      <c r="Q68" s="21">
        <f t="shared" si="44"/>
        <v>16.19073271223106</v>
      </c>
      <c r="R68" s="21">
        <f t="shared" si="45"/>
        <v>6.0634255763431248</v>
      </c>
      <c r="S68" s="21">
        <f t="shared" si="46"/>
        <v>-0.58347168653298509</v>
      </c>
      <c r="T68" s="21">
        <f t="shared" si="47"/>
        <v>5.8232447758832846</v>
      </c>
      <c r="U68" s="21">
        <f t="shared" si="48"/>
        <v>-3.1749565589924145</v>
      </c>
      <c r="V68" s="22">
        <f t="shared" si="49"/>
        <v>5.8318943946072928</v>
      </c>
    </row>
    <row r="69" spans="1:22" s="4" customFormat="1" x14ac:dyDescent="0.2">
      <c r="A69" s="4">
        <v>27</v>
      </c>
      <c r="B69" s="49">
        <v>6520.87</v>
      </c>
      <c r="C69" s="49">
        <v>1696.779</v>
      </c>
      <c r="D69" s="4">
        <v>1690.7</v>
      </c>
      <c r="E69" s="49">
        <v>6517.5958492012523</v>
      </c>
      <c r="F69" s="49">
        <v>1692.2964184282873</v>
      </c>
      <c r="H69" s="23">
        <f t="shared" si="51"/>
        <v>6.5175958492012525</v>
      </c>
      <c r="I69" s="24">
        <f t="shared" si="52"/>
        <v>1.6922964184282874</v>
      </c>
      <c r="J69" s="25">
        <f t="shared" si="40"/>
        <v>1.6907000000000001</v>
      </c>
      <c r="L69" s="32">
        <f t="shared" si="41"/>
        <v>-5.9299999999999908E-2</v>
      </c>
      <c r="M69" s="26"/>
      <c r="N69" s="32">
        <f t="shared" si="42"/>
        <v>-0.32299999999999995</v>
      </c>
      <c r="P69" s="23">
        <f t="shared" si="43"/>
        <v>75.44454726885877</v>
      </c>
      <c r="Q69" s="24">
        <f t="shared" si="44"/>
        <v>14.094458060134764</v>
      </c>
      <c r="R69" s="24">
        <f t="shared" si="45"/>
        <v>6.9427220390384781</v>
      </c>
      <c r="S69" s="24">
        <f t="shared" si="46"/>
        <v>-0.50455828688097459</v>
      </c>
      <c r="T69" s="24">
        <f t="shared" si="47"/>
        <v>6.7339764858032147</v>
      </c>
      <c r="U69" s="24">
        <f t="shared" si="48"/>
        <v>-2.7462346530811899</v>
      </c>
      <c r="V69" s="25">
        <f t="shared" si="49"/>
        <v>6.7414576926174208</v>
      </c>
    </row>
    <row r="70" spans="1:22" x14ac:dyDescent="0.2">
      <c r="A70" s="8">
        <v>28</v>
      </c>
      <c r="B70" s="3">
        <f>B61*-1</f>
        <v>5891.5060000000003</v>
      </c>
      <c r="C70" s="3">
        <f>C61*-1</f>
        <v>-2221.6060000000002</v>
      </c>
      <c r="D70">
        <v>1690.7</v>
      </c>
      <c r="E70" s="3">
        <v>5888.2318492012528</v>
      </c>
      <c r="F70" s="3">
        <v>-2217.1234184282876</v>
      </c>
      <c r="H70" s="20">
        <f t="shared" si="51"/>
        <v>5.8882318492012526</v>
      </c>
      <c r="I70" s="21">
        <f t="shared" si="52"/>
        <v>-2.2171234184282875</v>
      </c>
      <c r="J70" s="22">
        <f t="shared" si="40"/>
        <v>1.6907000000000001</v>
      </c>
      <c r="L70" s="31">
        <f t="shared" si="41"/>
        <v>-5.9299999999999908E-2</v>
      </c>
      <c r="M70" s="10"/>
      <c r="N70" s="31">
        <f t="shared" si="42"/>
        <v>-0.32299999999999995</v>
      </c>
      <c r="P70" s="20">
        <f t="shared" si="43"/>
        <v>110.63309556067915</v>
      </c>
      <c r="Q70" s="21">
        <f t="shared" si="44"/>
        <v>15.040892032043063</v>
      </c>
      <c r="R70" s="21">
        <f t="shared" si="45"/>
        <v>6.5150116694055997</v>
      </c>
      <c r="S70" s="21">
        <f t="shared" si="46"/>
        <v>-0.53999366131212634</v>
      </c>
      <c r="T70" s="21">
        <f t="shared" si="47"/>
        <v>6.292092422437161</v>
      </c>
      <c r="U70" s="21">
        <f t="shared" si="48"/>
        <v>-2.9387880520458696</v>
      </c>
      <c r="V70" s="22">
        <f t="shared" si="49"/>
        <v>6.3000983772073864</v>
      </c>
    </row>
    <row r="71" spans="1:22" x14ac:dyDescent="0.2">
      <c r="A71">
        <v>29</v>
      </c>
      <c r="B71" s="3">
        <f t="shared" ref="B71:C71" si="69">B62*-1</f>
        <v>4475.6149999999998</v>
      </c>
      <c r="C71" s="3">
        <f t="shared" si="69"/>
        <v>-3120.7249999999999</v>
      </c>
      <c r="D71">
        <v>1690.7</v>
      </c>
      <c r="E71" s="3">
        <v>4473.1376070532078</v>
      </c>
      <c r="F71" s="3">
        <v>-3115.7574930611841</v>
      </c>
      <c r="H71" s="20">
        <f t="shared" si="51"/>
        <v>4.4731376070532081</v>
      </c>
      <c r="I71" s="21">
        <f t="shared" si="52"/>
        <v>-3.1157574930611842</v>
      </c>
      <c r="J71" s="22">
        <f t="shared" si="40"/>
        <v>1.6907000000000001</v>
      </c>
      <c r="L71" s="31">
        <f t="shared" si="41"/>
        <v>-5.9299999999999908E-2</v>
      </c>
      <c r="M71" s="10"/>
      <c r="N71" s="31">
        <f t="shared" si="42"/>
        <v>-0.32299999999999995</v>
      </c>
      <c r="P71" s="20">
        <f t="shared" si="43"/>
        <v>124.85908421926409</v>
      </c>
      <c r="Q71" s="21">
        <f t="shared" si="44"/>
        <v>17.231014707876284</v>
      </c>
      <c r="R71" s="21">
        <f t="shared" si="45"/>
        <v>5.7074837973664554</v>
      </c>
      <c r="S71" s="21">
        <f t="shared" si="46"/>
        <v>-0.62324443544919728</v>
      </c>
      <c r="T71" s="21">
        <f t="shared" si="47"/>
        <v>5.4516439077768659</v>
      </c>
      <c r="U71" s="21">
        <f t="shared" si="48"/>
        <v>-3.3909072024217428</v>
      </c>
      <c r="V71" s="22">
        <f t="shared" si="49"/>
        <v>5.4608821455146437</v>
      </c>
    </row>
    <row r="72" spans="1:22" x14ac:dyDescent="0.2">
      <c r="A72">
        <v>30</v>
      </c>
      <c r="B72" s="3">
        <f t="shared" ref="B72:C72" si="70">B63*-1</f>
        <v>2926.1869999999999</v>
      </c>
      <c r="C72" s="3">
        <f t="shared" si="70"/>
        <v>-3762.5889999999999</v>
      </c>
      <c r="D72">
        <v>1690.7</v>
      </c>
      <c r="E72" s="3">
        <v>2924.5763063212125</v>
      </c>
      <c r="F72" s="3">
        <v>-3757.2768190097554</v>
      </c>
      <c r="H72" s="20">
        <f t="shared" si="51"/>
        <v>2.9245763063212125</v>
      </c>
      <c r="I72" s="21">
        <f t="shared" si="52"/>
        <v>-3.7572768190097552</v>
      </c>
      <c r="J72" s="22">
        <f t="shared" si="40"/>
        <v>1.6907000000000001</v>
      </c>
      <c r="L72" s="31">
        <f t="shared" si="41"/>
        <v>-5.9299999999999908E-2</v>
      </c>
      <c r="M72" s="10"/>
      <c r="N72" s="31">
        <f t="shared" si="42"/>
        <v>-0.32299999999999995</v>
      </c>
      <c r="P72" s="20">
        <f t="shared" si="43"/>
        <v>142.10364525969706</v>
      </c>
      <c r="Q72" s="21">
        <f t="shared" si="44"/>
        <v>19.549429629941635</v>
      </c>
      <c r="R72" s="21">
        <f t="shared" si="45"/>
        <v>5.0525975652295418</v>
      </c>
      <c r="S72" s="21">
        <f t="shared" si="46"/>
        <v>-0.71355338645747979</v>
      </c>
      <c r="T72" s="21">
        <f t="shared" si="47"/>
        <v>4.761700552970912</v>
      </c>
      <c r="U72" s="21">
        <f t="shared" si="48"/>
        <v>-3.8808947854382496</v>
      </c>
      <c r="V72" s="22">
        <f t="shared" si="49"/>
        <v>4.7722745799213495</v>
      </c>
    </row>
    <row r="73" spans="1:22" x14ac:dyDescent="0.2">
      <c r="A73">
        <v>31</v>
      </c>
      <c r="B73" s="3">
        <f t="shared" ref="B73:C73" si="71">B64*-1</f>
        <v>1289.479</v>
      </c>
      <c r="C73" s="3">
        <f t="shared" si="71"/>
        <v>-4128.0770000000002</v>
      </c>
      <c r="D73">
        <v>1690.7</v>
      </c>
      <c r="E73" s="3">
        <v>1288.7804858284248</v>
      </c>
      <c r="F73" s="3">
        <v>-4122.648277927442</v>
      </c>
      <c r="H73" s="20">
        <f t="shared" si="51"/>
        <v>1.2887804858284249</v>
      </c>
      <c r="I73" s="21">
        <f t="shared" si="52"/>
        <v>-4.1226482779274418</v>
      </c>
      <c r="J73" s="22">
        <f t="shared" si="40"/>
        <v>1.6907000000000001</v>
      </c>
      <c r="L73" s="31">
        <f t="shared" si="41"/>
        <v>-5.9299999999999908E-2</v>
      </c>
      <c r="M73" s="10"/>
      <c r="N73" s="31">
        <f t="shared" si="42"/>
        <v>-0.32299999999999995</v>
      </c>
      <c r="P73" s="20">
        <f t="shared" si="43"/>
        <v>162.64024123092568</v>
      </c>
      <c r="Q73" s="21">
        <f t="shared" si="44"/>
        <v>21.376390611636417</v>
      </c>
      <c r="R73" s="21">
        <f t="shared" si="45"/>
        <v>4.6384965726138301</v>
      </c>
      <c r="S73" s="21">
        <f t="shared" si="46"/>
        <v>-0.78655119633682291</v>
      </c>
      <c r="T73" s="21">
        <f t="shared" si="47"/>
        <v>4.3198032888258062</v>
      </c>
      <c r="U73" s="21">
        <f t="shared" si="48"/>
        <v>-4.2765598380915124</v>
      </c>
      <c r="V73" s="22">
        <f t="shared" si="49"/>
        <v>4.3314562175035602</v>
      </c>
    </row>
    <row r="74" spans="1:22" x14ac:dyDescent="0.2">
      <c r="A74">
        <v>32</v>
      </c>
      <c r="B74" s="3">
        <f t="shared" ref="B74:C74" si="72">B65*-1</f>
        <v>-385.65899999999999</v>
      </c>
      <c r="C74" s="3">
        <f t="shared" si="72"/>
        <v>-4206.3050000000003</v>
      </c>
      <c r="D74">
        <v>1690.7</v>
      </c>
      <c r="E74" s="3">
        <v>-385.42561297257856</v>
      </c>
      <c r="F74" s="3">
        <v>-4200.7589084486972</v>
      </c>
      <c r="H74" s="20">
        <f t="shared" si="51"/>
        <v>-0.38542561297257855</v>
      </c>
      <c r="I74" s="21">
        <f t="shared" si="52"/>
        <v>-4.2007589084486971</v>
      </c>
      <c r="J74" s="22">
        <f t="shared" si="40"/>
        <v>1.6907000000000001</v>
      </c>
      <c r="L74" s="31">
        <f t="shared" si="41"/>
        <v>-5.9299999999999908E-2</v>
      </c>
      <c r="M74" s="10"/>
      <c r="N74" s="31">
        <f t="shared" si="42"/>
        <v>-0.32299999999999995</v>
      </c>
      <c r="P74" s="20">
        <f t="shared" si="43"/>
        <v>-174.75770818188354</v>
      </c>
      <c r="Q74" s="21">
        <f t="shared" si="44"/>
        <v>21.840490063843184</v>
      </c>
      <c r="R74" s="21">
        <f t="shared" si="45"/>
        <v>4.5446006205217175</v>
      </c>
      <c r="S74" s="21">
        <f t="shared" si="46"/>
        <v>-0.80537955314906851</v>
      </c>
      <c r="T74" s="21">
        <f t="shared" si="47"/>
        <v>4.2188203090492467</v>
      </c>
      <c r="U74" s="21">
        <f t="shared" si="48"/>
        <v>-4.3785513511579257</v>
      </c>
      <c r="V74" s="22">
        <f t="shared" si="49"/>
        <v>4.2307513883524734</v>
      </c>
    </row>
    <row r="75" spans="1:22" x14ac:dyDescent="0.2">
      <c r="A75">
        <v>33</v>
      </c>
      <c r="B75" s="3">
        <f t="shared" ref="B75:C75" si="73">B66*-1</f>
        <v>-2049.232</v>
      </c>
      <c r="C75" s="3">
        <f t="shared" si="73"/>
        <v>-3994.9520000000002</v>
      </c>
      <c r="D75">
        <v>1690.7</v>
      </c>
      <c r="E75" s="3">
        <v>-2048.0733034655595</v>
      </c>
      <c r="F75" s="3">
        <v>-3989.5232779274425</v>
      </c>
      <c r="H75" s="20">
        <f t="shared" si="51"/>
        <v>-2.0480733034655594</v>
      </c>
      <c r="I75" s="21">
        <f t="shared" si="52"/>
        <v>-3.9895232779274425</v>
      </c>
      <c r="J75" s="22">
        <f t="shared" si="40"/>
        <v>1.6907000000000001</v>
      </c>
      <c r="L75" s="31">
        <f t="shared" si="41"/>
        <v>-5.9299999999999908E-2</v>
      </c>
      <c r="M75" s="10"/>
      <c r="N75" s="31">
        <f t="shared" si="42"/>
        <v>-0.32299999999999995</v>
      </c>
      <c r="P75" s="20">
        <f t="shared" si="43"/>
        <v>-152.82571739877736</v>
      </c>
      <c r="Q75" s="21">
        <f t="shared" si="44"/>
        <v>20.656854314257824</v>
      </c>
      <c r="R75" s="21">
        <f t="shared" si="45"/>
        <v>4.7926367201670166</v>
      </c>
      <c r="S75" s="21">
        <f t="shared" si="46"/>
        <v>-0.75759353337381263</v>
      </c>
      <c r="T75" s="21">
        <f t="shared" si="47"/>
        <v>4.4849098911230376</v>
      </c>
      <c r="U75" s="21">
        <f t="shared" si="48"/>
        <v>-4.1196477900941169</v>
      </c>
      <c r="V75" s="22">
        <f t="shared" si="49"/>
        <v>4.496134922518813</v>
      </c>
    </row>
    <row r="76" spans="1:22" x14ac:dyDescent="0.2">
      <c r="A76">
        <v>34</v>
      </c>
      <c r="B76" s="3">
        <f t="shared" ref="B76:C76" si="74">B67*-1</f>
        <v>-3651.5929999999998</v>
      </c>
      <c r="C76" s="3">
        <f t="shared" si="74"/>
        <v>-3500.3249999999998</v>
      </c>
      <c r="D76">
        <v>1690.7</v>
      </c>
      <c r="E76" s="3">
        <v>-3649.5417006109956</v>
      </c>
      <c r="F76" s="3">
        <v>-3495.1669216934333</v>
      </c>
      <c r="H76" s="20">
        <f t="shared" si="51"/>
        <v>-3.6495417006109956</v>
      </c>
      <c r="I76" s="21">
        <f t="shared" si="52"/>
        <v>-3.4951669216934333</v>
      </c>
      <c r="J76" s="22">
        <f t="shared" si="40"/>
        <v>1.6907000000000001</v>
      </c>
      <c r="L76" s="31">
        <f t="shared" si="41"/>
        <v>-5.9299999999999908E-2</v>
      </c>
      <c r="M76" s="10"/>
      <c r="N76" s="31">
        <f t="shared" si="42"/>
        <v>-0.32299999999999995</v>
      </c>
      <c r="P76" s="20">
        <f t="shared" si="43"/>
        <v>-133.7622102320463</v>
      </c>
      <c r="Q76" s="21">
        <f t="shared" si="44"/>
        <v>18.499039879728343</v>
      </c>
      <c r="R76" s="21">
        <f t="shared" si="45"/>
        <v>5.3285845142024861</v>
      </c>
      <c r="S76" s="21">
        <f t="shared" si="46"/>
        <v>-0.67233622934833437</v>
      </c>
      <c r="T76" s="21">
        <f t="shared" si="47"/>
        <v>5.0535990071431813</v>
      </c>
      <c r="U76" s="21">
        <f t="shared" si="48"/>
        <v>-3.6573275784143031</v>
      </c>
      <c r="V76" s="22">
        <f t="shared" si="49"/>
        <v>5.063563511500428</v>
      </c>
    </row>
    <row r="77" spans="1:22" x14ac:dyDescent="0.2">
      <c r="A77">
        <v>35</v>
      </c>
      <c r="B77" s="3">
        <f t="shared" ref="B77:C77" si="75">B68*-1</f>
        <v>-5144.9170000000004</v>
      </c>
      <c r="C77" s="3">
        <f t="shared" si="75"/>
        <v>-2737.1729999999998</v>
      </c>
      <c r="D77">
        <v>1690.7</v>
      </c>
      <c r="E77" s="3">
        <v>-5142.0310181506466</v>
      </c>
      <c r="F77" s="3">
        <v>-2732.4311955159242</v>
      </c>
      <c r="H77" s="20">
        <f t="shared" si="51"/>
        <v>-5.1420310181506466</v>
      </c>
      <c r="I77" s="21">
        <f t="shared" si="52"/>
        <v>-2.7324311955159244</v>
      </c>
      <c r="J77" s="22">
        <f t="shared" si="40"/>
        <v>1.6907000000000001</v>
      </c>
      <c r="L77" s="31">
        <f t="shared" si="41"/>
        <v>-5.9299999999999908E-2</v>
      </c>
      <c r="M77" s="10"/>
      <c r="N77" s="31">
        <f t="shared" si="42"/>
        <v>-0.32299999999999995</v>
      </c>
      <c r="P77" s="20">
        <f t="shared" si="43"/>
        <v>-117.98579358437399</v>
      </c>
      <c r="Q77" s="21">
        <f t="shared" si="44"/>
        <v>16.19073271223106</v>
      </c>
      <c r="R77" s="21">
        <f t="shared" si="45"/>
        <v>6.0634255763431248</v>
      </c>
      <c r="S77" s="21">
        <f t="shared" si="46"/>
        <v>-0.58347168653298509</v>
      </c>
      <c r="T77" s="21">
        <f t="shared" si="47"/>
        <v>5.8232447758832846</v>
      </c>
      <c r="U77" s="21">
        <f t="shared" si="48"/>
        <v>-3.1749565589924145</v>
      </c>
      <c r="V77" s="22">
        <f t="shared" si="49"/>
        <v>5.8318943946072928</v>
      </c>
    </row>
    <row r="78" spans="1:22" s="4" customFormat="1" x14ac:dyDescent="0.2">
      <c r="A78" s="4">
        <v>36</v>
      </c>
      <c r="B78" s="49">
        <f t="shared" ref="B78:C78" si="76">B69*-1</f>
        <v>-6520.87</v>
      </c>
      <c r="C78" s="49">
        <f t="shared" si="76"/>
        <v>-1696.779</v>
      </c>
      <c r="D78" s="4">
        <v>1690.7</v>
      </c>
      <c r="E78" s="49">
        <v>-6517.5958492012523</v>
      </c>
      <c r="F78" s="49">
        <v>-1692.2964184282873</v>
      </c>
      <c r="H78" s="23">
        <f t="shared" si="51"/>
        <v>-6.5175958492012525</v>
      </c>
      <c r="I78" s="24">
        <f t="shared" si="52"/>
        <v>-1.6922964184282874</v>
      </c>
      <c r="J78" s="25">
        <f t="shared" si="40"/>
        <v>1.6907000000000001</v>
      </c>
      <c r="L78" s="32">
        <f t="shared" si="41"/>
        <v>-5.9299999999999908E-2</v>
      </c>
      <c r="M78" s="26"/>
      <c r="N78" s="32">
        <f t="shared" si="42"/>
        <v>-0.32299999999999995</v>
      </c>
      <c r="P78" s="23">
        <f t="shared" si="43"/>
        <v>-104.55545273114123</v>
      </c>
      <c r="Q78" s="24">
        <f t="shared" si="44"/>
        <v>14.094458060134764</v>
      </c>
      <c r="R78" s="24">
        <f t="shared" si="45"/>
        <v>6.9427220390384781</v>
      </c>
      <c r="S78" s="24">
        <f t="shared" si="46"/>
        <v>-0.50455828688097459</v>
      </c>
      <c r="T78" s="24">
        <f t="shared" si="47"/>
        <v>6.7339764858032147</v>
      </c>
      <c r="U78" s="24">
        <f t="shared" si="48"/>
        <v>-2.7462346530811899</v>
      </c>
      <c r="V78" s="25">
        <f t="shared" si="49"/>
        <v>6.7414576926174208</v>
      </c>
    </row>
    <row r="79" spans="1:22" x14ac:dyDescent="0.2">
      <c r="A79">
        <v>37</v>
      </c>
      <c r="B79" s="3">
        <v>-5289.2809999999999</v>
      </c>
      <c r="C79" s="3">
        <v>2649.31</v>
      </c>
      <c r="D79">
        <v>3062.03</v>
      </c>
      <c r="E79" s="3">
        <f>B79-H8</f>
        <v>-5286.3950181506461</v>
      </c>
      <c r="F79" s="3">
        <f>C79-I8</f>
        <v>2644.5681955159243</v>
      </c>
      <c r="H79" s="20">
        <f t="shared" si="51"/>
        <v>-5.2863950181506461</v>
      </c>
      <c r="I79" s="21">
        <f t="shared" si="52"/>
        <v>2.6445681955159244</v>
      </c>
      <c r="J79" s="22">
        <f t="shared" si="40"/>
        <v>3.06203</v>
      </c>
      <c r="L79" s="31">
        <f t="shared" si="41"/>
        <v>1.31203</v>
      </c>
      <c r="M79" s="10"/>
      <c r="N79" s="31">
        <f t="shared" si="42"/>
        <v>1.04833</v>
      </c>
      <c r="P79" s="20">
        <f t="shared" si="43"/>
        <v>-63.423065276213393</v>
      </c>
      <c r="Q79" s="21">
        <f t="shared" si="44"/>
        <v>27.385235002966883</v>
      </c>
      <c r="R79" s="21">
        <f t="shared" si="45"/>
        <v>6.6570069062276271</v>
      </c>
      <c r="S79" s="21">
        <f t="shared" si="46"/>
        <v>12.514751523165046</v>
      </c>
      <c r="T79" s="21">
        <f t="shared" si="47"/>
        <v>6.0548440070378629</v>
      </c>
      <c r="U79" s="21">
        <f t="shared" si="48"/>
        <v>10.056999542825952</v>
      </c>
      <c r="V79" s="22">
        <f t="shared" si="49"/>
        <v>6.0032248848066923</v>
      </c>
    </row>
    <row r="80" spans="1:22" x14ac:dyDescent="0.2">
      <c r="A80">
        <v>38</v>
      </c>
      <c r="B80" s="3">
        <v>-1896.6679999999999</v>
      </c>
      <c r="C80" s="3">
        <v>4027.5149999999999</v>
      </c>
      <c r="D80">
        <v>3062.03</v>
      </c>
      <c r="E80" s="3">
        <f>B80-H12</f>
        <v>-1895.5093034655597</v>
      </c>
      <c r="F80" s="3">
        <f>C80-I12</f>
        <v>4022.0862779274421</v>
      </c>
      <c r="H80" s="20">
        <f t="shared" si="51"/>
        <v>-1.8955093034655597</v>
      </c>
      <c r="I80" s="21">
        <f t="shared" si="52"/>
        <v>4.0220862779274418</v>
      </c>
      <c r="J80" s="22">
        <f t="shared" si="40"/>
        <v>3.06203</v>
      </c>
      <c r="L80" s="31">
        <f t="shared" si="41"/>
        <v>1.31203</v>
      </c>
      <c r="M80" s="10"/>
      <c r="N80" s="31">
        <f t="shared" si="42"/>
        <v>1.04833</v>
      </c>
      <c r="P80" s="20">
        <f t="shared" si="43"/>
        <v>-25.233336704771727</v>
      </c>
      <c r="Q80" s="21">
        <f t="shared" si="44"/>
        <v>34.553616538294953</v>
      </c>
      <c r="R80" s="21">
        <f t="shared" si="45"/>
        <v>5.398718483817869</v>
      </c>
      <c r="S80" s="21">
        <f t="shared" si="46"/>
        <v>16.440246799953421</v>
      </c>
      <c r="T80" s="21">
        <f t="shared" si="47"/>
        <v>4.6358986472437804</v>
      </c>
      <c r="U80" s="21">
        <f t="shared" si="48"/>
        <v>13.26649045905646</v>
      </c>
      <c r="V80" s="22">
        <f t="shared" si="49"/>
        <v>4.5682742185114842</v>
      </c>
    </row>
    <row r="81" spans="1:22" x14ac:dyDescent="0.2">
      <c r="A81">
        <v>39</v>
      </c>
      <c r="B81" s="3">
        <v>1862.4390000000001</v>
      </c>
      <c r="C81" s="3">
        <v>4034.8209999999999</v>
      </c>
      <c r="D81">
        <v>3062.03</v>
      </c>
      <c r="E81" s="3">
        <f>B81-H17</f>
        <v>1861.2803034655599</v>
      </c>
      <c r="F81" s="3">
        <f>C81-K17</f>
        <v>4034.6122634598378</v>
      </c>
      <c r="H81" s="20">
        <f t="shared" si="51"/>
        <v>1.8612803034655598</v>
      </c>
      <c r="I81" s="21">
        <f t="shared" si="52"/>
        <v>4.034612263459838</v>
      </c>
      <c r="J81" s="22">
        <f t="shared" si="40"/>
        <v>3.06203</v>
      </c>
      <c r="L81" s="31">
        <f t="shared" si="41"/>
        <v>1.31203</v>
      </c>
      <c r="M81" s="10"/>
      <c r="N81" s="31">
        <f t="shared" si="42"/>
        <v>1.04833</v>
      </c>
      <c r="P81" s="20">
        <f t="shared" si="43"/>
        <v>24.765206978763871</v>
      </c>
      <c r="Q81" s="21">
        <f t="shared" si="44"/>
        <v>34.572363524646619</v>
      </c>
      <c r="R81" s="21">
        <f t="shared" si="45"/>
        <v>5.3961549463881564</v>
      </c>
      <c r="S81" s="21">
        <f t="shared" si="46"/>
        <v>16.451142441190825</v>
      </c>
      <c r="T81" s="21">
        <f t="shared" si="47"/>
        <v>4.6329130366789064</v>
      </c>
      <c r="U81" s="21">
        <f t="shared" si="48"/>
        <v>13.275456050147248</v>
      </c>
      <c r="V81" s="22">
        <f t="shared" si="49"/>
        <v>4.5652443826622653</v>
      </c>
    </row>
    <row r="82" spans="1:22" s="4" customFormat="1" x14ac:dyDescent="0.2">
      <c r="A82" s="4">
        <v>40</v>
      </c>
      <c r="B82" s="49">
        <v>5308.9279999999999</v>
      </c>
      <c r="C82" s="49">
        <v>2637.3519999999999</v>
      </c>
      <c r="D82" s="4">
        <v>3062.03</v>
      </c>
      <c r="E82" s="49">
        <f>B82-H20</f>
        <v>5306.4506070532079</v>
      </c>
      <c r="F82" s="49">
        <f>C82-I20</f>
        <v>2632.384493061184</v>
      </c>
      <c r="H82" s="23">
        <f t="shared" si="51"/>
        <v>5.3064506070532076</v>
      </c>
      <c r="I82" s="24">
        <f t="shared" si="52"/>
        <v>2.6323844930611839</v>
      </c>
      <c r="J82" s="25">
        <f t="shared" si="40"/>
        <v>3.06203</v>
      </c>
      <c r="L82" s="32">
        <f t="shared" si="41"/>
        <v>1.31203</v>
      </c>
      <c r="M82" s="26"/>
      <c r="N82" s="32">
        <f t="shared" si="42"/>
        <v>1.04833</v>
      </c>
      <c r="P82" s="23">
        <f t="shared" si="43"/>
        <v>63.615252451855795</v>
      </c>
      <c r="Q82" s="24">
        <f t="shared" si="44"/>
        <v>27.335757209509374</v>
      </c>
      <c r="R82" s="24">
        <f t="shared" si="45"/>
        <v>6.6681252151788772</v>
      </c>
      <c r="S82" s="24">
        <f t="shared" si="46"/>
        <v>12.489133495552117</v>
      </c>
      <c r="T82" s="24">
        <f t="shared" si="47"/>
        <v>6.0670659206328352</v>
      </c>
      <c r="U82" s="24">
        <f t="shared" si="48"/>
        <v>10.036177586498006</v>
      </c>
      <c r="V82" s="25">
        <f t="shared" si="49"/>
        <v>6.0155516748926976</v>
      </c>
    </row>
    <row r="83" spans="1:22" x14ac:dyDescent="0.2">
      <c r="A83">
        <v>41</v>
      </c>
      <c r="B83" s="3">
        <f>B79*-1</f>
        <v>5289.2809999999999</v>
      </c>
      <c r="C83" s="3">
        <f>C79*-1</f>
        <v>-2649.31</v>
      </c>
      <c r="D83">
        <v>3062.03</v>
      </c>
      <c r="E83" s="3">
        <v>-5283.832018150646</v>
      </c>
      <c r="F83" s="3">
        <v>2646.1271955159245</v>
      </c>
      <c r="H83" s="20">
        <f t="shared" si="51"/>
        <v>-5.2838320181506457</v>
      </c>
      <c r="I83" s="21">
        <f t="shared" si="52"/>
        <v>2.6461271955159247</v>
      </c>
      <c r="J83" s="22">
        <f t="shared" si="40"/>
        <v>3.06203</v>
      </c>
      <c r="L83" s="31">
        <f t="shared" si="41"/>
        <v>1.31203</v>
      </c>
      <c r="M83" s="10"/>
      <c r="N83" s="31">
        <f t="shared" si="42"/>
        <v>1.04833</v>
      </c>
      <c r="P83" s="20">
        <f t="shared" si="43"/>
        <v>-63.398428921421988</v>
      </c>
      <c r="Q83" s="21">
        <f t="shared" si="44"/>
        <v>27.391547369746746</v>
      </c>
      <c r="R83" s="21">
        <f t="shared" si="45"/>
        <v>6.6555914576980237</v>
      </c>
      <c r="S83" s="21">
        <f t="shared" si="46"/>
        <v>12.518021148079114</v>
      </c>
      <c r="T83" s="21">
        <f t="shared" si="47"/>
        <v>6.0532877555740647</v>
      </c>
      <c r="U83" s="21">
        <f t="shared" si="48"/>
        <v>10.059657150098166</v>
      </c>
      <c r="V83" s="22">
        <f t="shared" si="49"/>
        <v>6.0016552483279897</v>
      </c>
    </row>
    <row r="84" spans="1:22" x14ac:dyDescent="0.2">
      <c r="A84">
        <v>42</v>
      </c>
      <c r="B84" s="3">
        <f t="shared" ref="B84:C84" si="77">B80*-1</f>
        <v>1896.6679999999999</v>
      </c>
      <c r="C84" s="3">
        <f t="shared" si="77"/>
        <v>-4027.5149999999999</v>
      </c>
      <c r="D84">
        <v>3062.03</v>
      </c>
      <c r="E84" s="3">
        <v>-1838.7873034655597</v>
      </c>
      <c r="F84" s="3">
        <v>4034.1932779274421</v>
      </c>
      <c r="H84" s="20">
        <f t="shared" si="51"/>
        <v>-1.8387873034655597</v>
      </c>
      <c r="I84" s="21">
        <f t="shared" si="52"/>
        <v>4.0341932779274421</v>
      </c>
      <c r="J84" s="22">
        <f t="shared" si="40"/>
        <v>3.06203</v>
      </c>
      <c r="L84" s="31">
        <f t="shared" si="41"/>
        <v>1.31203</v>
      </c>
      <c r="M84" s="10"/>
      <c r="N84" s="31">
        <f t="shared" si="42"/>
        <v>1.04833</v>
      </c>
      <c r="P84" s="20">
        <f t="shared" si="43"/>
        <v>-24.503522137434636</v>
      </c>
      <c r="Q84" s="21">
        <f t="shared" si="44"/>
        <v>34.631235178960253</v>
      </c>
      <c r="R84" s="21">
        <f t="shared" si="45"/>
        <v>5.3881241514984701</v>
      </c>
      <c r="S84" s="21">
        <f t="shared" si="46"/>
        <v>16.485382316912638</v>
      </c>
      <c r="T84" s="21">
        <f t="shared" si="47"/>
        <v>4.6235567339399122</v>
      </c>
      <c r="U84" s="21">
        <f t="shared" si="48"/>
        <v>13.303632931919649</v>
      </c>
      <c r="V84" s="22">
        <f t="shared" si="49"/>
        <v>4.5557491085397919</v>
      </c>
    </row>
    <row r="85" spans="1:22" x14ac:dyDescent="0.2">
      <c r="A85">
        <v>43</v>
      </c>
      <c r="B85" s="3">
        <f t="shared" ref="B85:C85" si="78">B81*-1</f>
        <v>-1862.4390000000001</v>
      </c>
      <c r="C85" s="3">
        <f t="shared" si="78"/>
        <v>-4034.8209999999999</v>
      </c>
      <c r="D85">
        <v>3062.03</v>
      </c>
      <c r="E85" s="3">
        <v>1838.7873034655597</v>
      </c>
      <c r="F85" s="3">
        <v>4039.6219999999998</v>
      </c>
      <c r="H85" s="20">
        <f t="shared" si="51"/>
        <v>1.8387873034655597</v>
      </c>
      <c r="I85" s="21">
        <f t="shared" si="52"/>
        <v>4.0396219999999996</v>
      </c>
      <c r="J85" s="22">
        <f t="shared" si="40"/>
        <v>3.06203</v>
      </c>
      <c r="L85" s="31">
        <f t="shared" si="41"/>
        <v>1.31203</v>
      </c>
      <c r="M85" s="10"/>
      <c r="N85" s="31">
        <f t="shared" si="42"/>
        <v>1.04833</v>
      </c>
      <c r="P85" s="20">
        <f t="shared" si="43"/>
        <v>24.47445674721007</v>
      </c>
      <c r="Q85" s="21">
        <f t="shared" si="44"/>
        <v>34.601402800999509</v>
      </c>
      <c r="R85" s="21">
        <f t="shared" si="45"/>
        <v>5.3921899420523145</v>
      </c>
      <c r="S85" s="21">
        <f t="shared" si="46"/>
        <v>16.468027189366833</v>
      </c>
      <c r="T85" s="21">
        <f t="shared" si="47"/>
        <v>4.628294218302262</v>
      </c>
      <c r="U85" s="21">
        <f t="shared" si="48"/>
        <v>13.289350521250501</v>
      </c>
      <c r="V85" s="22">
        <f t="shared" si="49"/>
        <v>4.5605570316760806</v>
      </c>
    </row>
    <row r="86" spans="1:22" s="4" customFormat="1" x14ac:dyDescent="0.2">
      <c r="A86" s="4">
        <v>44</v>
      </c>
      <c r="B86" s="49">
        <f t="shared" ref="B86:C86" si="79">B82*-1</f>
        <v>-5308.9279999999999</v>
      </c>
      <c r="C86" s="49">
        <f t="shared" si="79"/>
        <v>-2637.3519999999999</v>
      </c>
      <c r="D86" s="4">
        <v>3062.03</v>
      </c>
      <c r="E86" s="49">
        <v>5292.7826070532083</v>
      </c>
      <c r="F86" s="49">
        <v>2640.7024930611842</v>
      </c>
      <c r="H86" s="23">
        <f t="shared" si="51"/>
        <v>5.2927826070532085</v>
      </c>
      <c r="I86" s="24">
        <f t="shared" si="52"/>
        <v>2.6407024930611844</v>
      </c>
      <c r="J86" s="25">
        <f t="shared" si="40"/>
        <v>3.06203</v>
      </c>
      <c r="L86" s="32">
        <f t="shared" si="41"/>
        <v>1.31203</v>
      </c>
      <c r="M86" s="26"/>
      <c r="N86" s="32">
        <f t="shared" si="42"/>
        <v>1.04833</v>
      </c>
      <c r="P86" s="23">
        <f t="shared" si="43"/>
        <v>63.484236310055316</v>
      </c>
      <c r="Q86" s="24">
        <f t="shared" si="44"/>
        <v>27.369461253572339</v>
      </c>
      <c r="R86" s="24">
        <f t="shared" si="45"/>
        <v>6.6605469072204961</v>
      </c>
      <c r="S86" s="24">
        <f t="shared" si="46"/>
        <v>12.506582442617592</v>
      </c>
      <c r="T86" s="24">
        <f t="shared" si="47"/>
        <v>6.0587358502648483</v>
      </c>
      <c r="U86" s="24">
        <f t="shared" si="48"/>
        <v>10.050359677020113</v>
      </c>
      <c r="V86" s="25">
        <f t="shared" si="49"/>
        <v>6.0071501705288268</v>
      </c>
    </row>
    <row r="87" spans="1:22" s="4" customFormat="1" x14ac:dyDescent="0.2">
      <c r="A87" s="4">
        <v>45</v>
      </c>
      <c r="B87" s="49">
        <v>0</v>
      </c>
      <c r="C87" s="49">
        <v>0</v>
      </c>
      <c r="D87" s="4">
        <v>3766.6840000000002</v>
      </c>
      <c r="H87" s="23">
        <f t="shared" ref="H87" si="80">E87/1000</f>
        <v>0</v>
      </c>
      <c r="I87" s="24">
        <f t="shared" ref="I87" si="81">F87/1000</f>
        <v>0</v>
      </c>
      <c r="J87" s="25">
        <f t="shared" si="40"/>
        <v>3.7666840000000001</v>
      </c>
      <c r="L87" s="32">
        <f t="shared" si="41"/>
        <v>2.0166840000000001</v>
      </c>
      <c r="M87" s="26"/>
      <c r="N87" s="32">
        <f t="shared" si="42"/>
        <v>1.7529840000000001</v>
      </c>
      <c r="P87" s="23">
        <v>0</v>
      </c>
      <c r="Q87" s="24">
        <f t="shared" si="44"/>
        <v>90</v>
      </c>
      <c r="R87" s="24">
        <f t="shared" si="45"/>
        <v>3.7666840000000001</v>
      </c>
      <c r="S87" s="24">
        <f t="shared" si="46"/>
        <v>90</v>
      </c>
      <c r="T87" s="24">
        <f t="shared" si="47"/>
        <v>2.0166840000000001</v>
      </c>
      <c r="U87" s="24">
        <f t="shared" si="48"/>
        <v>90</v>
      </c>
      <c r="V87" s="25">
        <f t="shared" si="49"/>
        <v>1.7529840000000001</v>
      </c>
    </row>
    <row r="88" spans="1:22" x14ac:dyDescent="0.2">
      <c r="A88" t="s">
        <v>5</v>
      </c>
      <c r="B88" s="3">
        <v>-2023.8050000000001</v>
      </c>
      <c r="C88" s="3">
        <v>4000.3789999999999</v>
      </c>
      <c r="D88" s="19">
        <v>323</v>
      </c>
      <c r="E88" s="3">
        <f>B88-H12</f>
        <v>-2022.6463034655599</v>
      </c>
      <c r="F88" s="3">
        <f>C88-I12</f>
        <v>3994.9502779274421</v>
      </c>
      <c r="H88" s="23">
        <f t="shared" ref="H88:H89" si="82">E88/1000</f>
        <v>-2.0226463034655597</v>
      </c>
      <c r="I88" s="24">
        <f t="shared" ref="I88:I89" si="83">F88/1000</f>
        <v>3.9949502779274422</v>
      </c>
      <c r="J88" s="25">
        <f t="shared" ref="J88:J89" si="84">D88/1000</f>
        <v>0.32300000000000001</v>
      </c>
      <c r="L88" s="31">
        <f t="shared" si="41"/>
        <v>-1.427</v>
      </c>
      <c r="M88" s="10"/>
      <c r="N88" s="31">
        <f t="shared" si="42"/>
        <v>-1.6907000000000001</v>
      </c>
      <c r="P88" s="20">
        <f t="shared" si="43"/>
        <v>-26.853127599364868</v>
      </c>
      <c r="Q88" s="21">
        <f t="shared" si="44"/>
        <v>4.1258036033196159</v>
      </c>
      <c r="R88" s="21">
        <f t="shared" si="45"/>
        <v>4.4894381376777472</v>
      </c>
      <c r="S88" s="21">
        <f t="shared" si="46"/>
        <v>-17.676197195270404</v>
      </c>
      <c r="T88" s="21">
        <f t="shared" si="47"/>
        <v>4.6996866695595187</v>
      </c>
      <c r="U88" s="21">
        <f t="shared" si="48"/>
        <v>-20.685207470353582</v>
      </c>
      <c r="V88" s="22">
        <f t="shared" si="49"/>
        <v>4.786354801102342</v>
      </c>
    </row>
    <row r="89" spans="1:22" x14ac:dyDescent="0.2">
      <c r="A89" t="s">
        <v>6</v>
      </c>
      <c r="B89" s="3">
        <f>B88*-1</f>
        <v>2023.8050000000001</v>
      </c>
      <c r="C89" s="3">
        <f>C88*-1</f>
        <v>-4000.3789999999999</v>
      </c>
      <c r="D89" s="19">
        <v>323</v>
      </c>
      <c r="E89" s="3">
        <f>E88*-1</f>
        <v>2022.6463034655599</v>
      </c>
      <c r="F89" s="3">
        <f>F88*-1</f>
        <v>-3994.9502779274421</v>
      </c>
      <c r="H89" s="23">
        <f t="shared" si="82"/>
        <v>2.0226463034655597</v>
      </c>
      <c r="I89" s="24">
        <f t="shared" si="83"/>
        <v>-3.9949502779274422</v>
      </c>
      <c r="J89" s="25">
        <f t="shared" si="84"/>
        <v>0.32300000000000001</v>
      </c>
      <c r="L89" s="32">
        <f t="shared" si="41"/>
        <v>-1.427</v>
      </c>
      <c r="M89" s="10"/>
      <c r="N89" s="32">
        <f t="shared" si="42"/>
        <v>-1.6907000000000001</v>
      </c>
      <c r="P89" s="23">
        <f t="shared" si="43"/>
        <v>153.14687240063512</v>
      </c>
      <c r="Q89" s="24">
        <f t="shared" si="44"/>
        <v>4.1258036033196159</v>
      </c>
      <c r="R89" s="24">
        <f t="shared" si="45"/>
        <v>4.4894381376777472</v>
      </c>
      <c r="S89" s="24">
        <f t="shared" si="46"/>
        <v>-17.676197195270404</v>
      </c>
      <c r="T89" s="24">
        <f t="shared" si="47"/>
        <v>4.6996866695595187</v>
      </c>
      <c r="U89" s="24">
        <f t="shared" si="48"/>
        <v>-20.685207470353582</v>
      </c>
      <c r="V89" s="25">
        <f t="shared" si="49"/>
        <v>4.786354801102342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3EB32-1204-ED48-9947-EEF1FE22F4D4}">
  <dimension ref="A1:C47"/>
  <sheetViews>
    <sheetView workbookViewId="0">
      <selection activeCell="B46" sqref="B46"/>
    </sheetView>
  </sheetViews>
  <sheetFormatPr baseColWidth="10" defaultRowHeight="16" x14ac:dyDescent="0.2"/>
  <sheetData>
    <row r="1" spans="1:3" x14ac:dyDescent="0.2">
      <c r="A1" s="3">
        <v>-69.366904439320834</v>
      </c>
      <c r="B1" s="3">
        <v>9.0282006154422199</v>
      </c>
      <c r="C1" s="3">
        <v>6.3707386269169088</v>
      </c>
    </row>
    <row r="2" spans="1:3" x14ac:dyDescent="0.2">
      <c r="A2" s="3">
        <v>-55.140915780735916</v>
      </c>
      <c r="B2" s="3">
        <v>10.391817680761241</v>
      </c>
      <c r="C2" s="3">
        <v>5.5422292353529201</v>
      </c>
    </row>
    <row r="3" spans="1:3" x14ac:dyDescent="0.2">
      <c r="A3" s="3">
        <v>-37.896354740302939</v>
      </c>
      <c r="B3" s="3">
        <v>11.857709493933276</v>
      </c>
      <c r="C3" s="3">
        <v>4.8651490990681356</v>
      </c>
    </row>
    <row r="4" spans="1:3" x14ac:dyDescent="0.2">
      <c r="A4" s="3">
        <v>-17.359758769074336</v>
      </c>
      <c r="B4" s="3">
        <v>13.031338827122806</v>
      </c>
      <c r="C4" s="3">
        <v>4.4335746361316906</v>
      </c>
    </row>
    <row r="5" spans="1:3" x14ac:dyDescent="0.2">
      <c r="A5" s="3">
        <v>5.2422918181164526</v>
      </c>
      <c r="B5" s="3">
        <v>13.332304509064471</v>
      </c>
      <c r="C5" s="3">
        <v>4.335242599906767</v>
      </c>
    </row>
    <row r="6" spans="1:3" x14ac:dyDescent="0.2">
      <c r="A6" s="3">
        <v>27.174282601222639</v>
      </c>
      <c r="B6" s="3">
        <v>12.56703773496713</v>
      </c>
      <c r="C6" s="3">
        <v>4.5945946863127389</v>
      </c>
    </row>
    <row r="7" spans="1:3" x14ac:dyDescent="0.2">
      <c r="A7" s="3">
        <v>46.237789767953686</v>
      </c>
      <c r="B7" s="3">
        <v>11.19050026689353</v>
      </c>
      <c r="C7" s="3">
        <v>5.1511888457907027</v>
      </c>
    </row>
    <row r="8" spans="1:3" x14ac:dyDescent="0.2">
      <c r="A8" s="3">
        <v>62.014206415626006</v>
      </c>
      <c r="B8" s="3">
        <v>9.7417366465724218</v>
      </c>
      <c r="C8" s="3">
        <v>5.9081353505020484</v>
      </c>
    </row>
    <row r="9" spans="1:3" x14ac:dyDescent="0.2">
      <c r="A9" s="3">
        <v>75.44454726885877</v>
      </c>
      <c r="B9" s="3">
        <v>8.4445573083844039</v>
      </c>
      <c r="C9" s="3">
        <v>6.8075195858220345</v>
      </c>
    </row>
    <row r="10" spans="1:3" x14ac:dyDescent="0.2">
      <c r="A10" s="3">
        <v>110.63309556067915</v>
      </c>
      <c r="B10" s="3">
        <v>9.0282006154422199</v>
      </c>
      <c r="C10" s="3">
        <v>6.3707386269169088</v>
      </c>
    </row>
    <row r="11" spans="1:3" x14ac:dyDescent="0.2">
      <c r="A11" s="3">
        <v>124.85908421926409</v>
      </c>
      <c r="B11" s="3">
        <v>10.391817680761241</v>
      </c>
      <c r="C11" s="3">
        <v>5.5422292353529201</v>
      </c>
    </row>
    <row r="12" spans="1:3" x14ac:dyDescent="0.2">
      <c r="A12" s="3">
        <v>142.10364525969706</v>
      </c>
      <c r="B12" s="3">
        <v>11.857709493933276</v>
      </c>
      <c r="C12" s="3">
        <v>4.8651490990681356</v>
      </c>
    </row>
    <row r="13" spans="1:3" x14ac:dyDescent="0.2">
      <c r="A13" s="3">
        <v>162.64024123092568</v>
      </c>
      <c r="B13" s="3">
        <v>13.031338827122806</v>
      </c>
      <c r="C13" s="3">
        <v>4.4335746361316906</v>
      </c>
    </row>
    <row r="14" spans="1:3" x14ac:dyDescent="0.2">
      <c r="A14" s="3">
        <v>-174.75770818188354</v>
      </c>
      <c r="B14" s="3">
        <v>13.332304509064471</v>
      </c>
      <c r="C14" s="3">
        <v>4.335242599906767</v>
      </c>
    </row>
    <row r="15" spans="1:3" x14ac:dyDescent="0.2">
      <c r="A15" s="3">
        <v>-152.82571739877736</v>
      </c>
      <c r="B15" s="3">
        <v>12.56703773496713</v>
      </c>
      <c r="C15" s="3">
        <v>4.5945946863127389</v>
      </c>
    </row>
    <row r="16" spans="1:3" x14ac:dyDescent="0.2">
      <c r="A16" s="3">
        <v>-133.7622102320463</v>
      </c>
      <c r="B16" s="3">
        <v>11.19050026689353</v>
      </c>
      <c r="C16" s="3">
        <v>5.1511888457907027</v>
      </c>
    </row>
    <row r="17" spans="1:3" x14ac:dyDescent="0.2">
      <c r="A17" s="3">
        <v>-117.98579358437399</v>
      </c>
      <c r="B17" s="3">
        <v>9.7417366465724218</v>
      </c>
      <c r="C17" s="3">
        <v>5.9081353505020484</v>
      </c>
    </row>
    <row r="18" spans="1:3" x14ac:dyDescent="0.2">
      <c r="A18" s="3">
        <v>-104.55545273114123</v>
      </c>
      <c r="B18" s="3">
        <v>8.4445573083844039</v>
      </c>
      <c r="C18" s="3">
        <v>6.8075195858220345</v>
      </c>
    </row>
    <row r="19" spans="1:3" x14ac:dyDescent="0.2">
      <c r="A19" s="3">
        <v>-69.366904439320834</v>
      </c>
      <c r="B19" s="3">
        <v>15.040892032043063</v>
      </c>
      <c r="C19" s="3">
        <v>6.5150116694055997</v>
      </c>
    </row>
    <row r="20" spans="1:3" x14ac:dyDescent="0.2">
      <c r="A20" s="3">
        <v>-55.140915780735916</v>
      </c>
      <c r="B20" s="3">
        <v>17.231014707876284</v>
      </c>
      <c r="C20" s="3">
        <v>5.7074837973664554</v>
      </c>
    </row>
    <row r="21" spans="1:3" x14ac:dyDescent="0.2">
      <c r="A21" s="3">
        <v>-37.896354740302939</v>
      </c>
      <c r="B21" s="3">
        <v>19.549429629941635</v>
      </c>
      <c r="C21" s="3">
        <v>5.0525975652295418</v>
      </c>
    </row>
    <row r="22" spans="1:3" x14ac:dyDescent="0.2">
      <c r="A22" s="3">
        <v>-17.359758769074336</v>
      </c>
      <c r="B22" s="3">
        <v>21.376390611636417</v>
      </c>
      <c r="C22" s="3">
        <v>4.6384965726138301</v>
      </c>
    </row>
    <row r="23" spans="1:3" x14ac:dyDescent="0.2">
      <c r="A23" s="3">
        <v>5.2422918181164526</v>
      </c>
      <c r="B23" s="3">
        <v>21.840490063843184</v>
      </c>
      <c r="C23" s="3">
        <v>4.5446006205217175</v>
      </c>
    </row>
    <row r="24" spans="1:3" x14ac:dyDescent="0.2">
      <c r="A24" s="3">
        <v>27.174282601222639</v>
      </c>
      <c r="B24" s="3">
        <v>20.656854314257824</v>
      </c>
      <c r="C24" s="3">
        <v>4.7926367201670166</v>
      </c>
    </row>
    <row r="25" spans="1:3" x14ac:dyDescent="0.2">
      <c r="A25" s="3">
        <v>46.237789767953686</v>
      </c>
      <c r="B25" s="3">
        <v>18.499039879728343</v>
      </c>
      <c r="C25" s="3">
        <v>5.3285845142024861</v>
      </c>
    </row>
    <row r="26" spans="1:3" x14ac:dyDescent="0.2">
      <c r="A26" s="3">
        <v>62.014206415626006</v>
      </c>
      <c r="B26" s="3">
        <v>16.19073271223106</v>
      </c>
      <c r="C26" s="3">
        <v>6.0634255763431248</v>
      </c>
    </row>
    <row r="27" spans="1:3" x14ac:dyDescent="0.2">
      <c r="A27" s="3">
        <v>75.44454726885877</v>
      </c>
      <c r="B27" s="3">
        <v>14.094458060134764</v>
      </c>
      <c r="C27" s="3">
        <v>6.9427220390384781</v>
      </c>
    </row>
    <row r="28" spans="1:3" x14ac:dyDescent="0.2">
      <c r="A28" s="3">
        <v>110.63309556067915</v>
      </c>
      <c r="B28" s="3">
        <v>15.040892032043063</v>
      </c>
      <c r="C28" s="3">
        <v>6.5150116694055997</v>
      </c>
    </row>
    <row r="29" spans="1:3" x14ac:dyDescent="0.2">
      <c r="A29" s="3">
        <v>124.85908421926409</v>
      </c>
      <c r="B29" s="3">
        <v>17.231014707876284</v>
      </c>
      <c r="C29" s="3">
        <v>5.7074837973664554</v>
      </c>
    </row>
    <row r="30" spans="1:3" x14ac:dyDescent="0.2">
      <c r="A30" s="3">
        <v>142.10364525969706</v>
      </c>
      <c r="B30" s="3">
        <v>19.549429629941635</v>
      </c>
      <c r="C30" s="3">
        <v>5.0525975652295418</v>
      </c>
    </row>
    <row r="31" spans="1:3" x14ac:dyDescent="0.2">
      <c r="A31" s="3">
        <v>162.64024123092568</v>
      </c>
      <c r="B31" s="3">
        <v>21.376390611636417</v>
      </c>
      <c r="C31" s="3">
        <v>4.6384965726138301</v>
      </c>
    </row>
    <row r="32" spans="1:3" x14ac:dyDescent="0.2">
      <c r="A32" s="3">
        <v>-174.75770818188354</v>
      </c>
      <c r="B32" s="3">
        <v>21.840490063843184</v>
      </c>
      <c r="C32" s="3">
        <v>4.5446006205217175</v>
      </c>
    </row>
    <row r="33" spans="1:3" x14ac:dyDescent="0.2">
      <c r="A33" s="3">
        <v>-152.82571739877736</v>
      </c>
      <c r="B33" s="3">
        <v>20.656854314257824</v>
      </c>
      <c r="C33" s="3">
        <v>4.7926367201670166</v>
      </c>
    </row>
    <row r="34" spans="1:3" x14ac:dyDescent="0.2">
      <c r="A34" s="3">
        <v>-133.7622102320463</v>
      </c>
      <c r="B34" s="3">
        <v>18.499039879728343</v>
      </c>
      <c r="C34" s="3">
        <v>5.3285845142024861</v>
      </c>
    </row>
    <row r="35" spans="1:3" x14ac:dyDescent="0.2">
      <c r="A35" s="3">
        <v>-117.98579358437399</v>
      </c>
      <c r="B35" s="3">
        <v>16.19073271223106</v>
      </c>
      <c r="C35" s="3">
        <v>6.0634255763431248</v>
      </c>
    </row>
    <row r="36" spans="1:3" x14ac:dyDescent="0.2">
      <c r="A36" s="3">
        <v>-104.55545273114123</v>
      </c>
      <c r="B36" s="3">
        <v>14.094458060134764</v>
      </c>
      <c r="C36" s="3">
        <v>6.9427220390384781</v>
      </c>
    </row>
    <row r="37" spans="1:3" x14ac:dyDescent="0.2">
      <c r="A37" s="3">
        <v>-63.423065276213393</v>
      </c>
      <c r="B37" s="3">
        <v>27.385235002966883</v>
      </c>
      <c r="C37" s="3">
        <v>6.6570069062276271</v>
      </c>
    </row>
    <row r="38" spans="1:3" x14ac:dyDescent="0.2">
      <c r="A38" s="3">
        <v>-25.233336704771727</v>
      </c>
      <c r="B38" s="3">
        <v>34.553616538294953</v>
      </c>
      <c r="C38" s="3">
        <v>5.398718483817869</v>
      </c>
    </row>
    <row r="39" spans="1:3" x14ac:dyDescent="0.2">
      <c r="A39" s="3">
        <v>24.765206978763871</v>
      </c>
      <c r="B39" s="3">
        <v>34.572363524646619</v>
      </c>
      <c r="C39" s="3">
        <v>5.3961549463881564</v>
      </c>
    </row>
    <row r="40" spans="1:3" x14ac:dyDescent="0.2">
      <c r="A40" s="3">
        <v>63.615252451855795</v>
      </c>
      <c r="B40" s="3">
        <v>27.335757209509374</v>
      </c>
      <c r="C40" s="3">
        <v>6.6681252151788772</v>
      </c>
    </row>
    <row r="41" spans="1:3" x14ac:dyDescent="0.2">
      <c r="A41" s="3">
        <v>-63.398428921421988</v>
      </c>
      <c r="B41" s="3">
        <v>27.391547369746746</v>
      </c>
      <c r="C41" s="3">
        <v>6.6555914576980237</v>
      </c>
    </row>
    <row r="42" spans="1:3" x14ac:dyDescent="0.2">
      <c r="A42" s="3">
        <v>-24.503522137434636</v>
      </c>
      <c r="B42" s="3">
        <v>34.631235178960253</v>
      </c>
      <c r="C42" s="3">
        <v>5.3881241514984701</v>
      </c>
    </row>
    <row r="43" spans="1:3" x14ac:dyDescent="0.2">
      <c r="A43" s="3">
        <v>24.47445674721007</v>
      </c>
      <c r="B43" s="3">
        <v>34.601402800999509</v>
      </c>
      <c r="C43" s="3">
        <v>5.3921899420523145</v>
      </c>
    </row>
    <row r="44" spans="1:3" x14ac:dyDescent="0.2">
      <c r="A44" s="3">
        <v>63.484236310055316</v>
      </c>
      <c r="B44" s="3">
        <v>27.369461253572339</v>
      </c>
      <c r="C44" s="3">
        <v>6.6605469072204961</v>
      </c>
    </row>
    <row r="45" spans="1:3" x14ac:dyDescent="0.2">
      <c r="A45" s="3">
        <v>0</v>
      </c>
      <c r="B45" s="3">
        <v>90</v>
      </c>
      <c r="C45" s="3">
        <v>3.7666840000000001</v>
      </c>
    </row>
    <row r="46" spans="1:3" x14ac:dyDescent="0.2">
      <c r="A46" s="3"/>
      <c r="B46" s="3"/>
      <c r="C46" s="3"/>
    </row>
    <row r="47" spans="1:3" x14ac:dyDescent="0.2">
      <c r="A47" s="3"/>
      <c r="B47" s="3"/>
      <c r="C4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C2463-EEB4-4840-9B1D-26C31781F7D6}">
  <dimension ref="A1:C45"/>
  <sheetViews>
    <sheetView workbookViewId="0">
      <selection activeCell="G16" sqref="G16"/>
    </sheetView>
  </sheetViews>
  <sheetFormatPr baseColWidth="10" defaultRowHeight="16" x14ac:dyDescent="0.2"/>
  <sheetData>
    <row r="1" spans="1:3" x14ac:dyDescent="0.2">
      <c r="A1" s="3">
        <v>-69.366904439320834</v>
      </c>
      <c r="B1" s="3">
        <v>-6.8004195298063834</v>
      </c>
      <c r="C1" s="3">
        <v>6.3363917691767719</v>
      </c>
    </row>
    <row r="2" spans="1:3" x14ac:dyDescent="0.2">
      <c r="A2" s="3">
        <v>-55.140915780735916</v>
      </c>
      <c r="B2" s="3">
        <v>-7.8367439186346948</v>
      </c>
      <c r="C2" s="3">
        <v>5.5027134122358774</v>
      </c>
    </row>
    <row r="3" spans="1:3" x14ac:dyDescent="0.2">
      <c r="A3" s="3">
        <v>-37.896354740302939</v>
      </c>
      <c r="B3" s="3">
        <v>-8.9551418644697254</v>
      </c>
      <c r="C3" s="3">
        <v>4.8200856585919185</v>
      </c>
    </row>
    <row r="4" spans="1:3" x14ac:dyDescent="0.2">
      <c r="A4" s="3">
        <v>-17.359758769074336</v>
      </c>
      <c r="B4" s="3">
        <v>-9.8542271259887713</v>
      </c>
      <c r="C4" s="3">
        <v>4.3840773321361759</v>
      </c>
    </row>
    <row r="5" spans="1:3" x14ac:dyDescent="0.2">
      <c r="A5" s="3">
        <v>5.2422918181164526</v>
      </c>
      <c r="B5" s="3">
        <v>-10.085358760880604</v>
      </c>
      <c r="C5" s="3">
        <v>4.2846094804598449</v>
      </c>
    </row>
    <row r="6" spans="1:3" x14ac:dyDescent="0.2">
      <c r="A6" s="3">
        <v>27.174282601222639</v>
      </c>
      <c r="B6" s="3">
        <v>-9.4981243640186612</v>
      </c>
      <c r="C6" s="3">
        <v>4.5468505948066138</v>
      </c>
    </row>
    <row r="7" spans="1:3" x14ac:dyDescent="0.2">
      <c r="A7" s="3">
        <v>46.237789767953686</v>
      </c>
      <c r="B7" s="3">
        <v>-8.4454989406620768</v>
      </c>
      <c r="C7" s="3">
        <v>5.1086491878967912</v>
      </c>
    </row>
    <row r="8" spans="1:3" x14ac:dyDescent="0.2">
      <c r="A8" s="3">
        <v>62.014206415626006</v>
      </c>
      <c r="B8" s="3">
        <v>-7.3422412447084895</v>
      </c>
      <c r="C8" s="3">
        <v>5.8710828064209721</v>
      </c>
    </row>
    <row r="9" spans="1:3" x14ac:dyDescent="0.2">
      <c r="A9" s="3">
        <v>75.44454726885877</v>
      </c>
      <c r="B9" s="3">
        <v>-6.3579207153954114</v>
      </c>
      <c r="C9" s="3">
        <v>6.7753872886611139</v>
      </c>
    </row>
    <row r="10" spans="1:3" x14ac:dyDescent="0.2">
      <c r="A10" s="3">
        <v>110.63309556067915</v>
      </c>
      <c r="B10" s="3">
        <v>-6.8004195298063834</v>
      </c>
      <c r="C10" s="3">
        <v>6.3363917691767719</v>
      </c>
    </row>
    <row r="11" spans="1:3" x14ac:dyDescent="0.2">
      <c r="A11" s="3">
        <v>124.85908421926409</v>
      </c>
      <c r="B11" s="3">
        <v>-7.8367439186346948</v>
      </c>
      <c r="C11" s="3">
        <v>5.5027134122358774</v>
      </c>
    </row>
    <row r="12" spans="1:3" x14ac:dyDescent="0.2">
      <c r="A12" s="3">
        <v>142.10364525969706</v>
      </c>
      <c r="B12" s="3">
        <v>-8.9551418644697254</v>
      </c>
      <c r="C12" s="3">
        <v>4.8200856585919185</v>
      </c>
    </row>
    <row r="13" spans="1:3" x14ac:dyDescent="0.2">
      <c r="A13" s="3">
        <v>162.64024123092568</v>
      </c>
      <c r="B13" s="3">
        <v>-9.8542271259887713</v>
      </c>
      <c r="C13" s="3">
        <v>4.3840773321361759</v>
      </c>
    </row>
    <row r="14" spans="1:3" x14ac:dyDescent="0.2">
      <c r="A14" s="3">
        <v>-174.75770818188354</v>
      </c>
      <c r="B14" s="3">
        <v>-10.085358760880604</v>
      </c>
      <c r="C14" s="3">
        <v>4.2846094804598449</v>
      </c>
    </row>
    <row r="15" spans="1:3" x14ac:dyDescent="0.2">
      <c r="A15" s="3">
        <v>-152.82571739877736</v>
      </c>
      <c r="B15" s="3">
        <v>-9.4981243640186612</v>
      </c>
      <c r="C15" s="3">
        <v>4.5468505948066138</v>
      </c>
    </row>
    <row r="16" spans="1:3" x14ac:dyDescent="0.2">
      <c r="A16" s="3">
        <v>-133.7622102320463</v>
      </c>
      <c r="B16" s="3">
        <v>-8.4454989406620768</v>
      </c>
      <c r="C16" s="3">
        <v>5.1086491878967912</v>
      </c>
    </row>
    <row r="17" spans="1:3" x14ac:dyDescent="0.2">
      <c r="A17" s="3">
        <v>-117.98579358437399</v>
      </c>
      <c r="B17" s="3">
        <v>-7.3422412447084895</v>
      </c>
      <c r="C17" s="3">
        <v>5.8710828064209721</v>
      </c>
    </row>
    <row r="18" spans="1:3" x14ac:dyDescent="0.2">
      <c r="A18" s="3">
        <v>-104.55545273114123</v>
      </c>
      <c r="B18" s="3">
        <v>-6.3579207153954114</v>
      </c>
      <c r="C18" s="3">
        <v>6.7753872886611139</v>
      </c>
    </row>
    <row r="19" spans="1:3" x14ac:dyDescent="0.2">
      <c r="A19" s="3">
        <v>-69.366904439320834</v>
      </c>
      <c r="B19" s="3">
        <v>-0.53999366131212634</v>
      </c>
      <c r="C19" s="3">
        <v>6.292092422437161</v>
      </c>
    </row>
    <row r="20" spans="1:3" x14ac:dyDescent="0.2">
      <c r="A20" s="3">
        <v>-55.140915780735916</v>
      </c>
      <c r="B20" s="3">
        <v>-0.62324443544919728</v>
      </c>
      <c r="C20" s="3">
        <v>5.4516439077768659</v>
      </c>
    </row>
    <row r="21" spans="1:3" x14ac:dyDescent="0.2">
      <c r="A21" s="3">
        <v>-37.896354740302939</v>
      </c>
      <c r="B21" s="3">
        <v>-0.71355338645747979</v>
      </c>
      <c r="C21" s="3">
        <v>4.761700552970912</v>
      </c>
    </row>
    <row r="22" spans="1:3" x14ac:dyDescent="0.2">
      <c r="A22" s="3">
        <v>-17.359758769074336</v>
      </c>
      <c r="B22" s="3">
        <v>-0.78655119633682291</v>
      </c>
      <c r="C22" s="3">
        <v>4.3198032888258062</v>
      </c>
    </row>
    <row r="23" spans="1:3" x14ac:dyDescent="0.2">
      <c r="A23" s="3">
        <v>5.2422918181164526</v>
      </c>
      <c r="B23" s="3">
        <v>-0.80537955314906851</v>
      </c>
      <c r="C23" s="3">
        <v>4.2188203090492467</v>
      </c>
    </row>
    <row r="24" spans="1:3" x14ac:dyDescent="0.2">
      <c r="A24" s="3">
        <v>27.174282601222639</v>
      </c>
      <c r="B24" s="3">
        <v>-0.75759353337381263</v>
      </c>
      <c r="C24" s="3">
        <v>4.4849098911230376</v>
      </c>
    </row>
    <row r="25" spans="1:3" x14ac:dyDescent="0.2">
      <c r="A25" s="3">
        <v>46.237789767953686</v>
      </c>
      <c r="B25" s="3">
        <v>-0.67233622934833437</v>
      </c>
      <c r="C25" s="3">
        <v>5.0535990071431813</v>
      </c>
    </row>
    <row r="26" spans="1:3" x14ac:dyDescent="0.2">
      <c r="A26" s="3">
        <v>62.014206415626006</v>
      </c>
      <c r="B26" s="3">
        <v>-0.58347168653298509</v>
      </c>
      <c r="C26" s="3">
        <v>5.8232447758832846</v>
      </c>
    </row>
    <row r="27" spans="1:3" x14ac:dyDescent="0.2">
      <c r="A27" s="3">
        <v>75.44454726885877</v>
      </c>
      <c r="B27" s="3">
        <v>-0.50455828688097459</v>
      </c>
      <c r="C27" s="3">
        <v>6.7339764858032147</v>
      </c>
    </row>
    <row r="28" spans="1:3" x14ac:dyDescent="0.2">
      <c r="A28" s="3">
        <v>110.63309556067915</v>
      </c>
      <c r="B28" s="3">
        <v>-0.53999366131212634</v>
      </c>
      <c r="C28" s="3">
        <v>6.292092422437161</v>
      </c>
    </row>
    <row r="29" spans="1:3" x14ac:dyDescent="0.2">
      <c r="A29" s="3">
        <v>124.85908421926409</v>
      </c>
      <c r="B29" s="3">
        <v>-0.62324443544919728</v>
      </c>
      <c r="C29" s="3">
        <v>5.4516439077768659</v>
      </c>
    </row>
    <row r="30" spans="1:3" x14ac:dyDescent="0.2">
      <c r="A30" s="3">
        <v>142.10364525969706</v>
      </c>
      <c r="B30" s="3">
        <v>-0.71355338645747979</v>
      </c>
      <c r="C30" s="3">
        <v>4.761700552970912</v>
      </c>
    </row>
    <row r="31" spans="1:3" x14ac:dyDescent="0.2">
      <c r="A31" s="3">
        <v>162.64024123092568</v>
      </c>
      <c r="B31" s="3">
        <v>-0.78655119633682291</v>
      </c>
      <c r="C31" s="3">
        <v>4.3198032888258062</v>
      </c>
    </row>
    <row r="32" spans="1:3" x14ac:dyDescent="0.2">
      <c r="A32" s="3">
        <v>-174.75770818188354</v>
      </c>
      <c r="B32" s="3">
        <v>-0.80537955314906851</v>
      </c>
      <c r="C32" s="3">
        <v>4.2188203090492467</v>
      </c>
    </row>
    <row r="33" spans="1:3" x14ac:dyDescent="0.2">
      <c r="A33" s="3">
        <v>-152.82571739877736</v>
      </c>
      <c r="B33" s="3">
        <v>-0.75759353337381263</v>
      </c>
      <c r="C33" s="3">
        <v>4.4849098911230376</v>
      </c>
    </row>
    <row r="34" spans="1:3" x14ac:dyDescent="0.2">
      <c r="A34" s="3">
        <v>-133.7622102320463</v>
      </c>
      <c r="B34" s="3">
        <v>-0.67233622934833437</v>
      </c>
      <c r="C34" s="3">
        <v>5.0535990071431813</v>
      </c>
    </row>
    <row r="35" spans="1:3" x14ac:dyDescent="0.2">
      <c r="A35" s="3">
        <v>-117.98579358437399</v>
      </c>
      <c r="B35" s="3">
        <v>-0.58347168653298509</v>
      </c>
      <c r="C35" s="3">
        <v>5.8232447758832846</v>
      </c>
    </row>
    <row r="36" spans="1:3" x14ac:dyDescent="0.2">
      <c r="A36" s="3">
        <v>-104.55545273114123</v>
      </c>
      <c r="B36" s="3">
        <v>-0.50455828688097459</v>
      </c>
      <c r="C36" s="3">
        <v>6.7339764858032147</v>
      </c>
    </row>
    <row r="37" spans="1:3" x14ac:dyDescent="0.2">
      <c r="A37" s="3">
        <v>-63.423065276213393</v>
      </c>
      <c r="B37" s="3">
        <v>12.514751523165046</v>
      </c>
      <c r="C37" s="3">
        <v>6.0548440070378629</v>
      </c>
    </row>
    <row r="38" spans="1:3" x14ac:dyDescent="0.2">
      <c r="A38" s="3">
        <v>-25.233336704771727</v>
      </c>
      <c r="B38" s="3">
        <v>16.440246799953421</v>
      </c>
      <c r="C38" s="3">
        <v>4.6358986472437804</v>
      </c>
    </row>
    <row r="39" spans="1:3" x14ac:dyDescent="0.2">
      <c r="A39" s="3">
        <v>24.765206978763871</v>
      </c>
      <c r="B39" s="3">
        <v>16.451142441190825</v>
      </c>
      <c r="C39" s="3">
        <v>4.6329130366789064</v>
      </c>
    </row>
    <row r="40" spans="1:3" x14ac:dyDescent="0.2">
      <c r="A40" s="3">
        <v>63.615252451855795</v>
      </c>
      <c r="B40" s="3">
        <v>12.489133495552117</v>
      </c>
      <c r="C40" s="3">
        <v>6.0670659206328352</v>
      </c>
    </row>
    <row r="41" spans="1:3" x14ac:dyDescent="0.2">
      <c r="A41" s="3">
        <v>-63.398428921421988</v>
      </c>
      <c r="B41" s="3">
        <v>12.518021148079114</v>
      </c>
      <c r="C41" s="3">
        <v>6.0532877555740647</v>
      </c>
    </row>
    <row r="42" spans="1:3" x14ac:dyDescent="0.2">
      <c r="A42" s="3">
        <v>-24.503522137434636</v>
      </c>
      <c r="B42" s="3">
        <v>16.485382316912638</v>
      </c>
      <c r="C42" s="3">
        <v>4.6235567339399122</v>
      </c>
    </row>
    <row r="43" spans="1:3" x14ac:dyDescent="0.2">
      <c r="A43" s="3">
        <v>24.47445674721007</v>
      </c>
      <c r="B43" s="3">
        <v>16.468027189366833</v>
      </c>
      <c r="C43" s="3">
        <v>4.628294218302262</v>
      </c>
    </row>
    <row r="44" spans="1:3" x14ac:dyDescent="0.2">
      <c r="A44" s="3">
        <v>63.484236310055316</v>
      </c>
      <c r="B44" s="3">
        <v>12.506582442617592</v>
      </c>
      <c r="C44" s="3">
        <v>6.0587358502648483</v>
      </c>
    </row>
    <row r="45" spans="1:3" x14ac:dyDescent="0.2">
      <c r="A45" s="3">
        <v>0</v>
      </c>
      <c r="B45" s="3">
        <v>90</v>
      </c>
      <c r="C45" s="3">
        <v>2.0166840000000001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94A7-CFDF-184F-AB55-C23BA4B86F04}">
  <dimension ref="A1:C45"/>
  <sheetViews>
    <sheetView workbookViewId="0">
      <selection activeCell="C45" sqref="A1:C45"/>
    </sheetView>
  </sheetViews>
  <sheetFormatPr baseColWidth="10" defaultRowHeight="16" x14ac:dyDescent="0.2"/>
  <sheetData>
    <row r="1" spans="1:3" x14ac:dyDescent="0.2">
      <c r="A1" s="3">
        <v>-69.366904439320834</v>
      </c>
      <c r="B1" s="3">
        <v>-9.1551706518664009</v>
      </c>
      <c r="C1" s="3">
        <v>6.3729982396428717</v>
      </c>
    </row>
    <row r="2" spans="1:3" x14ac:dyDescent="0.2">
      <c r="A2" s="3">
        <v>-55.140915780735916</v>
      </c>
      <c r="B2" s="3">
        <v>-10.537158792071354</v>
      </c>
      <c r="C2" s="3">
        <v>5.5448264902700624</v>
      </c>
    </row>
    <row r="3" spans="1:3" x14ac:dyDescent="0.2">
      <c r="A3" s="3">
        <v>-37.896354740302939</v>
      </c>
      <c r="B3" s="3">
        <v>-12.02242380905775</v>
      </c>
      <c r="C3" s="3">
        <v>4.8681076062638029</v>
      </c>
    </row>
    <row r="4" spans="1:3" x14ac:dyDescent="0.2">
      <c r="A4" s="3">
        <v>-17.359758769074336</v>
      </c>
      <c r="B4" s="3">
        <v>-13.211249325077995</v>
      </c>
      <c r="C4" s="3">
        <v>4.4368209299170784</v>
      </c>
    </row>
    <row r="5" spans="1:3" x14ac:dyDescent="0.2">
      <c r="A5" s="3">
        <v>5.2422918181164526</v>
      </c>
      <c r="B5" s="3">
        <v>-13.516063363591293</v>
      </c>
      <c r="C5" s="3">
        <v>4.3385624704556669</v>
      </c>
    </row>
    <row r="6" spans="1:3" x14ac:dyDescent="0.2">
      <c r="A6" s="3">
        <v>27.174282601222639</v>
      </c>
      <c r="B6" s="3">
        <v>-12.740971812728684</v>
      </c>
      <c r="C6" s="3">
        <v>4.5977272909007176</v>
      </c>
    </row>
    <row r="7" spans="1:3" x14ac:dyDescent="0.2">
      <c r="A7" s="3">
        <v>46.237789767953686</v>
      </c>
      <c r="B7" s="3">
        <v>-11.346448197505596</v>
      </c>
      <c r="C7" s="3">
        <v>5.1539831620794558</v>
      </c>
    </row>
    <row r="8" spans="1:3" x14ac:dyDescent="0.2">
      <c r="A8" s="3">
        <v>62.014206415626006</v>
      </c>
      <c r="B8" s="3">
        <v>-9.8783589719401519</v>
      </c>
      <c r="C8" s="3">
        <v>5.9105718191941428</v>
      </c>
    </row>
    <row r="9" spans="1:3" x14ac:dyDescent="0.2">
      <c r="A9" s="3">
        <v>75.44454726885877</v>
      </c>
      <c r="B9" s="3">
        <v>-8.5635721303178229</v>
      </c>
      <c r="C9" s="3">
        <v>6.809634264874334</v>
      </c>
    </row>
    <row r="10" spans="1:3" x14ac:dyDescent="0.2">
      <c r="A10" s="3">
        <v>110.63309556067915</v>
      </c>
      <c r="B10" s="3">
        <v>-9.1551706518664009</v>
      </c>
      <c r="C10" s="3">
        <v>6.3729982396428717</v>
      </c>
    </row>
    <row r="11" spans="1:3" x14ac:dyDescent="0.2">
      <c r="A11" s="3">
        <v>124.85908421926409</v>
      </c>
      <c r="B11" s="3">
        <v>-10.537158792071354</v>
      </c>
      <c r="C11" s="3">
        <v>5.5448264902700624</v>
      </c>
    </row>
    <row r="12" spans="1:3" x14ac:dyDescent="0.2">
      <c r="A12" s="3">
        <v>142.10364525969706</v>
      </c>
      <c r="B12" s="3">
        <v>-12.02242380905775</v>
      </c>
      <c r="C12" s="3">
        <v>4.8681076062638029</v>
      </c>
    </row>
    <row r="13" spans="1:3" x14ac:dyDescent="0.2">
      <c r="A13" s="3">
        <v>162.64024123092568</v>
      </c>
      <c r="B13" s="3">
        <v>-13.211249325077995</v>
      </c>
      <c r="C13" s="3">
        <v>4.4368209299170784</v>
      </c>
    </row>
    <row r="14" spans="1:3" x14ac:dyDescent="0.2">
      <c r="A14" s="3">
        <v>-174.75770818188354</v>
      </c>
      <c r="B14" s="3">
        <v>-13.516063363591293</v>
      </c>
      <c r="C14" s="3">
        <v>4.3385624704556669</v>
      </c>
    </row>
    <row r="15" spans="1:3" x14ac:dyDescent="0.2">
      <c r="A15" s="3">
        <v>-152.82571739877736</v>
      </c>
      <c r="B15" s="3">
        <v>-12.740971812728684</v>
      </c>
      <c r="C15" s="3">
        <v>4.5977272909007176</v>
      </c>
    </row>
    <row r="16" spans="1:3" x14ac:dyDescent="0.2">
      <c r="A16" s="3">
        <v>-133.7622102320463</v>
      </c>
      <c r="B16" s="3">
        <v>-11.346448197505596</v>
      </c>
      <c r="C16" s="3">
        <v>5.1539831620794558</v>
      </c>
    </row>
    <row r="17" spans="1:3" x14ac:dyDescent="0.2">
      <c r="A17" s="3">
        <v>-117.98579358437399</v>
      </c>
      <c r="B17" s="3">
        <v>-9.8783589719401519</v>
      </c>
      <c r="C17" s="3">
        <v>5.9105718191941428</v>
      </c>
    </row>
    <row r="18" spans="1:3" x14ac:dyDescent="0.2">
      <c r="A18" s="3">
        <v>-104.55545273114123</v>
      </c>
      <c r="B18" s="3">
        <v>-8.5635721303178229</v>
      </c>
      <c r="C18" s="3">
        <v>6.809634264874334</v>
      </c>
    </row>
    <row r="19" spans="1:3" x14ac:dyDescent="0.2">
      <c r="A19" s="3">
        <v>-69.366904439320834</v>
      </c>
      <c r="B19" s="3">
        <v>-2.9387880520458696</v>
      </c>
      <c r="C19" s="3">
        <v>6.3000983772073864</v>
      </c>
    </row>
    <row r="20" spans="1:3" x14ac:dyDescent="0.2">
      <c r="A20" s="3">
        <v>-55.140915780735916</v>
      </c>
      <c r="B20" s="3">
        <v>-3.3909072024217428</v>
      </c>
      <c r="C20" s="3">
        <v>5.4608821455146437</v>
      </c>
    </row>
    <row r="21" spans="1:3" x14ac:dyDescent="0.2">
      <c r="A21" s="3">
        <v>-37.896354740302939</v>
      </c>
      <c r="B21" s="3">
        <v>-3.8808947854382496</v>
      </c>
      <c r="C21" s="3">
        <v>4.7722745799213495</v>
      </c>
    </row>
    <row r="22" spans="1:3" x14ac:dyDescent="0.2">
      <c r="A22" s="3">
        <v>-17.359758769074336</v>
      </c>
      <c r="B22" s="3">
        <v>-4.2765598380915124</v>
      </c>
      <c r="C22" s="3">
        <v>4.3314562175035602</v>
      </c>
    </row>
    <row r="23" spans="1:3" x14ac:dyDescent="0.2">
      <c r="A23" s="3">
        <v>5.2422918181164526</v>
      </c>
      <c r="B23" s="3">
        <v>-4.3785513511579257</v>
      </c>
      <c r="C23" s="3">
        <v>4.2307513883524734</v>
      </c>
    </row>
    <row r="24" spans="1:3" x14ac:dyDescent="0.2">
      <c r="A24" s="3">
        <v>27.174282601222639</v>
      </c>
      <c r="B24" s="3">
        <v>-4.1196477900941169</v>
      </c>
      <c r="C24" s="3">
        <v>4.496134922518813</v>
      </c>
    </row>
    <row r="25" spans="1:3" x14ac:dyDescent="0.2">
      <c r="A25" s="3">
        <v>46.237789767953686</v>
      </c>
      <c r="B25" s="3">
        <v>-3.6573275784143031</v>
      </c>
      <c r="C25" s="3">
        <v>5.063563511500428</v>
      </c>
    </row>
    <row r="26" spans="1:3" x14ac:dyDescent="0.2">
      <c r="A26" s="3">
        <v>62.014206415626006</v>
      </c>
      <c r="B26" s="3">
        <v>-3.1749565589924145</v>
      </c>
      <c r="C26" s="3">
        <v>5.8318943946072928</v>
      </c>
    </row>
    <row r="27" spans="1:3" x14ac:dyDescent="0.2">
      <c r="A27" s="3">
        <v>75.44454726885877</v>
      </c>
      <c r="B27" s="3">
        <v>-2.7462346530811899</v>
      </c>
      <c r="C27" s="3">
        <v>6.7414576926174208</v>
      </c>
    </row>
    <row r="28" spans="1:3" x14ac:dyDescent="0.2">
      <c r="A28" s="3">
        <v>110.63309556067915</v>
      </c>
      <c r="B28" s="3">
        <v>-2.9387880520458696</v>
      </c>
      <c r="C28" s="3">
        <v>6.3000983772073864</v>
      </c>
    </row>
    <row r="29" spans="1:3" x14ac:dyDescent="0.2">
      <c r="A29" s="3">
        <v>124.85908421926409</v>
      </c>
      <c r="B29" s="3">
        <v>-3.3909072024217428</v>
      </c>
      <c r="C29" s="3">
        <v>5.4608821455146437</v>
      </c>
    </row>
    <row r="30" spans="1:3" x14ac:dyDescent="0.2">
      <c r="A30" s="3">
        <v>142.10364525969706</v>
      </c>
      <c r="B30" s="3">
        <v>-3.8808947854382496</v>
      </c>
      <c r="C30" s="3">
        <v>4.7722745799213495</v>
      </c>
    </row>
    <row r="31" spans="1:3" x14ac:dyDescent="0.2">
      <c r="A31" s="3">
        <v>162.64024123092568</v>
      </c>
      <c r="B31" s="3">
        <v>-4.2765598380915124</v>
      </c>
      <c r="C31" s="3">
        <v>4.3314562175035602</v>
      </c>
    </row>
    <row r="32" spans="1:3" x14ac:dyDescent="0.2">
      <c r="A32" s="3">
        <v>-174.75770818188354</v>
      </c>
      <c r="B32" s="3">
        <v>-4.3785513511579257</v>
      </c>
      <c r="C32" s="3">
        <v>4.2307513883524734</v>
      </c>
    </row>
    <row r="33" spans="1:3" x14ac:dyDescent="0.2">
      <c r="A33" s="3">
        <v>-152.82571739877736</v>
      </c>
      <c r="B33" s="3">
        <v>-4.1196477900941169</v>
      </c>
      <c r="C33" s="3">
        <v>4.496134922518813</v>
      </c>
    </row>
    <row r="34" spans="1:3" x14ac:dyDescent="0.2">
      <c r="A34" s="3">
        <v>-133.7622102320463</v>
      </c>
      <c r="B34" s="3">
        <v>-3.6573275784143031</v>
      </c>
      <c r="C34" s="3">
        <v>5.063563511500428</v>
      </c>
    </row>
    <row r="35" spans="1:3" x14ac:dyDescent="0.2">
      <c r="A35" s="3">
        <v>-117.98579358437399</v>
      </c>
      <c r="B35" s="3">
        <v>-3.1749565589924145</v>
      </c>
      <c r="C35" s="3">
        <v>5.8318943946072928</v>
      </c>
    </row>
    <row r="36" spans="1:3" x14ac:dyDescent="0.2">
      <c r="A36" s="3">
        <v>-104.55545273114123</v>
      </c>
      <c r="B36" s="3">
        <v>-2.7462346530811899</v>
      </c>
      <c r="C36" s="3">
        <v>6.7414576926174208</v>
      </c>
    </row>
    <row r="37" spans="1:3" x14ac:dyDescent="0.2">
      <c r="A37" s="3">
        <v>-63.423065276213393</v>
      </c>
      <c r="B37" s="3">
        <v>10.056999542825952</v>
      </c>
      <c r="C37" s="3">
        <v>6.0032248848066923</v>
      </c>
    </row>
    <row r="38" spans="1:3" x14ac:dyDescent="0.2">
      <c r="A38" s="3">
        <v>-25.233336704771727</v>
      </c>
      <c r="B38" s="3">
        <v>13.26649045905646</v>
      </c>
      <c r="C38" s="3">
        <v>4.5682742185114842</v>
      </c>
    </row>
    <row r="39" spans="1:3" x14ac:dyDescent="0.2">
      <c r="A39" s="3">
        <v>24.765206978763871</v>
      </c>
      <c r="B39" s="3">
        <v>13.275456050147248</v>
      </c>
      <c r="C39" s="3">
        <v>4.5652443826622653</v>
      </c>
    </row>
    <row r="40" spans="1:3" x14ac:dyDescent="0.2">
      <c r="A40" s="3">
        <v>63.615252451855795</v>
      </c>
      <c r="B40" s="3">
        <v>10.036177586498006</v>
      </c>
      <c r="C40" s="3">
        <v>6.0155516748926976</v>
      </c>
    </row>
    <row r="41" spans="1:3" x14ac:dyDescent="0.2">
      <c r="A41" s="3">
        <v>-63.398428921421988</v>
      </c>
      <c r="B41" s="3">
        <v>10.059657150098166</v>
      </c>
      <c r="C41" s="3">
        <v>6.0016552483279897</v>
      </c>
    </row>
    <row r="42" spans="1:3" x14ac:dyDescent="0.2">
      <c r="A42" s="3">
        <v>-24.503522137434636</v>
      </c>
      <c r="B42" s="3">
        <v>13.303632931919649</v>
      </c>
      <c r="C42" s="3">
        <v>4.5557491085397919</v>
      </c>
    </row>
    <row r="43" spans="1:3" x14ac:dyDescent="0.2">
      <c r="A43" s="3">
        <v>24.47445674721007</v>
      </c>
      <c r="B43" s="3">
        <v>13.289350521250501</v>
      </c>
      <c r="C43" s="3">
        <v>4.5605570316760806</v>
      </c>
    </row>
    <row r="44" spans="1:3" x14ac:dyDescent="0.2">
      <c r="A44" s="3">
        <v>63.484236310055316</v>
      </c>
      <c r="B44" s="3">
        <v>10.050359677020113</v>
      </c>
      <c r="C44" s="3">
        <v>6.0071501705288268</v>
      </c>
    </row>
    <row r="45" spans="1:3" x14ac:dyDescent="0.2">
      <c r="A45" s="3">
        <v>0</v>
      </c>
      <c r="B45" s="3">
        <v>90</v>
      </c>
      <c r="C45" s="3">
        <v>1.7529840000000001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FE4AA-4C89-C04B-B3EB-82F915980C24}">
  <dimension ref="A1:C47"/>
  <sheetViews>
    <sheetView workbookViewId="0"/>
  </sheetViews>
  <sheetFormatPr baseColWidth="10" defaultRowHeight="16" x14ac:dyDescent="0.2"/>
  <cols>
    <col min="1" max="2" width="12.33203125" bestFit="1" customWidth="1"/>
    <col min="3" max="3" width="11.6640625" bestFit="1" customWidth="1"/>
  </cols>
  <sheetData>
    <row r="1" spans="1:3" x14ac:dyDescent="0.2">
      <c r="A1" s="10">
        <v>-5.8882318492012526</v>
      </c>
      <c r="B1" s="10">
        <v>2.2171234184282875</v>
      </c>
      <c r="C1" s="10">
        <v>0.99970000000000003</v>
      </c>
    </row>
    <row r="2" spans="1:3" x14ac:dyDescent="0.2">
      <c r="A2" s="10">
        <v>-4.4731376070532081</v>
      </c>
      <c r="B2" s="10">
        <v>3.1157574930611842</v>
      </c>
      <c r="C2" s="10">
        <v>0.99970000000000003</v>
      </c>
    </row>
    <row r="3" spans="1:3" x14ac:dyDescent="0.2">
      <c r="A3" s="10">
        <v>-2.9245763063212125</v>
      </c>
      <c r="B3" s="10">
        <v>3.7572768190097552</v>
      </c>
      <c r="C3" s="10">
        <v>0.99970000000000003</v>
      </c>
    </row>
    <row r="4" spans="1:3" x14ac:dyDescent="0.2">
      <c r="A4" s="10">
        <v>-1.2887804858284249</v>
      </c>
      <c r="B4" s="10">
        <v>4.1226482779274418</v>
      </c>
      <c r="C4" s="10">
        <v>0.99970000000000003</v>
      </c>
    </row>
    <row r="5" spans="1:3" x14ac:dyDescent="0.2">
      <c r="A5" s="10">
        <v>0.38542561297257855</v>
      </c>
      <c r="B5" s="10">
        <v>4.2007589084486971</v>
      </c>
      <c r="C5" s="10">
        <v>0.99970000000000003</v>
      </c>
    </row>
    <row r="6" spans="1:3" x14ac:dyDescent="0.2">
      <c r="A6" s="10">
        <v>2.0480733034655594</v>
      </c>
      <c r="B6" s="10">
        <v>3.9895232779274425</v>
      </c>
      <c r="C6" s="10">
        <v>0.99970000000000003</v>
      </c>
    </row>
    <row r="7" spans="1:3" x14ac:dyDescent="0.2">
      <c r="A7" s="10">
        <v>3.6495417006109956</v>
      </c>
      <c r="B7" s="10">
        <v>3.4951669216934333</v>
      </c>
      <c r="C7" s="10">
        <v>0.99970000000000003</v>
      </c>
    </row>
    <row r="8" spans="1:3" x14ac:dyDescent="0.2">
      <c r="A8" s="10">
        <v>5.1420310181506466</v>
      </c>
      <c r="B8" s="10">
        <v>2.7324311955159244</v>
      </c>
      <c r="C8" s="10">
        <v>0.99970000000000003</v>
      </c>
    </row>
    <row r="9" spans="1:3" x14ac:dyDescent="0.2">
      <c r="A9" s="10">
        <v>6.5175958492012525</v>
      </c>
      <c r="B9" s="10">
        <v>1.6922964184282874</v>
      </c>
      <c r="C9" s="10">
        <v>0.99970000000000003</v>
      </c>
    </row>
    <row r="10" spans="1:3" x14ac:dyDescent="0.2">
      <c r="A10" s="10">
        <v>5.8882318492012526</v>
      </c>
      <c r="B10" s="10">
        <v>-2.2171234184282875</v>
      </c>
      <c r="C10" s="10">
        <v>0.99970000000000003</v>
      </c>
    </row>
    <row r="11" spans="1:3" x14ac:dyDescent="0.2">
      <c r="A11" s="10">
        <v>4.4731376070532081</v>
      </c>
      <c r="B11" s="10">
        <v>-3.1157574930611842</v>
      </c>
      <c r="C11" s="10">
        <v>0.99970000000000003</v>
      </c>
    </row>
    <row r="12" spans="1:3" x14ac:dyDescent="0.2">
      <c r="A12" s="10">
        <v>2.9245763063212125</v>
      </c>
      <c r="B12" s="10">
        <v>-3.7572768190097552</v>
      </c>
      <c r="C12" s="10">
        <v>0.99970000000000003</v>
      </c>
    </row>
    <row r="13" spans="1:3" x14ac:dyDescent="0.2">
      <c r="A13" s="10">
        <v>1.2887804858284249</v>
      </c>
      <c r="B13" s="10">
        <v>-4.1226482779274418</v>
      </c>
      <c r="C13" s="10">
        <v>0.99970000000000003</v>
      </c>
    </row>
    <row r="14" spans="1:3" x14ac:dyDescent="0.2">
      <c r="A14" s="10">
        <v>-0.38542561297257855</v>
      </c>
      <c r="B14" s="10">
        <v>-4.2007589084486971</v>
      </c>
      <c r="C14" s="10">
        <v>0.99970000000000003</v>
      </c>
    </row>
    <row r="15" spans="1:3" x14ac:dyDescent="0.2">
      <c r="A15" s="10">
        <v>-2.0480733034655594</v>
      </c>
      <c r="B15" s="10">
        <v>-3.9895232779274425</v>
      </c>
      <c r="C15" s="10">
        <v>0.99970000000000003</v>
      </c>
    </row>
    <row r="16" spans="1:3" x14ac:dyDescent="0.2">
      <c r="A16" s="10">
        <v>-3.6495417006109956</v>
      </c>
      <c r="B16" s="10">
        <v>-3.4951669216934333</v>
      </c>
      <c r="C16" s="10">
        <v>0.99970000000000003</v>
      </c>
    </row>
    <row r="17" spans="1:3" x14ac:dyDescent="0.2">
      <c r="A17" s="10">
        <v>-5.1420310181506466</v>
      </c>
      <c r="B17" s="10">
        <v>-2.7324311955159244</v>
      </c>
      <c r="C17" s="10">
        <v>0.99970000000000003</v>
      </c>
    </row>
    <row r="18" spans="1:3" x14ac:dyDescent="0.2">
      <c r="A18" s="10">
        <v>-6.5175958492012525</v>
      </c>
      <c r="B18" s="10">
        <v>-1.6922964184282874</v>
      </c>
      <c r="C18" s="10">
        <v>0.99970000000000003</v>
      </c>
    </row>
    <row r="19" spans="1:3" x14ac:dyDescent="0.2">
      <c r="A19" s="10">
        <v>-5.8882318492012526</v>
      </c>
      <c r="B19" s="10">
        <v>2.2171234184282875</v>
      </c>
      <c r="C19" s="10">
        <v>1.6907000000000001</v>
      </c>
    </row>
    <row r="20" spans="1:3" x14ac:dyDescent="0.2">
      <c r="A20" s="10">
        <v>-4.4731376070532081</v>
      </c>
      <c r="B20" s="10">
        <v>3.1157574930611842</v>
      </c>
      <c r="C20" s="10">
        <v>1.6907000000000001</v>
      </c>
    </row>
    <row r="21" spans="1:3" x14ac:dyDescent="0.2">
      <c r="A21" s="10">
        <v>-2.9245763063212125</v>
      </c>
      <c r="B21" s="10">
        <v>3.7572768190097552</v>
      </c>
      <c r="C21" s="10">
        <v>1.6907000000000001</v>
      </c>
    </row>
    <row r="22" spans="1:3" x14ac:dyDescent="0.2">
      <c r="A22" s="10">
        <v>-1.2887804858284249</v>
      </c>
      <c r="B22" s="10">
        <v>4.1226482779274418</v>
      </c>
      <c r="C22" s="10">
        <v>1.6907000000000001</v>
      </c>
    </row>
    <row r="23" spans="1:3" x14ac:dyDescent="0.2">
      <c r="A23" s="10">
        <v>0.38542561297257855</v>
      </c>
      <c r="B23" s="10">
        <v>4.2007589084486971</v>
      </c>
      <c r="C23" s="10">
        <v>1.6907000000000001</v>
      </c>
    </row>
    <row r="24" spans="1:3" x14ac:dyDescent="0.2">
      <c r="A24" s="10">
        <v>2.0480733034655594</v>
      </c>
      <c r="B24" s="10">
        <v>3.9895232779274425</v>
      </c>
      <c r="C24" s="10">
        <v>1.6907000000000001</v>
      </c>
    </row>
    <row r="25" spans="1:3" x14ac:dyDescent="0.2">
      <c r="A25" s="10">
        <v>3.6495417006109956</v>
      </c>
      <c r="B25" s="10">
        <v>3.4951669216934333</v>
      </c>
      <c r="C25" s="10">
        <v>1.6907000000000001</v>
      </c>
    </row>
    <row r="26" spans="1:3" x14ac:dyDescent="0.2">
      <c r="A26" s="10">
        <v>5.1420310181506466</v>
      </c>
      <c r="B26" s="10">
        <v>2.7324311955159244</v>
      </c>
      <c r="C26" s="10">
        <v>1.6907000000000001</v>
      </c>
    </row>
    <row r="27" spans="1:3" x14ac:dyDescent="0.2">
      <c r="A27" s="10">
        <v>6.5175958492012525</v>
      </c>
      <c r="B27" s="10">
        <v>1.6922964184282874</v>
      </c>
      <c r="C27" s="10">
        <v>1.6907000000000001</v>
      </c>
    </row>
    <row r="28" spans="1:3" x14ac:dyDescent="0.2">
      <c r="A28" s="10">
        <v>5.8882318492012526</v>
      </c>
      <c r="B28" s="10">
        <v>-2.2171234184282875</v>
      </c>
      <c r="C28" s="10">
        <v>1.6907000000000001</v>
      </c>
    </row>
    <row r="29" spans="1:3" x14ac:dyDescent="0.2">
      <c r="A29" s="10">
        <v>4.4731376070532081</v>
      </c>
      <c r="B29" s="10">
        <v>-3.1157574930611842</v>
      </c>
      <c r="C29" s="10">
        <v>1.6907000000000001</v>
      </c>
    </row>
    <row r="30" spans="1:3" x14ac:dyDescent="0.2">
      <c r="A30" s="10">
        <v>2.9245763063212125</v>
      </c>
      <c r="B30" s="10">
        <v>-3.7572768190097552</v>
      </c>
      <c r="C30" s="10">
        <v>1.6907000000000001</v>
      </c>
    </row>
    <row r="31" spans="1:3" x14ac:dyDescent="0.2">
      <c r="A31" s="10">
        <v>1.2887804858284249</v>
      </c>
      <c r="B31" s="10">
        <v>-4.1226482779274418</v>
      </c>
      <c r="C31" s="10">
        <v>1.6907000000000001</v>
      </c>
    </row>
    <row r="32" spans="1:3" x14ac:dyDescent="0.2">
      <c r="A32" s="10">
        <v>-0.38542561297257855</v>
      </c>
      <c r="B32" s="10">
        <v>-4.2007589084486971</v>
      </c>
      <c r="C32" s="10">
        <v>1.6907000000000001</v>
      </c>
    </row>
    <row r="33" spans="1:3" x14ac:dyDescent="0.2">
      <c r="A33" s="10">
        <v>-2.0480733034655594</v>
      </c>
      <c r="B33" s="10">
        <v>-3.9895232779274425</v>
      </c>
      <c r="C33" s="10">
        <v>1.6907000000000001</v>
      </c>
    </row>
    <row r="34" spans="1:3" x14ac:dyDescent="0.2">
      <c r="A34" s="10">
        <v>-3.6495417006109956</v>
      </c>
      <c r="B34" s="10">
        <v>-3.4951669216934333</v>
      </c>
      <c r="C34" s="10">
        <v>1.6907000000000001</v>
      </c>
    </row>
    <row r="35" spans="1:3" x14ac:dyDescent="0.2">
      <c r="A35" s="10">
        <v>-5.1420310181506466</v>
      </c>
      <c r="B35" s="10">
        <v>-2.7324311955159244</v>
      </c>
      <c r="C35" s="10">
        <v>1.6907000000000001</v>
      </c>
    </row>
    <row r="36" spans="1:3" x14ac:dyDescent="0.2">
      <c r="A36" s="10">
        <v>-6.5175958492012525</v>
      </c>
      <c r="B36" s="10">
        <v>-1.6922964184282874</v>
      </c>
      <c r="C36" s="10">
        <v>1.6907000000000001</v>
      </c>
    </row>
    <row r="37" spans="1:3" x14ac:dyDescent="0.2">
      <c r="A37" s="10">
        <v>-5.2863950181506461</v>
      </c>
      <c r="B37" s="10">
        <v>2.6445681955159244</v>
      </c>
      <c r="C37" s="10">
        <v>3.06203</v>
      </c>
    </row>
    <row r="38" spans="1:3" x14ac:dyDescent="0.2">
      <c r="A38" s="10">
        <v>-1.8955093034655597</v>
      </c>
      <c r="B38" s="10">
        <v>4.0220862779274418</v>
      </c>
      <c r="C38" s="10">
        <v>3.06203</v>
      </c>
    </row>
    <row r="39" spans="1:3" x14ac:dyDescent="0.2">
      <c r="A39" s="10">
        <v>1.8612803034655598</v>
      </c>
      <c r="B39" s="10">
        <v>4.034612263459838</v>
      </c>
      <c r="C39" s="10">
        <v>3.06203</v>
      </c>
    </row>
    <row r="40" spans="1:3" x14ac:dyDescent="0.2">
      <c r="A40" s="10">
        <v>5.3064506070532076</v>
      </c>
      <c r="B40" s="10">
        <v>2.6323844930611839</v>
      </c>
      <c r="C40" s="10">
        <v>3.06203</v>
      </c>
    </row>
    <row r="41" spans="1:3" x14ac:dyDescent="0.2">
      <c r="A41" s="10">
        <v>-5.2838320181506457</v>
      </c>
      <c r="B41" s="10">
        <v>2.6461271955159247</v>
      </c>
      <c r="C41" s="10">
        <v>3.06203</v>
      </c>
    </row>
    <row r="42" spans="1:3" x14ac:dyDescent="0.2">
      <c r="A42" s="10">
        <v>-1.8387873034655597</v>
      </c>
      <c r="B42" s="10">
        <v>4.0341932779274421</v>
      </c>
      <c r="C42" s="10">
        <v>3.06203</v>
      </c>
    </row>
    <row r="43" spans="1:3" x14ac:dyDescent="0.2">
      <c r="A43" s="10">
        <v>1.8387873034655597</v>
      </c>
      <c r="B43" s="10">
        <v>4.0396219999999996</v>
      </c>
      <c r="C43" s="10">
        <v>3.06203</v>
      </c>
    </row>
    <row r="44" spans="1:3" x14ac:dyDescent="0.2">
      <c r="A44" s="10">
        <v>5.2927826070532085</v>
      </c>
      <c r="B44" s="10">
        <v>2.6407024930611844</v>
      </c>
      <c r="C44" s="10">
        <v>3.06203</v>
      </c>
    </row>
    <row r="45" spans="1:3" x14ac:dyDescent="0.2">
      <c r="A45" s="10">
        <v>0</v>
      </c>
      <c r="B45" s="10">
        <v>0</v>
      </c>
      <c r="C45" s="10">
        <v>3.7666840000000001</v>
      </c>
    </row>
    <row r="46" spans="1:3" x14ac:dyDescent="0.2">
      <c r="A46" s="10"/>
      <c r="B46" s="10"/>
      <c r="C46" s="10"/>
    </row>
    <row r="47" spans="1:3" x14ac:dyDescent="0.2">
      <c r="A47" s="10"/>
      <c r="B47" s="10"/>
      <c r="C47" s="10"/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575AE-C207-8646-A781-E1EE04FC2E2A}">
  <dimension ref="A1:C47"/>
  <sheetViews>
    <sheetView workbookViewId="0">
      <selection activeCell="A46" sqref="A46:C47"/>
    </sheetView>
  </sheetViews>
  <sheetFormatPr baseColWidth="10" defaultRowHeight="16" x14ac:dyDescent="0.2"/>
  <sheetData>
    <row r="1" spans="1:3" x14ac:dyDescent="0.2">
      <c r="A1" s="10">
        <v>-5.8882318492012526</v>
      </c>
      <c r="B1" s="10">
        <v>2.2171234184282875</v>
      </c>
      <c r="C1" s="10">
        <v>0.99970000000000003</v>
      </c>
    </row>
    <row r="2" spans="1:3" x14ac:dyDescent="0.2">
      <c r="A2" s="10">
        <v>-4.4731376070532081</v>
      </c>
      <c r="B2" s="10">
        <v>3.1157574930611842</v>
      </c>
      <c r="C2" s="10">
        <v>0.99970000000000003</v>
      </c>
    </row>
    <row r="3" spans="1:3" x14ac:dyDescent="0.2">
      <c r="A3" s="10">
        <v>-2.9245763063212125</v>
      </c>
      <c r="B3" s="10">
        <v>3.7572768190097552</v>
      </c>
      <c r="C3" s="10">
        <v>0.99970000000000003</v>
      </c>
    </row>
    <row r="4" spans="1:3" x14ac:dyDescent="0.2">
      <c r="A4" s="10">
        <v>-1.2887804858284249</v>
      </c>
      <c r="B4" s="10">
        <v>4.1226482779274418</v>
      </c>
      <c r="C4" s="10">
        <v>0.99970000000000003</v>
      </c>
    </row>
    <row r="5" spans="1:3" x14ac:dyDescent="0.2">
      <c r="A5" s="10">
        <v>0.38542561297257855</v>
      </c>
      <c r="B5" s="10">
        <v>4.2007589084486971</v>
      </c>
      <c r="C5" s="10">
        <v>0.99970000000000003</v>
      </c>
    </row>
    <row r="6" spans="1:3" x14ac:dyDescent="0.2">
      <c r="A6" s="10">
        <v>2.0480733034655594</v>
      </c>
      <c r="B6" s="10">
        <v>3.9895232779274425</v>
      </c>
      <c r="C6" s="10">
        <v>0.99970000000000003</v>
      </c>
    </row>
    <row r="7" spans="1:3" x14ac:dyDescent="0.2">
      <c r="A7" s="10">
        <v>3.6495417006109956</v>
      </c>
      <c r="B7" s="10">
        <v>3.4951669216934333</v>
      </c>
      <c r="C7" s="10">
        <v>0.99970000000000003</v>
      </c>
    </row>
    <row r="8" spans="1:3" x14ac:dyDescent="0.2">
      <c r="A8" s="10">
        <v>5.1420310181506466</v>
      </c>
      <c r="B8" s="10">
        <v>2.7324311955159244</v>
      </c>
      <c r="C8" s="10">
        <v>0.99970000000000003</v>
      </c>
    </row>
    <row r="9" spans="1:3" x14ac:dyDescent="0.2">
      <c r="A9" s="10">
        <v>6.5175958492012525</v>
      </c>
      <c r="B9" s="10">
        <v>1.6922964184282874</v>
      </c>
      <c r="C9" s="10">
        <v>0.99970000000000003</v>
      </c>
    </row>
    <row r="10" spans="1:3" x14ac:dyDescent="0.2">
      <c r="A10" s="10">
        <v>5.8882318492012526</v>
      </c>
      <c r="B10" s="10">
        <v>-2.2171234184282875</v>
      </c>
      <c r="C10" s="10">
        <v>0.99970000000000003</v>
      </c>
    </row>
    <row r="11" spans="1:3" x14ac:dyDescent="0.2">
      <c r="A11" s="10">
        <v>4.4731376070532081</v>
      </c>
      <c r="B11" s="10">
        <v>-3.1157574930611842</v>
      </c>
      <c r="C11" s="10">
        <v>0.99970000000000003</v>
      </c>
    </row>
    <row r="12" spans="1:3" x14ac:dyDescent="0.2">
      <c r="A12" s="10">
        <v>2.9245763063212125</v>
      </c>
      <c r="B12" s="10">
        <v>-3.7572768190097552</v>
      </c>
      <c r="C12" s="10">
        <v>0.99970000000000003</v>
      </c>
    </row>
    <row r="13" spans="1:3" x14ac:dyDescent="0.2">
      <c r="A13" s="10">
        <v>1.2887804858284249</v>
      </c>
      <c r="B13" s="10">
        <v>-4.1226482779274418</v>
      </c>
      <c r="C13" s="10">
        <v>0.99970000000000003</v>
      </c>
    </row>
    <row r="14" spans="1:3" x14ac:dyDescent="0.2">
      <c r="A14" s="10">
        <v>-0.38542561297257855</v>
      </c>
      <c r="B14" s="10">
        <v>-4.2007589084486971</v>
      </c>
      <c r="C14" s="10">
        <v>0.99970000000000003</v>
      </c>
    </row>
    <row r="15" spans="1:3" x14ac:dyDescent="0.2">
      <c r="A15" s="10">
        <v>-2.0480733034655594</v>
      </c>
      <c r="B15" s="10">
        <v>-3.9895232779274425</v>
      </c>
      <c r="C15" s="10">
        <v>0.99970000000000003</v>
      </c>
    </row>
    <row r="16" spans="1:3" x14ac:dyDescent="0.2">
      <c r="A16" s="10">
        <v>-3.6495417006109956</v>
      </c>
      <c r="B16" s="10">
        <v>-3.4951669216934333</v>
      </c>
      <c r="C16" s="10">
        <v>0.99970000000000003</v>
      </c>
    </row>
    <row r="17" spans="1:3" x14ac:dyDescent="0.2">
      <c r="A17" s="10">
        <v>-5.1420310181506466</v>
      </c>
      <c r="B17" s="10">
        <v>-2.7324311955159244</v>
      </c>
      <c r="C17" s="10">
        <v>0.99970000000000003</v>
      </c>
    </row>
    <row r="18" spans="1:3" x14ac:dyDescent="0.2">
      <c r="A18" s="10">
        <v>-6.5175958492012525</v>
      </c>
      <c r="B18" s="10">
        <v>-1.6922964184282874</v>
      </c>
      <c r="C18" s="10">
        <v>0.99970000000000003</v>
      </c>
    </row>
    <row r="19" spans="1:3" x14ac:dyDescent="0.2">
      <c r="A19" s="10">
        <v>-5.8882318492012526</v>
      </c>
      <c r="B19" s="10">
        <v>2.2171234184282875</v>
      </c>
      <c r="C19" s="10">
        <v>1.6907000000000001</v>
      </c>
    </row>
    <row r="20" spans="1:3" x14ac:dyDescent="0.2">
      <c r="A20" s="10">
        <v>-4.4731376070532081</v>
      </c>
      <c r="B20" s="10">
        <v>3.1157574930611842</v>
      </c>
      <c r="C20" s="10">
        <v>1.6907000000000001</v>
      </c>
    </row>
    <row r="21" spans="1:3" x14ac:dyDescent="0.2">
      <c r="A21" s="10">
        <v>-2.9245763063212125</v>
      </c>
      <c r="B21" s="10">
        <v>3.7572768190097552</v>
      </c>
      <c r="C21" s="10">
        <v>1.6907000000000001</v>
      </c>
    </row>
    <row r="22" spans="1:3" x14ac:dyDescent="0.2">
      <c r="A22" s="10">
        <v>-1.2887804858284249</v>
      </c>
      <c r="B22" s="10">
        <v>4.1226482779274418</v>
      </c>
      <c r="C22" s="10">
        <v>1.6907000000000001</v>
      </c>
    </row>
    <row r="23" spans="1:3" x14ac:dyDescent="0.2">
      <c r="A23" s="10">
        <v>0.38542561297257855</v>
      </c>
      <c r="B23" s="10">
        <v>4.2007589084486971</v>
      </c>
      <c r="C23" s="10">
        <v>1.6907000000000001</v>
      </c>
    </row>
    <row r="24" spans="1:3" x14ac:dyDescent="0.2">
      <c r="A24" s="10">
        <v>2.0480733034655594</v>
      </c>
      <c r="B24" s="10">
        <v>3.9895232779274425</v>
      </c>
      <c r="C24" s="10">
        <v>1.6907000000000001</v>
      </c>
    </row>
    <row r="25" spans="1:3" x14ac:dyDescent="0.2">
      <c r="A25" s="10">
        <v>3.6495417006109956</v>
      </c>
      <c r="B25" s="10">
        <v>3.4951669216934333</v>
      </c>
      <c r="C25" s="10">
        <v>1.6907000000000001</v>
      </c>
    </row>
    <row r="26" spans="1:3" x14ac:dyDescent="0.2">
      <c r="A26" s="10">
        <v>5.1420310181506466</v>
      </c>
      <c r="B26" s="10">
        <v>2.7324311955159244</v>
      </c>
      <c r="C26" s="10">
        <v>1.6907000000000001</v>
      </c>
    </row>
    <row r="27" spans="1:3" x14ac:dyDescent="0.2">
      <c r="A27" s="10">
        <v>6.5175958492012525</v>
      </c>
      <c r="B27" s="10">
        <v>1.6922964184282874</v>
      </c>
      <c r="C27" s="10">
        <v>1.6907000000000001</v>
      </c>
    </row>
    <row r="28" spans="1:3" x14ac:dyDescent="0.2">
      <c r="A28" s="10">
        <v>5.8882318492012526</v>
      </c>
      <c r="B28" s="10">
        <v>-2.2171234184282875</v>
      </c>
      <c r="C28" s="10">
        <v>1.6907000000000001</v>
      </c>
    </row>
    <row r="29" spans="1:3" x14ac:dyDescent="0.2">
      <c r="A29" s="10">
        <v>4.4731376070532081</v>
      </c>
      <c r="B29" s="10">
        <v>-3.1157574930611842</v>
      </c>
      <c r="C29" s="10">
        <v>1.6907000000000001</v>
      </c>
    </row>
    <row r="30" spans="1:3" x14ac:dyDescent="0.2">
      <c r="A30" s="10">
        <v>2.9245763063212125</v>
      </c>
      <c r="B30" s="10">
        <v>-3.7572768190097552</v>
      </c>
      <c r="C30" s="10">
        <v>1.6907000000000001</v>
      </c>
    </row>
    <row r="31" spans="1:3" x14ac:dyDescent="0.2">
      <c r="A31" s="10">
        <v>1.2887804858284249</v>
      </c>
      <c r="B31" s="10">
        <v>-4.1226482779274418</v>
      </c>
      <c r="C31" s="10">
        <v>1.6907000000000001</v>
      </c>
    </row>
    <row r="32" spans="1:3" x14ac:dyDescent="0.2">
      <c r="A32" s="10">
        <v>-0.38542561297257855</v>
      </c>
      <c r="B32" s="10">
        <v>-4.2007589084486971</v>
      </c>
      <c r="C32" s="10">
        <v>1.6907000000000001</v>
      </c>
    </row>
    <row r="33" spans="1:3" x14ac:dyDescent="0.2">
      <c r="A33" s="10">
        <v>-2.0480733034655594</v>
      </c>
      <c r="B33" s="10">
        <v>-3.9895232779274425</v>
      </c>
      <c r="C33" s="10">
        <v>1.6907000000000001</v>
      </c>
    </row>
    <row r="34" spans="1:3" x14ac:dyDescent="0.2">
      <c r="A34" s="10">
        <v>-3.6495417006109956</v>
      </c>
      <c r="B34" s="10">
        <v>-3.4951669216934333</v>
      </c>
      <c r="C34" s="10">
        <v>1.6907000000000001</v>
      </c>
    </row>
    <row r="35" spans="1:3" x14ac:dyDescent="0.2">
      <c r="A35" s="10">
        <v>-5.1420310181506466</v>
      </c>
      <c r="B35" s="10">
        <v>-2.7324311955159244</v>
      </c>
      <c r="C35" s="10">
        <v>1.6907000000000001</v>
      </c>
    </row>
    <row r="36" spans="1:3" x14ac:dyDescent="0.2">
      <c r="A36" s="10">
        <v>-6.5175958492012525</v>
      </c>
      <c r="B36" s="10">
        <v>-1.6922964184282874</v>
      </c>
      <c r="C36" s="10">
        <v>1.6907000000000001</v>
      </c>
    </row>
    <row r="37" spans="1:3" x14ac:dyDescent="0.2">
      <c r="A37" s="10">
        <v>-5.2863950181506461</v>
      </c>
      <c r="B37" s="10">
        <v>2.6445681955159244</v>
      </c>
      <c r="C37" s="10">
        <v>3.06203</v>
      </c>
    </row>
    <row r="38" spans="1:3" x14ac:dyDescent="0.2">
      <c r="A38" s="10">
        <v>-1.8955093034655597</v>
      </c>
      <c r="B38" s="10">
        <v>4.0220862779274418</v>
      </c>
      <c r="C38" s="10">
        <v>3.06203</v>
      </c>
    </row>
    <row r="39" spans="1:3" x14ac:dyDescent="0.2">
      <c r="A39" s="10">
        <v>1.8612803034655598</v>
      </c>
      <c r="B39" s="10">
        <v>4.034612263459838</v>
      </c>
      <c r="C39" s="10">
        <v>3.06203</v>
      </c>
    </row>
    <row r="40" spans="1:3" x14ac:dyDescent="0.2">
      <c r="A40" s="10">
        <v>5.3064506070532076</v>
      </c>
      <c r="B40" s="10">
        <v>2.6323844930611839</v>
      </c>
      <c r="C40" s="10">
        <v>3.06203</v>
      </c>
    </row>
    <row r="41" spans="1:3" x14ac:dyDescent="0.2">
      <c r="A41" s="10">
        <v>-5.2838320181506457</v>
      </c>
      <c r="B41" s="10">
        <v>2.6461271955159247</v>
      </c>
      <c r="C41" s="10">
        <v>3.06203</v>
      </c>
    </row>
    <row r="42" spans="1:3" x14ac:dyDescent="0.2">
      <c r="A42" s="10">
        <v>-1.8387873034655597</v>
      </c>
      <c r="B42" s="10">
        <v>4.0341932779274421</v>
      </c>
      <c r="C42" s="10">
        <v>3.06203</v>
      </c>
    </row>
    <row r="43" spans="1:3" x14ac:dyDescent="0.2">
      <c r="A43" s="10">
        <v>1.8387873034655597</v>
      </c>
      <c r="B43" s="10">
        <v>4.0396219999999996</v>
      </c>
      <c r="C43" s="10">
        <v>3.06203</v>
      </c>
    </row>
    <row r="44" spans="1:3" x14ac:dyDescent="0.2">
      <c r="A44" s="10">
        <v>5.2927826070532085</v>
      </c>
      <c r="B44" s="10">
        <v>2.6407024930611844</v>
      </c>
      <c r="C44" s="10">
        <v>3.06203</v>
      </c>
    </row>
    <row r="45" spans="1:3" x14ac:dyDescent="0.2">
      <c r="A45" s="10">
        <v>0</v>
      </c>
      <c r="B45" s="10">
        <v>0</v>
      </c>
      <c r="C45" s="10">
        <v>3.7666840000000001</v>
      </c>
    </row>
    <row r="46" spans="1:3" x14ac:dyDescent="0.2">
      <c r="A46" s="10"/>
      <c r="B46" s="10"/>
      <c r="C46" s="10"/>
    </row>
    <row r="47" spans="1:3" x14ac:dyDescent="0.2">
      <c r="A47" s="10"/>
      <c r="B47" s="10"/>
      <c r="C47" s="10"/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32165-A764-4F43-A60E-79041D38C5E9}">
  <dimension ref="A1:C47"/>
  <sheetViews>
    <sheetView workbookViewId="0">
      <selection sqref="A1:C45"/>
    </sheetView>
  </sheetViews>
  <sheetFormatPr baseColWidth="10" defaultRowHeight="16" x14ac:dyDescent="0.2"/>
  <sheetData>
    <row r="1" spans="1:3" x14ac:dyDescent="0.2">
      <c r="A1" s="10">
        <v>-5.8882318492012526</v>
      </c>
      <c r="B1" s="10">
        <v>2.2171234184282875</v>
      </c>
      <c r="C1" s="10">
        <v>-1.014</v>
      </c>
    </row>
    <row r="2" spans="1:3" x14ac:dyDescent="0.2">
      <c r="A2" s="10">
        <v>-4.4731376070532081</v>
      </c>
      <c r="B2" s="10">
        <v>3.1157574930611842</v>
      </c>
      <c r="C2" s="10">
        <v>-1.014</v>
      </c>
    </row>
    <row r="3" spans="1:3" x14ac:dyDescent="0.2">
      <c r="A3" s="10">
        <v>-2.9245763063212125</v>
      </c>
      <c r="B3" s="10">
        <v>3.7572768190097552</v>
      </c>
      <c r="C3" s="10">
        <v>-1.014</v>
      </c>
    </row>
    <row r="4" spans="1:3" x14ac:dyDescent="0.2">
      <c r="A4" s="10">
        <v>-1.2887804858284249</v>
      </c>
      <c r="B4" s="10">
        <v>4.1226482779274418</v>
      </c>
      <c r="C4" s="10">
        <v>-1.014</v>
      </c>
    </row>
    <row r="5" spans="1:3" x14ac:dyDescent="0.2">
      <c r="A5" s="10">
        <v>0.38542561297257855</v>
      </c>
      <c r="B5" s="10">
        <v>4.2007589084486971</v>
      </c>
      <c r="C5" s="10">
        <v>-1.014</v>
      </c>
    </row>
    <row r="6" spans="1:3" x14ac:dyDescent="0.2">
      <c r="A6" s="10">
        <v>2.0480733034655594</v>
      </c>
      <c r="B6" s="10">
        <v>3.9895232779274425</v>
      </c>
      <c r="C6" s="10">
        <v>-1.014</v>
      </c>
    </row>
    <row r="7" spans="1:3" x14ac:dyDescent="0.2">
      <c r="A7" s="10">
        <v>3.6495417006109956</v>
      </c>
      <c r="B7" s="10">
        <v>3.4951669216934333</v>
      </c>
      <c r="C7" s="10">
        <v>-1.014</v>
      </c>
    </row>
    <row r="8" spans="1:3" x14ac:dyDescent="0.2">
      <c r="A8" s="10">
        <v>5.1420310181506466</v>
      </c>
      <c r="B8" s="10">
        <v>2.7324311955159244</v>
      </c>
      <c r="C8" s="10">
        <v>-1.014</v>
      </c>
    </row>
    <row r="9" spans="1:3" x14ac:dyDescent="0.2">
      <c r="A9" s="10">
        <v>6.5175958492012525</v>
      </c>
      <c r="B9" s="10">
        <v>1.6922964184282874</v>
      </c>
      <c r="C9" s="10">
        <v>-1.014</v>
      </c>
    </row>
    <row r="10" spans="1:3" x14ac:dyDescent="0.2">
      <c r="A10" s="10">
        <v>5.8882318492012526</v>
      </c>
      <c r="B10" s="10">
        <v>-2.2171234184282875</v>
      </c>
      <c r="C10" s="10">
        <v>-1.014</v>
      </c>
    </row>
    <row r="11" spans="1:3" x14ac:dyDescent="0.2">
      <c r="A11" s="10">
        <v>4.4731376070532081</v>
      </c>
      <c r="B11" s="10">
        <v>-3.1157574930611842</v>
      </c>
      <c r="C11" s="10">
        <v>-1.014</v>
      </c>
    </row>
    <row r="12" spans="1:3" x14ac:dyDescent="0.2">
      <c r="A12" s="10">
        <v>2.9245763063212125</v>
      </c>
      <c r="B12" s="10">
        <v>-3.7572768190097552</v>
      </c>
      <c r="C12" s="10">
        <v>-1.014</v>
      </c>
    </row>
    <row r="13" spans="1:3" x14ac:dyDescent="0.2">
      <c r="A13" s="10">
        <v>1.2887804858284249</v>
      </c>
      <c r="B13" s="10">
        <v>-4.1226482779274418</v>
      </c>
      <c r="C13" s="10">
        <v>-1.014</v>
      </c>
    </row>
    <row r="14" spans="1:3" x14ac:dyDescent="0.2">
      <c r="A14" s="10">
        <v>-0.38542561297257855</v>
      </c>
      <c r="B14" s="10">
        <v>-4.2007589084486971</v>
      </c>
      <c r="C14" s="10">
        <v>-1.014</v>
      </c>
    </row>
    <row r="15" spans="1:3" x14ac:dyDescent="0.2">
      <c r="A15" s="10">
        <v>-2.0480733034655594</v>
      </c>
      <c r="B15" s="10">
        <v>-3.9895232779274425</v>
      </c>
      <c r="C15" s="10">
        <v>-1.014</v>
      </c>
    </row>
    <row r="16" spans="1:3" x14ac:dyDescent="0.2">
      <c r="A16" s="10">
        <v>-3.6495417006109956</v>
      </c>
      <c r="B16" s="10">
        <v>-3.4951669216934333</v>
      </c>
      <c r="C16" s="10">
        <v>-1.014</v>
      </c>
    </row>
    <row r="17" spans="1:3" x14ac:dyDescent="0.2">
      <c r="A17" s="10">
        <v>-5.1420310181506466</v>
      </c>
      <c r="B17" s="10">
        <v>-2.7324311955159244</v>
      </c>
      <c r="C17" s="10">
        <v>-1.014</v>
      </c>
    </row>
    <row r="18" spans="1:3" x14ac:dyDescent="0.2">
      <c r="A18" s="10">
        <v>-6.5175958492012525</v>
      </c>
      <c r="B18" s="10">
        <v>-1.6922964184282874</v>
      </c>
      <c r="C18" s="10">
        <v>-1.014</v>
      </c>
    </row>
    <row r="19" spans="1:3" x14ac:dyDescent="0.2">
      <c r="A19" s="10">
        <v>-5.8882318492012526</v>
      </c>
      <c r="B19" s="10">
        <v>2.2171234184282875</v>
      </c>
      <c r="C19" s="10">
        <v>-0.32299999999999995</v>
      </c>
    </row>
    <row r="20" spans="1:3" x14ac:dyDescent="0.2">
      <c r="A20" s="10">
        <v>-4.4731376070532081</v>
      </c>
      <c r="B20" s="10">
        <v>3.1157574930611842</v>
      </c>
      <c r="C20" s="10">
        <v>-0.32299999999999995</v>
      </c>
    </row>
    <row r="21" spans="1:3" x14ac:dyDescent="0.2">
      <c r="A21" s="10">
        <v>-2.9245763063212125</v>
      </c>
      <c r="B21" s="10">
        <v>3.7572768190097552</v>
      </c>
      <c r="C21" s="10">
        <v>-0.32299999999999995</v>
      </c>
    </row>
    <row r="22" spans="1:3" x14ac:dyDescent="0.2">
      <c r="A22" s="10">
        <v>-1.2887804858284249</v>
      </c>
      <c r="B22" s="10">
        <v>4.1226482779274418</v>
      </c>
      <c r="C22" s="10">
        <v>-0.32299999999999995</v>
      </c>
    </row>
    <row r="23" spans="1:3" x14ac:dyDescent="0.2">
      <c r="A23" s="10">
        <v>0.38542561297257855</v>
      </c>
      <c r="B23" s="10">
        <v>4.2007589084486971</v>
      </c>
      <c r="C23" s="10">
        <v>-0.32299999999999995</v>
      </c>
    </row>
    <row r="24" spans="1:3" x14ac:dyDescent="0.2">
      <c r="A24" s="10">
        <v>2.0480733034655594</v>
      </c>
      <c r="B24" s="10">
        <v>3.9895232779274425</v>
      </c>
      <c r="C24" s="10">
        <v>-0.32299999999999995</v>
      </c>
    </row>
    <row r="25" spans="1:3" x14ac:dyDescent="0.2">
      <c r="A25" s="10">
        <v>3.6495417006109956</v>
      </c>
      <c r="B25" s="10">
        <v>3.4951669216934333</v>
      </c>
      <c r="C25" s="10">
        <v>-0.32299999999999995</v>
      </c>
    </row>
    <row r="26" spans="1:3" x14ac:dyDescent="0.2">
      <c r="A26" s="10">
        <v>5.1420310181506466</v>
      </c>
      <c r="B26" s="10">
        <v>2.7324311955159244</v>
      </c>
      <c r="C26" s="10">
        <v>-0.32299999999999995</v>
      </c>
    </row>
    <row r="27" spans="1:3" x14ac:dyDescent="0.2">
      <c r="A27" s="10">
        <v>6.5175958492012525</v>
      </c>
      <c r="B27" s="10">
        <v>1.6922964184282874</v>
      </c>
      <c r="C27" s="10">
        <v>-0.32299999999999995</v>
      </c>
    </row>
    <row r="28" spans="1:3" x14ac:dyDescent="0.2">
      <c r="A28" s="10">
        <v>5.8882318492012526</v>
      </c>
      <c r="B28" s="10">
        <v>-2.2171234184282875</v>
      </c>
      <c r="C28" s="10">
        <v>-0.32299999999999995</v>
      </c>
    </row>
    <row r="29" spans="1:3" x14ac:dyDescent="0.2">
      <c r="A29" s="10">
        <v>4.4731376070532081</v>
      </c>
      <c r="B29" s="10">
        <v>-3.1157574930611842</v>
      </c>
      <c r="C29" s="10">
        <v>-0.32299999999999995</v>
      </c>
    </row>
    <row r="30" spans="1:3" x14ac:dyDescent="0.2">
      <c r="A30" s="10">
        <v>2.9245763063212125</v>
      </c>
      <c r="B30" s="10">
        <v>-3.7572768190097552</v>
      </c>
      <c r="C30" s="10">
        <v>-0.32299999999999995</v>
      </c>
    </row>
    <row r="31" spans="1:3" x14ac:dyDescent="0.2">
      <c r="A31" s="10">
        <v>1.2887804858284249</v>
      </c>
      <c r="B31" s="10">
        <v>-4.1226482779274418</v>
      </c>
      <c r="C31" s="10">
        <v>-0.32299999999999995</v>
      </c>
    </row>
    <row r="32" spans="1:3" x14ac:dyDescent="0.2">
      <c r="A32" s="10">
        <v>-0.38542561297257855</v>
      </c>
      <c r="B32" s="10">
        <v>-4.2007589084486971</v>
      </c>
      <c r="C32" s="10">
        <v>-0.32299999999999995</v>
      </c>
    </row>
    <row r="33" spans="1:3" x14ac:dyDescent="0.2">
      <c r="A33" s="10">
        <v>-2.0480733034655594</v>
      </c>
      <c r="B33" s="10">
        <v>-3.9895232779274425</v>
      </c>
      <c r="C33" s="10">
        <v>-0.32299999999999995</v>
      </c>
    </row>
    <row r="34" spans="1:3" x14ac:dyDescent="0.2">
      <c r="A34" s="10">
        <v>-3.6495417006109956</v>
      </c>
      <c r="B34" s="10">
        <v>-3.4951669216934333</v>
      </c>
      <c r="C34" s="10">
        <v>-0.32299999999999995</v>
      </c>
    </row>
    <row r="35" spans="1:3" x14ac:dyDescent="0.2">
      <c r="A35" s="10">
        <v>-5.1420310181506466</v>
      </c>
      <c r="B35" s="10">
        <v>-2.7324311955159244</v>
      </c>
      <c r="C35" s="10">
        <v>-0.32299999999999995</v>
      </c>
    </row>
    <row r="36" spans="1:3" x14ac:dyDescent="0.2">
      <c r="A36" s="10">
        <v>-6.5175958492012525</v>
      </c>
      <c r="B36" s="10">
        <v>-1.6922964184282874</v>
      </c>
      <c r="C36" s="10">
        <v>-0.32299999999999995</v>
      </c>
    </row>
    <row r="37" spans="1:3" x14ac:dyDescent="0.2">
      <c r="A37" s="10">
        <v>-5.2863950181506461</v>
      </c>
      <c r="B37" s="10">
        <v>2.6445681955159244</v>
      </c>
      <c r="C37" s="10">
        <v>1.04833</v>
      </c>
    </row>
    <row r="38" spans="1:3" x14ac:dyDescent="0.2">
      <c r="A38" s="10">
        <v>-1.8955093034655597</v>
      </c>
      <c r="B38" s="10">
        <v>4.0220862779274418</v>
      </c>
      <c r="C38" s="10">
        <v>1.04833</v>
      </c>
    </row>
    <row r="39" spans="1:3" x14ac:dyDescent="0.2">
      <c r="A39" s="10">
        <v>1.8612803034655598</v>
      </c>
      <c r="B39" s="10">
        <v>4.034612263459838</v>
      </c>
      <c r="C39" s="10">
        <v>1.04833</v>
      </c>
    </row>
    <row r="40" spans="1:3" x14ac:dyDescent="0.2">
      <c r="A40" s="10">
        <v>5.3064506070532076</v>
      </c>
      <c r="B40" s="10">
        <v>2.6323844930611839</v>
      </c>
      <c r="C40" s="10">
        <v>1.04833</v>
      </c>
    </row>
    <row r="41" spans="1:3" x14ac:dyDescent="0.2">
      <c r="A41" s="10">
        <v>-5.2838320181506457</v>
      </c>
      <c r="B41" s="10">
        <v>2.6461271955159247</v>
      </c>
      <c r="C41" s="10">
        <v>1.04833</v>
      </c>
    </row>
    <row r="42" spans="1:3" x14ac:dyDescent="0.2">
      <c r="A42" s="10">
        <v>-1.8387873034655597</v>
      </c>
      <c r="B42" s="10">
        <v>4.0341932779274421</v>
      </c>
      <c r="C42" s="10">
        <v>1.04833</v>
      </c>
    </row>
    <row r="43" spans="1:3" x14ac:dyDescent="0.2">
      <c r="A43" s="10">
        <v>1.8387873034655597</v>
      </c>
      <c r="B43" s="10">
        <v>4.0396219999999996</v>
      </c>
      <c r="C43" s="10">
        <v>1.04833</v>
      </c>
    </row>
    <row r="44" spans="1:3" x14ac:dyDescent="0.2">
      <c r="A44" s="10">
        <v>5.2927826070532085</v>
      </c>
      <c r="B44" s="10">
        <v>2.6407024930611844</v>
      </c>
      <c r="C44" s="10">
        <v>1.04833</v>
      </c>
    </row>
    <row r="45" spans="1:3" x14ac:dyDescent="0.2">
      <c r="A45" s="10">
        <v>0</v>
      </c>
      <c r="B45" s="10">
        <v>0</v>
      </c>
      <c r="C45" s="10">
        <v>1.7529840000000001</v>
      </c>
    </row>
    <row r="46" spans="1:3" x14ac:dyDescent="0.2">
      <c r="A46" s="10"/>
      <c r="B46" s="10"/>
    </row>
    <row r="47" spans="1:3" x14ac:dyDescent="0.2">
      <c r="A47" s="10"/>
      <c r="B47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94935-8107-E648-BE4A-BA307182DD85}">
  <dimension ref="A1:C2"/>
  <sheetViews>
    <sheetView workbookViewId="0">
      <selection sqref="A1:C2"/>
    </sheetView>
  </sheetViews>
  <sheetFormatPr baseColWidth="10" defaultRowHeight="16" x14ac:dyDescent="0.2"/>
  <sheetData>
    <row r="1" spans="1:3" x14ac:dyDescent="0.2">
      <c r="A1" s="10">
        <v>-2.0226463034655597</v>
      </c>
      <c r="B1" s="10">
        <v>3.9949502779274422</v>
      </c>
      <c r="C1" s="10">
        <v>0.32300000000000001</v>
      </c>
    </row>
    <row r="2" spans="1:3" x14ac:dyDescent="0.2">
      <c r="A2" s="10">
        <v>2.0226463034655597</v>
      </c>
      <c r="B2" s="10">
        <v>-3.9949502779274422</v>
      </c>
      <c r="C2" s="10">
        <v>0.32300000000000001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7E19B-28C7-C243-BBC7-D408EB3076DB}">
  <dimension ref="A1:E33"/>
  <sheetViews>
    <sheetView workbookViewId="0">
      <selection activeCell="I22" sqref="I22"/>
    </sheetView>
  </sheetViews>
  <sheetFormatPr baseColWidth="10" defaultRowHeight="16" x14ac:dyDescent="0.2"/>
  <sheetData>
    <row r="1" spans="1:5" x14ac:dyDescent="0.2">
      <c r="A1" t="s">
        <v>16</v>
      </c>
      <c r="B1" t="s">
        <v>17</v>
      </c>
      <c r="C1" t="s">
        <v>18</v>
      </c>
      <c r="D1" t="s">
        <v>19</v>
      </c>
      <c r="E1" t="s">
        <v>20</v>
      </c>
    </row>
    <row r="2" spans="1:5" x14ac:dyDescent="0.2">
      <c r="A2" s="10">
        <v>-6.078808933919456</v>
      </c>
      <c r="B2" s="10">
        <v>-5.352034764483049</v>
      </c>
      <c r="C2" s="10">
        <v>2.0779235561626548</v>
      </c>
      <c r="D2" s="10">
        <v>2.6087712806939196</v>
      </c>
      <c r="E2" s="10">
        <v>2.0137</v>
      </c>
    </row>
    <row r="3" spans="1:5" x14ac:dyDescent="0.2">
      <c r="A3" s="10">
        <v>-5.4222163904860725</v>
      </c>
      <c r="B3" s="10">
        <v>-4.6534136458152195</v>
      </c>
      <c r="C3" s="10">
        <v>2.5619033214915339</v>
      </c>
      <c r="D3" s="10">
        <v>3.0298160695403151</v>
      </c>
      <c r="E3" s="10">
        <v>2.0137</v>
      </c>
    </row>
    <row r="4" spans="1:5" x14ac:dyDescent="0.2">
      <c r="A4" s="10">
        <v>-4.7272848816825013</v>
      </c>
      <c r="B4" s="10">
        <v>-3.9218883324239155</v>
      </c>
      <c r="C4" s="10">
        <v>2.9890099808910522</v>
      </c>
      <c r="D4" s="10">
        <v>3.3906770052313164</v>
      </c>
      <c r="E4" s="10">
        <v>2.0137</v>
      </c>
    </row>
    <row r="5" spans="1:5" x14ac:dyDescent="0.2">
      <c r="A5" s="10">
        <v>-3.9989269241661862</v>
      </c>
      <c r="B5" s="10">
        <v>-3.1626324770558054</v>
      </c>
      <c r="C5" s="10">
        <v>3.3562213120641884</v>
      </c>
      <c r="D5" s="10">
        <v>3.6888045313226794</v>
      </c>
      <c r="E5" s="10">
        <v>2.0137</v>
      </c>
    </row>
    <row r="6" spans="1:5" x14ac:dyDescent="0.2">
      <c r="A6" s="10">
        <v>-3.2422930911545711</v>
      </c>
      <c r="B6" s="10">
        <v>-2.3810135214878545</v>
      </c>
      <c r="C6" s="10">
        <v>3.6609430609563591</v>
      </c>
      <c r="D6" s="10">
        <v>3.9220895770631516</v>
      </c>
      <c r="E6" s="10">
        <v>2.0137</v>
      </c>
    </row>
    <row r="7" spans="1:5" x14ac:dyDescent="0.2">
      <c r="A7" s="10">
        <v>-2.4627331629775404</v>
      </c>
      <c r="B7" s="10">
        <v>-1.5825584439535791</v>
      </c>
      <c r="C7" s="10">
        <v>3.9010193348544608</v>
      </c>
      <c r="D7" s="10">
        <v>4.0888822210004241</v>
      </c>
      <c r="E7" s="10">
        <v>2.0137</v>
      </c>
    </row>
    <row r="8" spans="1:5" x14ac:dyDescent="0.2">
      <c r="A8" s="10">
        <v>-1.665759476856429</v>
      </c>
      <c r="B8" s="10">
        <v>-0.77291349480042038</v>
      </c>
      <c r="C8" s="10">
        <v>4.0747520431086484</v>
      </c>
      <c r="D8" s="10">
        <v>4.1880042056771467</v>
      </c>
      <c r="E8" s="10">
        <v>2.0137</v>
      </c>
    </row>
    <row r="9" spans="1:5" x14ac:dyDescent="0.2">
      <c r="A9" s="10">
        <v>-0.85700770234138113</v>
      </c>
      <c r="B9" s="10">
        <v>4.2196476396223946E-2</v>
      </c>
      <c r="C9" s="10">
        <v>4.1809140449394828</v>
      </c>
      <c r="D9" s="10">
        <v>4.2187537719579096</v>
      </c>
      <c r="E9" s="10">
        <v>2.0137</v>
      </c>
    </row>
    <row r="10" spans="1:5" x14ac:dyDescent="0.2">
      <c r="A10" s="10">
        <v>-4.2196476396223946E-2</v>
      </c>
      <c r="B10" s="10">
        <v>0.85700770234138113</v>
      </c>
      <c r="C10" s="10">
        <v>4.2187537719579096</v>
      </c>
      <c r="D10" s="10">
        <v>4.1809140449394828</v>
      </c>
      <c r="E10" s="10">
        <v>2.0137</v>
      </c>
    </row>
    <row r="11" spans="1:5" x14ac:dyDescent="0.2">
      <c r="A11" s="10">
        <v>0.77291349480042038</v>
      </c>
      <c r="B11" s="10">
        <v>1.665759476856429</v>
      </c>
      <c r="C11" s="10">
        <v>4.1880042056771467</v>
      </c>
      <c r="D11" s="10">
        <v>4.0747520431086484</v>
      </c>
      <c r="E11" s="10">
        <v>2.0137</v>
      </c>
    </row>
    <row r="12" spans="1:5" x14ac:dyDescent="0.2">
      <c r="A12" s="10">
        <v>1.5825584439535791</v>
      </c>
      <c r="B12" s="10">
        <v>2.4627331629775404</v>
      </c>
      <c r="C12" s="10">
        <v>4.0888822210004241</v>
      </c>
      <c r="D12" s="10">
        <v>3.9010193348544608</v>
      </c>
      <c r="E12" s="10">
        <v>2.0137</v>
      </c>
    </row>
    <row r="13" spans="1:5" x14ac:dyDescent="0.2">
      <c r="A13" s="10">
        <v>2.3810135214878545</v>
      </c>
      <c r="B13" s="10">
        <v>3.2422930911545711</v>
      </c>
      <c r="C13" s="10">
        <v>3.9220895770631516</v>
      </c>
      <c r="D13" s="10">
        <v>3.6609430609563591</v>
      </c>
      <c r="E13" s="10">
        <v>2.0137</v>
      </c>
    </row>
    <row r="14" spans="1:5" x14ac:dyDescent="0.2">
      <c r="A14" s="10">
        <v>3.1626324770558054</v>
      </c>
      <c r="B14" s="10">
        <v>3.9989269241661862</v>
      </c>
      <c r="C14" s="10">
        <v>3.6888045313226794</v>
      </c>
      <c r="D14" s="10">
        <v>3.3562213120641884</v>
      </c>
      <c r="E14" s="10">
        <v>2.0137</v>
      </c>
    </row>
    <row r="15" spans="1:5" x14ac:dyDescent="0.2">
      <c r="A15" s="10">
        <v>3.9218883324239155</v>
      </c>
      <c r="B15" s="10">
        <v>4.7272848816825013</v>
      </c>
      <c r="C15" s="10">
        <v>3.3906770052313164</v>
      </c>
      <c r="D15" s="10">
        <v>2.9890099808910522</v>
      </c>
      <c r="E15" s="10">
        <v>2.0137</v>
      </c>
    </row>
    <row r="16" spans="1:5" x14ac:dyDescent="0.2">
      <c r="A16" s="10">
        <v>4.6534136458152195</v>
      </c>
      <c r="B16" s="10">
        <v>5.4222163904860725</v>
      </c>
      <c r="C16" s="10">
        <v>3.0298160695403151</v>
      </c>
      <c r="D16" s="10">
        <v>2.5619033214915339</v>
      </c>
      <c r="E16" s="10">
        <v>2.0137</v>
      </c>
    </row>
    <row r="17" spans="1:5" x14ac:dyDescent="0.2">
      <c r="A17" s="10">
        <v>5.352034764483049</v>
      </c>
      <c r="B17" s="10">
        <v>6.078808933919456</v>
      </c>
      <c r="C17" s="10">
        <v>2.6087712806939196</v>
      </c>
      <c r="D17" s="10">
        <v>2.0779235561626548</v>
      </c>
      <c r="E17" s="10">
        <v>2.0137</v>
      </c>
    </row>
    <row r="18" spans="1:5" x14ac:dyDescent="0.2">
      <c r="A18" s="10">
        <v>6.078808933919456</v>
      </c>
      <c r="B18" s="10">
        <v>5.352034764483049</v>
      </c>
      <c r="C18" s="10">
        <v>-2.0779235561626548</v>
      </c>
      <c r="D18" s="10">
        <v>-2.6087712806939196</v>
      </c>
      <c r="E18" s="10">
        <v>2.0137</v>
      </c>
    </row>
    <row r="19" spans="1:5" x14ac:dyDescent="0.2">
      <c r="A19" s="10">
        <v>5.4222163904860725</v>
      </c>
      <c r="B19" s="10">
        <v>4.6534136458152195</v>
      </c>
      <c r="C19" s="10">
        <v>-2.5619033214915339</v>
      </c>
      <c r="D19" s="10">
        <v>-3.0298160695403151</v>
      </c>
      <c r="E19" s="10">
        <v>2.0137</v>
      </c>
    </row>
    <row r="20" spans="1:5" x14ac:dyDescent="0.2">
      <c r="A20" s="10">
        <v>4.7272848816825013</v>
      </c>
      <c r="B20" s="10">
        <v>3.9218883324239155</v>
      </c>
      <c r="C20" s="10">
        <v>-2.9890099808910522</v>
      </c>
      <c r="D20" s="10">
        <v>-3.3906770052313164</v>
      </c>
      <c r="E20" s="10">
        <v>2.0137</v>
      </c>
    </row>
    <row r="21" spans="1:5" x14ac:dyDescent="0.2">
      <c r="A21" s="10">
        <v>3.9989269241661862</v>
      </c>
      <c r="B21" s="10">
        <v>3.1626324770558054</v>
      </c>
      <c r="C21" s="10">
        <v>-3.3562213120641884</v>
      </c>
      <c r="D21" s="10">
        <v>-3.6888045313226794</v>
      </c>
      <c r="E21" s="10">
        <v>2.0137</v>
      </c>
    </row>
    <row r="22" spans="1:5" x14ac:dyDescent="0.2">
      <c r="A22" s="10">
        <v>3.2422930911545711</v>
      </c>
      <c r="B22" s="10">
        <v>2.3810135214878545</v>
      </c>
      <c r="C22" s="10">
        <v>-3.6609430609563591</v>
      </c>
      <c r="D22" s="10">
        <v>-3.9220895770631516</v>
      </c>
      <c r="E22" s="10">
        <v>2.0137</v>
      </c>
    </row>
    <row r="23" spans="1:5" x14ac:dyDescent="0.2">
      <c r="A23" s="10">
        <v>2.4627331629775404</v>
      </c>
      <c r="B23" s="10">
        <v>1.5825584439535791</v>
      </c>
      <c r="C23" s="10">
        <v>-3.9010193348544608</v>
      </c>
      <c r="D23" s="10">
        <v>-4.0888822210004241</v>
      </c>
      <c r="E23" s="10">
        <v>2.0137</v>
      </c>
    </row>
    <row r="24" spans="1:5" x14ac:dyDescent="0.2">
      <c r="A24" s="10">
        <v>1.665759476856429</v>
      </c>
      <c r="B24" s="10">
        <v>0.77291349480042038</v>
      </c>
      <c r="C24" s="10">
        <v>-4.0747520431086484</v>
      </c>
      <c r="D24" s="10">
        <v>-4.1880042056771467</v>
      </c>
      <c r="E24" s="10">
        <v>2.0137</v>
      </c>
    </row>
    <row r="25" spans="1:5" x14ac:dyDescent="0.2">
      <c r="A25" s="10">
        <v>0.85700770234138113</v>
      </c>
      <c r="B25" s="10">
        <v>-4.2196476396223946E-2</v>
      </c>
      <c r="C25" s="10">
        <v>-4.1809140449394828</v>
      </c>
      <c r="D25" s="10">
        <v>-4.2187537719579096</v>
      </c>
      <c r="E25" s="10">
        <v>2.0137</v>
      </c>
    </row>
    <row r="26" spans="1:5" x14ac:dyDescent="0.2">
      <c r="A26" s="10">
        <v>4.2196476396223946E-2</v>
      </c>
      <c r="B26" s="10">
        <v>-0.85700770234138113</v>
      </c>
      <c r="C26" s="10">
        <v>-4.2187537719579096</v>
      </c>
      <c r="D26" s="10">
        <v>-4.1809140449394828</v>
      </c>
      <c r="E26" s="10">
        <v>2.0137</v>
      </c>
    </row>
    <row r="27" spans="1:5" x14ac:dyDescent="0.2">
      <c r="A27" s="10">
        <v>-0.77291349480042038</v>
      </c>
      <c r="B27" s="10">
        <v>-1.665759476856429</v>
      </c>
      <c r="C27" s="10">
        <v>-4.1880042056771467</v>
      </c>
      <c r="D27" s="10">
        <v>-4.0747520431086484</v>
      </c>
      <c r="E27" s="10">
        <v>2.0137</v>
      </c>
    </row>
    <row r="28" spans="1:5" x14ac:dyDescent="0.2">
      <c r="A28" s="10">
        <v>-1.5825584439535791</v>
      </c>
      <c r="B28" s="10">
        <v>-2.4627331629775404</v>
      </c>
      <c r="C28" s="10">
        <v>-4.0888822210004241</v>
      </c>
      <c r="D28" s="10">
        <v>-3.9010193348544608</v>
      </c>
      <c r="E28" s="10">
        <v>2.0137</v>
      </c>
    </row>
    <row r="29" spans="1:5" x14ac:dyDescent="0.2">
      <c r="A29" s="10">
        <v>-2.3810135214878545</v>
      </c>
      <c r="B29" s="10">
        <v>-3.2422930911545711</v>
      </c>
      <c r="C29" s="10">
        <v>-3.9220895770631516</v>
      </c>
      <c r="D29" s="10">
        <v>-3.6609430609563591</v>
      </c>
      <c r="E29" s="10">
        <v>2.0137</v>
      </c>
    </row>
    <row r="30" spans="1:5" x14ac:dyDescent="0.2">
      <c r="A30" s="10">
        <v>-3.1626324770558054</v>
      </c>
      <c r="B30" s="10">
        <v>-3.9989269241661862</v>
      </c>
      <c r="C30" s="10">
        <v>-3.6888045313226794</v>
      </c>
      <c r="D30" s="10">
        <v>-3.3562213120641884</v>
      </c>
      <c r="E30" s="10">
        <v>2.0137</v>
      </c>
    </row>
    <row r="31" spans="1:5" x14ac:dyDescent="0.2">
      <c r="A31" s="10">
        <v>-3.9218883324239155</v>
      </c>
      <c r="B31" s="10">
        <v>-4.7272848816825013</v>
      </c>
      <c r="C31" s="10">
        <v>-3.3906770052313164</v>
      </c>
      <c r="D31" s="10">
        <v>-2.9890099808910522</v>
      </c>
      <c r="E31" s="10">
        <v>2.0137</v>
      </c>
    </row>
    <row r="32" spans="1:5" x14ac:dyDescent="0.2">
      <c r="A32" s="10">
        <v>-4.6534136458152195</v>
      </c>
      <c r="B32" s="10">
        <v>-5.4222163904860725</v>
      </c>
      <c r="C32" s="10">
        <v>-3.0298160695403151</v>
      </c>
      <c r="D32" s="10">
        <v>-2.5619033214915339</v>
      </c>
      <c r="E32" s="10">
        <v>2.0137</v>
      </c>
    </row>
    <row r="33" spans="1:5" x14ac:dyDescent="0.2">
      <c r="A33" s="10">
        <v>-5.352034764483049</v>
      </c>
      <c r="B33" s="10">
        <v>-6.078808933919456</v>
      </c>
      <c r="C33" s="10">
        <v>-2.6087712806939196</v>
      </c>
      <c r="D33" s="10">
        <v>-2.0779235561626548</v>
      </c>
      <c r="E33" s="10">
        <v>2.0137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Hufo_SpeakerPositions</vt:lpstr>
      <vt:lpstr>Hufo_Ambisspeaker_AED</vt:lpstr>
      <vt:lpstr>Hufo_Ambisspeaker_AED_175</vt:lpstr>
      <vt:lpstr>Hufo_Ambisspeaker_AED_wfsZero</vt:lpstr>
      <vt:lpstr>Hufo_AmbiSpeakerPositions</vt:lpstr>
      <vt:lpstr>Hufo_ambispeaker_zzero</vt:lpstr>
      <vt:lpstr>Hufo_ambispeaker_wfszero</vt:lpstr>
      <vt:lpstr>Hufo_LFE_pos</vt:lpstr>
      <vt:lpstr>WFS_Panels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5285157158332365</dc:creator>
  <cp:lastModifiedBy>Microsoft Office User</cp:lastModifiedBy>
  <dcterms:created xsi:type="dcterms:W3CDTF">2021-01-12T22:09:23Z</dcterms:created>
  <dcterms:modified xsi:type="dcterms:W3CDTF">2021-01-15T16:04:23Z</dcterms:modified>
</cp:coreProperties>
</file>