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sch/Desktop/"/>
    </mc:Choice>
  </mc:AlternateContent>
  <xr:revisionPtr revIDLastSave="0" documentId="8_{923CA7D9-665B-2540-8FF5-78303AB8A560}" xr6:coauthVersionLast="46" xr6:coauthVersionMax="46" xr10:uidLastSave="{00000000-0000-0000-0000-000000000000}"/>
  <bookViews>
    <workbookView xWindow="0" yWindow="0" windowWidth="51200" windowHeight="28800" xr2:uid="{C770B271-DD15-0447-B9BA-73B85979A4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G1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H26" i="1"/>
  <c r="K26" i="1" s="1"/>
  <c r="B6" i="1"/>
  <c r="B5" i="1"/>
  <c r="B4" i="1"/>
  <c r="G26" i="1" l="1"/>
  <c r="D14" i="1"/>
  <c r="E14" i="1"/>
  <c r="D15" i="1"/>
  <c r="G15" i="1" s="1"/>
  <c r="J15" i="1" s="1"/>
  <c r="E18" i="1"/>
  <c r="D20" i="1"/>
  <c r="E20" i="1"/>
  <c r="H20" i="1" s="1"/>
  <c r="D21" i="1"/>
  <c r="E21" i="1"/>
  <c r="H21" i="1" s="1"/>
  <c r="D22" i="1"/>
  <c r="E22" i="1"/>
  <c r="H22" i="1" s="1"/>
  <c r="D23" i="1"/>
  <c r="G23" i="1" s="1"/>
  <c r="J23" i="1" s="1"/>
  <c r="E23" i="1"/>
  <c r="H23" i="1" s="1"/>
  <c r="D24" i="1"/>
  <c r="G24" i="1" s="1"/>
  <c r="J24" i="1" s="1"/>
  <c r="E24" i="1"/>
  <c r="H24" i="1" s="1"/>
  <c r="D25" i="1"/>
  <c r="G25" i="1" s="1"/>
  <c r="J25" i="1" s="1"/>
  <c r="E25" i="1"/>
  <c r="H25" i="1" s="1"/>
  <c r="D3" i="1"/>
  <c r="G3" i="1" s="1"/>
  <c r="B17" i="1"/>
  <c r="B18" i="1"/>
  <c r="B19" i="1"/>
  <c r="B20" i="1"/>
  <c r="B16" i="1"/>
  <c r="B10" i="1"/>
  <c r="B11" i="1"/>
  <c r="B12" i="1"/>
  <c r="B13" i="1"/>
  <c r="B14" i="1"/>
  <c r="B9" i="1"/>
  <c r="D8" i="1" s="1"/>
  <c r="G8" i="1" s="1"/>
  <c r="C16" i="1"/>
  <c r="C17" i="1"/>
  <c r="E16" i="1" s="1"/>
  <c r="H16" i="1" s="1"/>
  <c r="C18" i="1"/>
  <c r="E17" i="1" s="1"/>
  <c r="H17" i="1" s="1"/>
  <c r="C19" i="1"/>
  <c r="C20" i="1"/>
  <c r="C15" i="1"/>
  <c r="C10" i="1"/>
  <c r="E9" i="1" s="1"/>
  <c r="H9" i="1" s="1"/>
  <c r="C11" i="1"/>
  <c r="E10" i="1" s="1"/>
  <c r="H10" i="1" s="1"/>
  <c r="C12" i="1"/>
  <c r="C13" i="1"/>
  <c r="C14" i="1"/>
  <c r="C9" i="1"/>
  <c r="E8" i="1" s="1"/>
  <c r="B7" i="1"/>
  <c r="B8" i="1"/>
  <c r="D7" i="1" s="1"/>
  <c r="G7" i="1" s="1"/>
  <c r="C4" i="1"/>
  <c r="C5" i="1"/>
  <c r="C6" i="1"/>
  <c r="E5" i="1" s="1"/>
  <c r="H5" i="1" s="1"/>
  <c r="C7" i="1"/>
  <c r="C8" i="1"/>
  <c r="C3" i="1"/>
  <c r="K17" i="1" l="1"/>
  <c r="E6" i="1"/>
  <c r="H6" i="1" s="1"/>
  <c r="D9" i="1"/>
  <c r="G9" i="1" s="1"/>
  <c r="J9" i="1" s="1"/>
  <c r="K16" i="1"/>
  <c r="K10" i="1"/>
  <c r="K25" i="1"/>
  <c r="K13" i="1"/>
  <c r="K23" i="1"/>
  <c r="K12" i="1"/>
  <c r="L24" i="1"/>
  <c r="K24" i="1"/>
  <c r="K9" i="1"/>
  <c r="J18" i="1"/>
  <c r="J7" i="1"/>
  <c r="J17" i="1"/>
  <c r="K20" i="1"/>
  <c r="K21" i="1"/>
  <c r="H14" i="1"/>
  <c r="E4" i="1"/>
  <c r="H4" i="1" s="1"/>
  <c r="K5" i="1"/>
  <c r="J20" i="1"/>
  <c r="G20" i="1"/>
  <c r="J8" i="1"/>
  <c r="D19" i="1"/>
  <c r="G19" i="1" s="1"/>
  <c r="J19" i="1" s="1"/>
  <c r="D12" i="1"/>
  <c r="G12" i="1" s="1"/>
  <c r="H18" i="1"/>
  <c r="D6" i="1"/>
  <c r="G6" i="1" s="1"/>
  <c r="J6" i="1" s="1"/>
  <c r="I3" i="1"/>
  <c r="M3" i="1" s="1"/>
  <c r="J3" i="1"/>
  <c r="K22" i="1"/>
  <c r="D18" i="1"/>
  <c r="G18" i="1" s="1"/>
  <c r="I26" i="1"/>
  <c r="J26" i="1"/>
  <c r="H8" i="1"/>
  <c r="D10" i="1"/>
  <c r="G10" i="1" s="1"/>
  <c r="I10" i="1" s="1"/>
  <c r="L10" i="1" s="1"/>
  <c r="E3" i="1"/>
  <c r="H3" i="1" s="1"/>
  <c r="D17" i="1"/>
  <c r="G17" i="1" s="1"/>
  <c r="I17" i="1" s="1"/>
  <c r="L17" i="1" s="1"/>
  <c r="I20" i="1"/>
  <c r="L20" i="1" s="1"/>
  <c r="I18" i="1"/>
  <c r="D4" i="1"/>
  <c r="G4" i="1" s="1"/>
  <c r="G22" i="1"/>
  <c r="E12" i="1"/>
  <c r="H12" i="1" s="1"/>
  <c r="G21" i="1"/>
  <c r="E7" i="1"/>
  <c r="I6" i="1"/>
  <c r="E13" i="1"/>
  <c r="H13" i="1" s="1"/>
  <c r="D11" i="1"/>
  <c r="G11" i="1" s="1"/>
  <c r="J11" i="1" s="1"/>
  <c r="I24" i="1"/>
  <c r="O24" i="1" s="1"/>
  <c r="D16" i="1"/>
  <c r="G16" i="1" s="1"/>
  <c r="J16" i="1" s="1"/>
  <c r="I9" i="1"/>
  <c r="L9" i="1" s="1"/>
  <c r="G14" i="1"/>
  <c r="I14" i="1" s="1"/>
  <c r="E19" i="1"/>
  <c r="H19" i="1" s="1"/>
  <c r="E15" i="1"/>
  <c r="D5" i="1"/>
  <c r="G5" i="1" s="1"/>
  <c r="I23" i="1"/>
  <c r="Q23" i="1" s="1"/>
  <c r="E11" i="1"/>
  <c r="H11" i="1" s="1"/>
  <c r="D13" i="1"/>
  <c r="G13" i="1" s="1"/>
  <c r="J13" i="1" s="1"/>
  <c r="Q9" i="1" l="1"/>
  <c r="O9" i="1"/>
  <c r="I12" i="1"/>
  <c r="J12" i="1"/>
  <c r="L19" i="1"/>
  <c r="K19" i="1"/>
  <c r="O20" i="1"/>
  <c r="Q20" i="1"/>
  <c r="Q17" i="1"/>
  <c r="O17" i="1"/>
  <c r="P24" i="1"/>
  <c r="R24" i="1"/>
  <c r="R13" i="1"/>
  <c r="J10" i="1"/>
  <c r="P5" i="1"/>
  <c r="R5" i="1"/>
  <c r="L12" i="1"/>
  <c r="O26" i="1"/>
  <c r="Q26" i="1"/>
  <c r="J14" i="1"/>
  <c r="K6" i="1"/>
  <c r="L6" i="1"/>
  <c r="Q3" i="1"/>
  <c r="O3" i="1"/>
  <c r="P9" i="1"/>
  <c r="R9" i="1"/>
  <c r="V9" i="1" s="1"/>
  <c r="I8" i="1"/>
  <c r="L8" i="1" s="1"/>
  <c r="K8" i="1"/>
  <c r="K11" i="1"/>
  <c r="O6" i="1"/>
  <c r="Q6" i="1"/>
  <c r="L26" i="1"/>
  <c r="P26" i="1"/>
  <c r="R26" i="1"/>
  <c r="O8" i="1"/>
  <c r="Q8" i="1"/>
  <c r="P10" i="1"/>
  <c r="R10" i="1"/>
  <c r="Q24" i="1"/>
  <c r="V24" i="1" s="1"/>
  <c r="L23" i="1"/>
  <c r="P16" i="1"/>
  <c r="I21" i="1"/>
  <c r="L21" i="1" s="1"/>
  <c r="J21" i="1"/>
  <c r="O18" i="1"/>
  <c r="Q18" i="1"/>
  <c r="K14" i="1"/>
  <c r="L14" i="1"/>
  <c r="I5" i="1"/>
  <c r="L5" i="1" s="1"/>
  <c r="J5" i="1"/>
  <c r="I19" i="1"/>
  <c r="Q19" i="1" s="1"/>
  <c r="H7" i="1"/>
  <c r="P12" i="1"/>
  <c r="R12" i="1"/>
  <c r="I22" i="1"/>
  <c r="L22" i="1" s="1"/>
  <c r="J22" i="1"/>
  <c r="M26" i="1"/>
  <c r="K18" i="1"/>
  <c r="L18" i="1"/>
  <c r="O23" i="1"/>
  <c r="V23" i="1" s="1"/>
  <c r="R21" i="1"/>
  <c r="P21" i="1"/>
  <c r="L3" i="1"/>
  <c r="K3" i="1"/>
  <c r="R23" i="1"/>
  <c r="P23" i="1"/>
  <c r="H15" i="1"/>
  <c r="I15" i="1" s="1"/>
  <c r="L13" i="1"/>
  <c r="I4" i="1"/>
  <c r="M4" i="1" s="1"/>
  <c r="J4" i="1"/>
  <c r="P22" i="1"/>
  <c r="R22" i="1"/>
  <c r="P20" i="1"/>
  <c r="R20" i="1"/>
  <c r="K4" i="1"/>
  <c r="R17" i="1"/>
  <c r="P17" i="1"/>
  <c r="M23" i="1"/>
  <c r="M24" i="1"/>
  <c r="M5" i="1"/>
  <c r="M17" i="1"/>
  <c r="M6" i="1"/>
  <c r="M9" i="1"/>
  <c r="M22" i="1"/>
  <c r="M12" i="1"/>
  <c r="M19" i="1"/>
  <c r="M18" i="1"/>
  <c r="M14" i="1"/>
  <c r="M8" i="1"/>
  <c r="M21" i="1"/>
  <c r="M20" i="1"/>
  <c r="M10" i="1"/>
  <c r="I25" i="1"/>
  <c r="R25" i="1" s="1"/>
  <c r="I13" i="1"/>
  <c r="O13" i="1" s="1"/>
  <c r="I11" i="1"/>
  <c r="L11" i="1" s="1"/>
  <c r="I16" i="1"/>
  <c r="L16" i="1" s="1"/>
  <c r="O15" i="1" l="1"/>
  <c r="Q15" i="1"/>
  <c r="M15" i="1"/>
  <c r="V19" i="1"/>
  <c r="O10" i="1"/>
  <c r="Q10" i="1"/>
  <c r="Q13" i="1"/>
  <c r="V13" i="1" s="1"/>
  <c r="P13" i="1"/>
  <c r="P19" i="1"/>
  <c r="R19" i="1"/>
  <c r="V17" i="1"/>
  <c r="Q11" i="1"/>
  <c r="O21" i="1"/>
  <c r="Q21" i="1"/>
  <c r="V21" i="1" s="1"/>
  <c r="O12" i="1"/>
  <c r="Q12" i="1"/>
  <c r="V12" i="1" s="1"/>
  <c r="O11" i="1"/>
  <c r="P14" i="1"/>
  <c r="R14" i="1"/>
  <c r="R11" i="1"/>
  <c r="P11" i="1"/>
  <c r="P25" i="1"/>
  <c r="O19" i="1"/>
  <c r="P4" i="1"/>
  <c r="R4" i="1"/>
  <c r="P18" i="1"/>
  <c r="R18" i="1"/>
  <c r="V18" i="1" s="1"/>
  <c r="Q5" i="1"/>
  <c r="V5" i="1" s="1"/>
  <c r="O5" i="1"/>
  <c r="P6" i="1"/>
  <c r="R6" i="1"/>
  <c r="Q16" i="1"/>
  <c r="V6" i="1"/>
  <c r="V20" i="1"/>
  <c r="O25" i="1"/>
  <c r="Q25" i="1"/>
  <c r="L25" i="1"/>
  <c r="P3" i="1"/>
  <c r="R3" i="1"/>
  <c r="V3" i="1" s="1"/>
  <c r="O22" i="1"/>
  <c r="Q22" i="1"/>
  <c r="V22" i="1" s="1"/>
  <c r="P8" i="1"/>
  <c r="V8" i="1" s="1"/>
  <c r="R8" i="1"/>
  <c r="O14" i="1"/>
  <c r="Q14" i="1"/>
  <c r="L4" i="1"/>
  <c r="O16" i="1"/>
  <c r="L15" i="1"/>
  <c r="K15" i="1"/>
  <c r="L7" i="1"/>
  <c r="K7" i="1"/>
  <c r="I7" i="1"/>
  <c r="O4" i="1"/>
  <c r="Q4" i="1"/>
  <c r="V4" i="1" s="1"/>
  <c r="R16" i="1"/>
  <c r="V26" i="1"/>
  <c r="M16" i="1"/>
  <c r="M11" i="1"/>
  <c r="M13" i="1"/>
  <c r="M25" i="1"/>
  <c r="V10" i="1" l="1"/>
  <c r="V11" i="1"/>
  <c r="V16" i="1"/>
  <c r="V14" i="1"/>
  <c r="Q7" i="1"/>
  <c r="M7" i="1"/>
  <c r="O7" i="1"/>
  <c r="V15" i="1"/>
  <c r="R15" i="1"/>
  <c r="P15" i="1"/>
  <c r="R7" i="1"/>
  <c r="P7" i="1"/>
  <c r="V25" i="1"/>
  <c r="V7" i="1" l="1"/>
</calcChain>
</file>

<file path=xl/sharedStrings.xml><?xml version="1.0" encoding="utf-8"?>
<sst xmlns="http://schemas.openxmlformats.org/spreadsheetml/2006/main" count="31" uniqueCount="29">
  <si>
    <t>Panel ID</t>
  </si>
  <si>
    <t>StartX</t>
  </si>
  <si>
    <t>EndX</t>
  </si>
  <si>
    <t>StartY</t>
  </si>
  <si>
    <t>EndY</t>
  </si>
  <si>
    <t>Vec X</t>
  </si>
  <si>
    <t xml:space="preserve">Vec Y </t>
  </si>
  <si>
    <t>Mag</t>
  </si>
  <si>
    <t>Mid X</t>
  </si>
  <si>
    <t>Mid Y</t>
  </si>
  <si>
    <t>DISTANCE 1st to 8th TWEETER</t>
  </si>
  <si>
    <t>1st X</t>
  </si>
  <si>
    <t>1st Y</t>
  </si>
  <si>
    <t>8th X</t>
  </si>
  <si>
    <t>8th Y</t>
  </si>
  <si>
    <t xml:space="preserve">  </t>
  </si>
  <si>
    <t>TWEETER POSITIONS</t>
  </si>
  <si>
    <t>PANEL COORDINATES</t>
  </si>
  <si>
    <t>NORM X</t>
  </si>
  <si>
    <t>NORM Y</t>
  </si>
  <si>
    <t>VECTORS &amp; CO</t>
  </si>
  <si>
    <t>X-OFFSET</t>
  </si>
  <si>
    <t>Y-OFFSET</t>
  </si>
  <si>
    <t>control MAG</t>
  </si>
  <si>
    <t>Z</t>
  </si>
  <si>
    <t>start X</t>
  </si>
  <si>
    <t>start Y</t>
  </si>
  <si>
    <t>end X</t>
  </si>
  <si>
    <t>end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</si>
</sst>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0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3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4C6F-9105-7F4B-B6EF-4A5F1225395A}">
  <sheetPr codeName="Sheet1"/>
  <dimension ref="A1:V32"/>
  <sheetViews>
    <sheetView tabSelected="1" zoomScale="144" zoomScaleNormal="100" workbookViewId="0">
      <selection activeCell="L2" sqref="L2:M26"/>
    </sheetView>
  </sheetViews>
  <sheetFormatPr baseColWidth="10" defaultRowHeight="16" x14ac:dyDescent="0.2"/>
  <cols>
    <col min="7" max="7" width="10.33203125" customWidth="1"/>
    <col min="12" max="13" width="11.5" bestFit="1" customWidth="1"/>
    <col min="22" max="22" width="11.33203125" customWidth="1"/>
  </cols>
  <sheetData>
    <row r="1" spans="1:22" x14ac:dyDescent="0.2">
      <c r="B1" s="9" t="s">
        <v>17</v>
      </c>
      <c r="C1" s="9"/>
      <c r="D1" s="9"/>
      <c r="E1" s="9"/>
      <c r="G1" s="9" t="s">
        <v>20</v>
      </c>
      <c r="H1" s="9"/>
      <c r="I1" s="9"/>
      <c r="J1" s="9"/>
      <c r="K1" s="9"/>
      <c r="L1" s="9"/>
      <c r="M1" s="9"/>
      <c r="O1" s="9" t="s">
        <v>16</v>
      </c>
      <c r="P1" s="9"/>
      <c r="Q1" s="9"/>
      <c r="R1" s="9"/>
      <c r="T1" t="s">
        <v>24</v>
      </c>
      <c r="V1" t="s">
        <v>23</v>
      </c>
    </row>
    <row r="2" spans="1:22" s="5" customFormat="1" ht="17" thickBot="1" x14ac:dyDescent="0.25">
      <c r="A2" s="5" t="s">
        <v>0</v>
      </c>
      <c r="B2" s="5" t="s">
        <v>1</v>
      </c>
      <c r="C2" s="5" t="s">
        <v>3</v>
      </c>
      <c r="D2" s="5" t="s">
        <v>2</v>
      </c>
      <c r="E2" s="5" t="s">
        <v>4</v>
      </c>
      <c r="F2" s="6"/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18</v>
      </c>
      <c r="M2" s="5" t="s">
        <v>19</v>
      </c>
      <c r="O2" s="5" t="s">
        <v>11</v>
      </c>
      <c r="P2" s="5" t="s">
        <v>12</v>
      </c>
      <c r="Q2" s="5" t="s">
        <v>13</v>
      </c>
      <c r="R2" s="5" t="s">
        <v>14</v>
      </c>
      <c r="T2" s="5" t="s">
        <v>24</v>
      </c>
    </row>
    <row r="3" spans="1:22" x14ac:dyDescent="0.2">
      <c r="A3">
        <v>101</v>
      </c>
      <c r="B3">
        <v>0</v>
      </c>
      <c r="C3">
        <f>C26</f>
        <v>3.0230000000000001</v>
      </c>
      <c r="D3">
        <f>B4</f>
        <v>0.81</v>
      </c>
      <c r="E3">
        <f>C4</f>
        <v>3.0230000000000001</v>
      </c>
      <c r="F3" s="7"/>
      <c r="G3" s="8">
        <f>D3 - B3</f>
        <v>0.81</v>
      </c>
      <c r="H3" s="8">
        <f xml:space="preserve"> E3 - C3</f>
        <v>0</v>
      </c>
      <c r="I3" s="8">
        <f xml:space="preserve"> SQRT(POWER(G3,2) + POWER(H3,2))</f>
        <v>0.81</v>
      </c>
      <c r="J3" s="8">
        <f xml:space="preserve"> B3 + (G3 / 2)</f>
        <v>0.40500000000000003</v>
      </c>
      <c r="K3" s="8">
        <f xml:space="preserve"> C3 + (H3 / 2)</f>
        <v>3.0230000000000001</v>
      </c>
      <c r="L3" s="8">
        <f>H3 / I3</f>
        <v>0</v>
      </c>
      <c r="M3" s="8">
        <f xml:space="preserve"> -G3 / I3</f>
        <v>-1</v>
      </c>
      <c r="O3" s="8">
        <f>J3 - ((G3/$I3) * ($G$31 / 2)) + $J$31</f>
        <v>0.45500000000000007</v>
      </c>
      <c r="P3" s="8">
        <f>K3 - ((H3/$I3) * ($G$31 / 2)) + $J$31</f>
        <v>3.423</v>
      </c>
      <c r="Q3" s="8">
        <f>J3 + ((G3/$I3) * ($G$31 / 2)) + $J$31</f>
        <v>1.155</v>
      </c>
      <c r="R3" s="8">
        <f>K3 + ((H3/$I3) * ($G$31 / 2)) + $J$31</f>
        <v>3.423</v>
      </c>
      <c r="T3">
        <v>1.4</v>
      </c>
      <c r="V3" s="8">
        <f>(SQRT(POWER(Q3-O3,2)+POWER(R3-P3,2)))</f>
        <v>0.7</v>
      </c>
    </row>
    <row r="4" spans="1:22" x14ac:dyDescent="0.2">
      <c r="A4">
        <v>102</v>
      </c>
      <c r="B4">
        <f>B27*-1</f>
        <v>0.81</v>
      </c>
      <c r="C4">
        <f t="shared" ref="C4:C8" si="0">C27</f>
        <v>3.0230000000000001</v>
      </c>
      <c r="D4">
        <f t="shared" ref="D4:D25" si="1">B5</f>
        <v>1.62</v>
      </c>
      <c r="E4">
        <f t="shared" ref="E4:E25" si="2">C5</f>
        <v>3.0230000000000001</v>
      </c>
      <c r="F4" s="7"/>
      <c r="G4" s="8">
        <f t="shared" ref="G4:G26" si="3">D4 - B4</f>
        <v>0.81</v>
      </c>
      <c r="H4" s="8">
        <f t="shared" ref="H4:H26" si="4" xml:space="preserve"> E4 - C4</f>
        <v>0</v>
      </c>
      <c r="I4" s="8">
        <f t="shared" ref="I4:I26" si="5" xml:space="preserve"> SQRT(POWER(G4,2) + POWER(H4,2))</f>
        <v>0.81</v>
      </c>
      <c r="J4" s="8">
        <f t="shared" ref="J4:J26" si="6" xml:space="preserve"> B4 + (G4 / 2)</f>
        <v>1.2150000000000001</v>
      </c>
      <c r="K4" s="8">
        <f t="shared" ref="K4:K26" si="7" xml:space="preserve"> C4 + (H4 / 2)</f>
        <v>3.0230000000000001</v>
      </c>
      <c r="L4" s="8">
        <f t="shared" ref="L4:L26" si="8">H4 / I4</f>
        <v>0</v>
      </c>
      <c r="M4" s="8">
        <f t="shared" ref="M4:M26" si="9" xml:space="preserve"> -G4 / I4</f>
        <v>-1</v>
      </c>
      <c r="O4" s="8">
        <f t="shared" ref="O4:O26" si="10">J4 - ((G4/$I4) * ($G$31 / 2)) + $J$31</f>
        <v>1.2650000000000001</v>
      </c>
      <c r="P4" s="8">
        <f t="shared" ref="P4:P26" si="11">K4 - ((H4/$I4) * ($G$31 / 2)) + $J$31</f>
        <v>3.423</v>
      </c>
      <c r="Q4" s="8">
        <f t="shared" ref="Q4:Q26" si="12">J4 + ((G4/$I4) * ($G$31 / 2)) + $J$31</f>
        <v>1.9649999999999999</v>
      </c>
      <c r="R4" s="8">
        <f t="shared" ref="R4:R26" si="13">K4 + ((H4/$I4) * ($G$31 / 2)) + $J$31</f>
        <v>3.423</v>
      </c>
      <c r="T4">
        <v>1.4</v>
      </c>
      <c r="V4" s="8">
        <f>(SQRT(POWER(Q4-O4,2)+POWER(R4-P4,2)))</f>
        <v>0.69999999999999973</v>
      </c>
    </row>
    <row r="5" spans="1:22" x14ac:dyDescent="0.2">
      <c r="A5">
        <v>103</v>
      </c>
      <c r="B5">
        <f>B28*-1</f>
        <v>1.62</v>
      </c>
      <c r="C5">
        <f t="shared" si="0"/>
        <v>3.0230000000000001</v>
      </c>
      <c r="D5">
        <f t="shared" si="1"/>
        <v>2.0249999999999999</v>
      </c>
      <c r="E5">
        <f t="shared" si="2"/>
        <v>2.3214999999999999</v>
      </c>
      <c r="F5" s="7"/>
      <c r="G5" s="8">
        <f t="shared" si="3"/>
        <v>0.4049999999999998</v>
      </c>
      <c r="H5" s="8">
        <f t="shared" si="4"/>
        <v>-0.70150000000000023</v>
      </c>
      <c r="I5" s="8">
        <f t="shared" si="5"/>
        <v>0.8100168208130003</v>
      </c>
      <c r="J5" s="8">
        <f t="shared" si="6"/>
        <v>1.8225</v>
      </c>
      <c r="K5" s="8">
        <f t="shared" si="7"/>
        <v>2.67225</v>
      </c>
      <c r="L5" s="8">
        <f t="shared" si="8"/>
        <v>-0.86603139833061304</v>
      </c>
      <c r="M5" s="8">
        <f t="shared" si="9"/>
        <v>-0.49998961699771627</v>
      </c>
      <c r="O5" s="8">
        <f t="shared" si="10"/>
        <v>2.0475036340507993</v>
      </c>
      <c r="P5" s="8">
        <f t="shared" si="11"/>
        <v>3.3753609894157144</v>
      </c>
      <c r="Q5" s="8">
        <f t="shared" si="12"/>
        <v>2.3974963659492006</v>
      </c>
      <c r="R5" s="8">
        <f t="shared" si="13"/>
        <v>2.7691390105842855</v>
      </c>
      <c r="T5">
        <v>1.4</v>
      </c>
      <c r="V5" s="8">
        <f>(SQRT(POWER(Q5-O5,2)+POWER(R5-P5,2)))</f>
        <v>0.69999999999999973</v>
      </c>
    </row>
    <row r="6" spans="1:22" x14ac:dyDescent="0.2">
      <c r="A6">
        <v>104</v>
      </c>
      <c r="B6">
        <f>B29*-1</f>
        <v>2.0249999999999999</v>
      </c>
      <c r="C6">
        <f t="shared" si="0"/>
        <v>2.3214999999999999</v>
      </c>
      <c r="D6">
        <f t="shared" si="1"/>
        <v>2.4300000000000002</v>
      </c>
      <c r="E6">
        <f t="shared" si="2"/>
        <v>1.62</v>
      </c>
      <c r="F6" s="7"/>
      <c r="G6" s="8">
        <f t="shared" si="3"/>
        <v>0.40500000000000025</v>
      </c>
      <c r="H6" s="8">
        <f t="shared" si="4"/>
        <v>-0.70149999999999979</v>
      </c>
      <c r="I6" s="8">
        <f t="shared" si="5"/>
        <v>0.81001682081300008</v>
      </c>
      <c r="J6" s="8">
        <f t="shared" si="6"/>
        <v>2.2275</v>
      </c>
      <c r="K6" s="8">
        <f t="shared" si="7"/>
        <v>1.97075</v>
      </c>
      <c r="L6" s="8">
        <f t="shared" si="8"/>
        <v>-0.86603139833061271</v>
      </c>
      <c r="M6" s="8">
        <f t="shared" si="9"/>
        <v>-0.49998961699771699</v>
      </c>
      <c r="O6" s="8">
        <f t="shared" si="10"/>
        <v>2.4525036340507991</v>
      </c>
      <c r="P6" s="8">
        <f t="shared" si="11"/>
        <v>2.6738609894157142</v>
      </c>
      <c r="Q6" s="8">
        <f t="shared" si="12"/>
        <v>2.8024963659492008</v>
      </c>
      <c r="R6" s="8">
        <f t="shared" si="13"/>
        <v>2.0676390105842857</v>
      </c>
      <c r="T6">
        <v>1.4</v>
      </c>
      <c r="V6" s="8">
        <f>(SQRT(POWER(Q6-O6,2)+POWER(R6-P6,2)))</f>
        <v>0.69999999999999962</v>
      </c>
    </row>
    <row r="7" spans="1:22" x14ac:dyDescent="0.2">
      <c r="A7">
        <v>105</v>
      </c>
      <c r="B7">
        <f t="shared" ref="B5:B8" si="14">B30*-1</f>
        <v>2.4300000000000002</v>
      </c>
      <c r="C7">
        <f t="shared" si="0"/>
        <v>1.62</v>
      </c>
      <c r="D7">
        <f t="shared" si="1"/>
        <v>2.4300000000000002</v>
      </c>
      <c r="E7">
        <f t="shared" si="2"/>
        <v>0.81</v>
      </c>
      <c r="F7" s="7"/>
      <c r="G7" s="8">
        <f t="shared" si="3"/>
        <v>0</v>
      </c>
      <c r="H7" s="8">
        <f t="shared" si="4"/>
        <v>-0.81</v>
      </c>
      <c r="I7" s="8">
        <f t="shared" si="5"/>
        <v>0.81</v>
      </c>
      <c r="J7" s="8">
        <f t="shared" si="6"/>
        <v>2.4300000000000002</v>
      </c>
      <c r="K7" s="8">
        <f t="shared" si="7"/>
        <v>1.2150000000000001</v>
      </c>
      <c r="L7" s="8">
        <f t="shared" si="8"/>
        <v>-1</v>
      </c>
      <c r="M7" s="8">
        <f t="shared" si="9"/>
        <v>0</v>
      </c>
      <c r="O7" s="8">
        <f t="shared" si="10"/>
        <v>2.83</v>
      </c>
      <c r="P7" s="8">
        <f t="shared" si="11"/>
        <v>1.9649999999999999</v>
      </c>
      <c r="Q7" s="8">
        <f t="shared" si="12"/>
        <v>2.83</v>
      </c>
      <c r="R7" s="8">
        <f t="shared" si="13"/>
        <v>1.2650000000000001</v>
      </c>
      <c r="T7">
        <v>1.4</v>
      </c>
      <c r="V7" s="8">
        <f>(SQRT(POWER(Q7-O7,2)+POWER(R7-P7,2)))</f>
        <v>0.69999999999999973</v>
      </c>
    </row>
    <row r="8" spans="1:22" x14ac:dyDescent="0.2">
      <c r="A8">
        <v>106</v>
      </c>
      <c r="B8">
        <f t="shared" si="14"/>
        <v>2.4300000000000002</v>
      </c>
      <c r="C8">
        <f t="shared" si="0"/>
        <v>0.81</v>
      </c>
      <c r="D8">
        <f t="shared" si="1"/>
        <v>2.4300000000000002</v>
      </c>
      <c r="E8">
        <f t="shared" si="2"/>
        <v>0</v>
      </c>
      <c r="F8" s="7"/>
      <c r="G8" s="8">
        <f t="shared" si="3"/>
        <v>0</v>
      </c>
      <c r="H8" s="8">
        <f t="shared" si="4"/>
        <v>-0.81</v>
      </c>
      <c r="I8" s="8">
        <f t="shared" si="5"/>
        <v>0.81</v>
      </c>
      <c r="J8" s="8">
        <f t="shared" si="6"/>
        <v>2.4300000000000002</v>
      </c>
      <c r="K8" s="8">
        <f t="shared" si="7"/>
        <v>0.40500000000000003</v>
      </c>
      <c r="L8" s="8">
        <f t="shared" si="8"/>
        <v>-1</v>
      </c>
      <c r="M8" s="8">
        <f t="shared" si="9"/>
        <v>0</v>
      </c>
      <c r="O8" s="8">
        <f t="shared" si="10"/>
        <v>2.83</v>
      </c>
      <c r="P8" s="8">
        <f t="shared" si="11"/>
        <v>1.155</v>
      </c>
      <c r="Q8" s="8">
        <f t="shared" si="12"/>
        <v>2.83</v>
      </c>
      <c r="R8" s="8">
        <f t="shared" si="13"/>
        <v>0.45500000000000007</v>
      </c>
      <c r="T8">
        <v>1.4</v>
      </c>
      <c r="V8" s="8">
        <f>(SQRT(POWER(Q8-O8,2)+POWER(R8-P8,2)))</f>
        <v>0.7</v>
      </c>
    </row>
    <row r="9" spans="1:22" x14ac:dyDescent="0.2">
      <c r="A9">
        <v>107</v>
      </c>
      <c r="B9">
        <f>B21 * -1</f>
        <v>2.4300000000000002</v>
      </c>
      <c r="C9">
        <f>C21*-1</f>
        <v>0</v>
      </c>
      <c r="D9">
        <f t="shared" si="1"/>
        <v>2.4300000000000002</v>
      </c>
      <c r="E9">
        <f t="shared" si="2"/>
        <v>-0.81000700000000003</v>
      </c>
      <c r="F9" s="7"/>
      <c r="G9" s="8">
        <f t="shared" si="3"/>
        <v>0</v>
      </c>
      <c r="H9" s="8">
        <f t="shared" si="4"/>
        <v>-0.81000700000000003</v>
      </c>
      <c r="I9" s="8">
        <f t="shared" si="5"/>
        <v>0.81000700000000003</v>
      </c>
      <c r="J9" s="8">
        <f t="shared" si="6"/>
        <v>2.4300000000000002</v>
      </c>
      <c r="K9" s="8">
        <f t="shared" si="7"/>
        <v>-0.40500350000000002</v>
      </c>
      <c r="L9" s="8">
        <f t="shared" si="8"/>
        <v>-1</v>
      </c>
      <c r="M9" s="8">
        <f t="shared" si="9"/>
        <v>0</v>
      </c>
      <c r="O9" s="8">
        <f t="shared" si="10"/>
        <v>2.83</v>
      </c>
      <c r="P9" s="8">
        <f t="shared" si="11"/>
        <v>0.34499649999999998</v>
      </c>
      <c r="Q9" s="8">
        <f t="shared" si="12"/>
        <v>2.83</v>
      </c>
      <c r="R9" s="8">
        <f t="shared" si="13"/>
        <v>-0.35500349999999992</v>
      </c>
      <c r="T9">
        <v>1.4</v>
      </c>
      <c r="V9" s="8">
        <f>(SQRT(POWER(Q9-O9,2)+POWER(R9-P9,2)))</f>
        <v>0.7</v>
      </c>
    </row>
    <row r="10" spans="1:22" x14ac:dyDescent="0.2">
      <c r="A10">
        <v>108</v>
      </c>
      <c r="B10">
        <f t="shared" ref="B10:B14" si="15">B22 * -1</f>
        <v>2.4300000000000002</v>
      </c>
      <c r="C10">
        <f t="shared" ref="C10:C20" si="16">C22*-1</f>
        <v>-0.81000700000000003</v>
      </c>
      <c r="D10">
        <f t="shared" si="1"/>
        <v>2.4300000000000002</v>
      </c>
      <c r="E10">
        <f t="shared" si="2"/>
        <v>-1.6200140000000001</v>
      </c>
      <c r="F10" s="7"/>
      <c r="G10" s="8">
        <f t="shared" si="3"/>
        <v>0</v>
      </c>
      <c r="H10" s="8">
        <f t="shared" si="4"/>
        <v>-0.81000700000000003</v>
      </c>
      <c r="I10" s="8">
        <f t="shared" si="5"/>
        <v>0.81000700000000003</v>
      </c>
      <c r="J10" s="8">
        <f t="shared" si="6"/>
        <v>2.4300000000000002</v>
      </c>
      <c r="K10" s="8">
        <f t="shared" si="7"/>
        <v>-1.2150105</v>
      </c>
      <c r="L10" s="8">
        <f t="shared" si="8"/>
        <v>-1</v>
      </c>
      <c r="M10" s="8">
        <f t="shared" si="9"/>
        <v>0</v>
      </c>
      <c r="O10" s="8">
        <f t="shared" si="10"/>
        <v>2.83</v>
      </c>
      <c r="P10" s="8">
        <f t="shared" si="11"/>
        <v>-0.46501049999999999</v>
      </c>
      <c r="Q10" s="8">
        <f t="shared" si="12"/>
        <v>2.83</v>
      </c>
      <c r="R10" s="8">
        <f t="shared" si="13"/>
        <v>-1.1650105000000002</v>
      </c>
      <c r="T10">
        <v>1.4</v>
      </c>
      <c r="V10" s="8">
        <f>(SQRT(POWER(Q10-O10,2)+POWER(R10-P10,2)))</f>
        <v>0.70000000000000018</v>
      </c>
    </row>
    <row r="11" spans="1:22" x14ac:dyDescent="0.2">
      <c r="A11">
        <v>109</v>
      </c>
      <c r="B11">
        <f t="shared" si="15"/>
        <v>2.4300000000000002</v>
      </c>
      <c r="C11">
        <f t="shared" si="16"/>
        <v>-1.6200140000000001</v>
      </c>
      <c r="D11">
        <f t="shared" si="1"/>
        <v>2.025007</v>
      </c>
      <c r="E11">
        <f t="shared" si="2"/>
        <v>-2.321507</v>
      </c>
      <c r="F11" s="7"/>
      <c r="G11" s="8">
        <f t="shared" si="3"/>
        <v>-0.40499300000000016</v>
      </c>
      <c r="H11" s="8">
        <f t="shared" si="4"/>
        <v>-0.70149299999999992</v>
      </c>
      <c r="I11" s="8">
        <f t="shared" si="5"/>
        <v>0.8100072586699455</v>
      </c>
      <c r="J11" s="8">
        <f t="shared" si="6"/>
        <v>2.2275035000000001</v>
      </c>
      <c r="K11" s="8">
        <f t="shared" si="7"/>
        <v>-1.9707604999999999</v>
      </c>
      <c r="L11" s="8">
        <f t="shared" si="8"/>
        <v>-0.86603297994127981</v>
      </c>
      <c r="M11" s="8">
        <f t="shared" si="9"/>
        <v>0.49998687748182646</v>
      </c>
      <c r="O11" s="8">
        <f t="shared" si="10"/>
        <v>2.8024989071186392</v>
      </c>
      <c r="P11" s="8">
        <f t="shared" si="11"/>
        <v>-1.267648957020552</v>
      </c>
      <c r="Q11" s="8">
        <f t="shared" si="12"/>
        <v>2.4525080928813607</v>
      </c>
      <c r="R11" s="8">
        <f t="shared" si="13"/>
        <v>-1.873872042979448</v>
      </c>
      <c r="T11">
        <v>1.4</v>
      </c>
      <c r="V11" s="8">
        <f>(SQRT(POWER(Q11-O11,2)+POWER(R11-P11,2)))</f>
        <v>0.70000000000000007</v>
      </c>
    </row>
    <row r="12" spans="1:22" x14ac:dyDescent="0.2">
      <c r="A12">
        <v>110</v>
      </c>
      <c r="B12">
        <f t="shared" si="15"/>
        <v>2.025007</v>
      </c>
      <c r="C12">
        <f t="shared" si="16"/>
        <v>-2.321507</v>
      </c>
      <c r="D12">
        <f t="shared" si="1"/>
        <v>1.6200140000000001</v>
      </c>
      <c r="E12">
        <f t="shared" si="2"/>
        <v>-3.0230000000000001</v>
      </c>
      <c r="F12" s="7"/>
      <c r="G12" s="8">
        <f t="shared" si="3"/>
        <v>-0.40499299999999994</v>
      </c>
      <c r="H12" s="8">
        <f t="shared" si="4"/>
        <v>-0.70149300000000014</v>
      </c>
      <c r="I12" s="8">
        <f t="shared" si="5"/>
        <v>0.81000725866994561</v>
      </c>
      <c r="J12" s="8">
        <f t="shared" si="6"/>
        <v>1.8225104999999999</v>
      </c>
      <c r="K12" s="8">
        <f t="shared" si="7"/>
        <v>-2.6722535000000001</v>
      </c>
      <c r="L12" s="8">
        <f t="shared" si="8"/>
        <v>-0.86603297994127992</v>
      </c>
      <c r="M12" s="8">
        <f t="shared" si="9"/>
        <v>0.49998687748182613</v>
      </c>
      <c r="O12" s="8">
        <f t="shared" si="10"/>
        <v>2.3975059071186391</v>
      </c>
      <c r="P12" s="8">
        <f t="shared" si="11"/>
        <v>-1.9691419570205522</v>
      </c>
      <c r="Q12" s="8">
        <f t="shared" si="12"/>
        <v>2.0475150928813606</v>
      </c>
      <c r="R12" s="8">
        <f t="shared" si="13"/>
        <v>-2.5753650429794481</v>
      </c>
      <c r="T12">
        <v>1.4</v>
      </c>
      <c r="V12" s="8">
        <f>(SQRT(POWER(Q12-O12,2)+POWER(R12-P12,2)))</f>
        <v>0.70000000000000007</v>
      </c>
    </row>
    <row r="13" spans="1:22" x14ac:dyDescent="0.2">
      <c r="A13">
        <v>111</v>
      </c>
      <c r="B13">
        <f t="shared" si="15"/>
        <v>1.6200140000000001</v>
      </c>
      <c r="C13">
        <f t="shared" si="16"/>
        <v>-3.0230000000000001</v>
      </c>
      <c r="D13">
        <f t="shared" si="1"/>
        <v>0.81000700000000003</v>
      </c>
      <c r="E13">
        <f t="shared" si="2"/>
        <v>-3.0230000000000001</v>
      </c>
      <c r="F13" s="7"/>
      <c r="G13" s="8">
        <f t="shared" si="3"/>
        <v>-0.81000700000000003</v>
      </c>
      <c r="H13" s="8">
        <f t="shared" si="4"/>
        <v>0</v>
      </c>
      <c r="I13" s="8">
        <f t="shared" si="5"/>
        <v>0.81000700000000003</v>
      </c>
      <c r="J13" s="8">
        <f t="shared" si="6"/>
        <v>1.2150105</v>
      </c>
      <c r="K13" s="8">
        <f t="shared" si="7"/>
        <v>-3.0230000000000001</v>
      </c>
      <c r="L13" s="8">
        <f t="shared" si="8"/>
        <v>0</v>
      </c>
      <c r="M13" s="8">
        <f t="shared" si="9"/>
        <v>1</v>
      </c>
      <c r="O13" s="8">
        <f t="shared" si="10"/>
        <v>1.9650105</v>
      </c>
      <c r="P13" s="8">
        <f t="shared" si="11"/>
        <v>-2.6230000000000002</v>
      </c>
      <c r="Q13" s="8">
        <f t="shared" si="12"/>
        <v>1.2650105</v>
      </c>
      <c r="R13" s="8">
        <f t="shared" si="13"/>
        <v>-2.6230000000000002</v>
      </c>
      <c r="T13">
        <v>1.4</v>
      </c>
      <c r="V13" s="8">
        <f>(SQRT(POWER(Q13-O13,2)+POWER(R13-P13,2)))</f>
        <v>0.7</v>
      </c>
    </row>
    <row r="14" spans="1:22" x14ac:dyDescent="0.2">
      <c r="A14">
        <v>112</v>
      </c>
      <c r="B14">
        <f t="shared" si="15"/>
        <v>0.81000700000000003</v>
      </c>
      <c r="C14">
        <f t="shared" si="16"/>
        <v>-3.0230000000000001</v>
      </c>
      <c r="D14">
        <f t="shared" si="1"/>
        <v>0</v>
      </c>
      <c r="E14">
        <f t="shared" si="2"/>
        <v>-3.0230000000000001</v>
      </c>
      <c r="F14" s="7"/>
      <c r="G14" s="8">
        <f t="shared" si="3"/>
        <v>-0.81000700000000003</v>
      </c>
      <c r="H14" s="8">
        <f t="shared" si="4"/>
        <v>0</v>
      </c>
      <c r="I14" s="8">
        <f t="shared" si="5"/>
        <v>0.81000700000000003</v>
      </c>
      <c r="J14" s="8">
        <f t="shared" si="6"/>
        <v>0.40500350000000002</v>
      </c>
      <c r="K14" s="8">
        <f t="shared" si="7"/>
        <v>-3.0230000000000001</v>
      </c>
      <c r="L14" s="8">
        <f t="shared" si="8"/>
        <v>0</v>
      </c>
      <c r="M14" s="8">
        <f t="shared" si="9"/>
        <v>1</v>
      </c>
      <c r="O14" s="8">
        <f t="shared" si="10"/>
        <v>1.1550034999999998</v>
      </c>
      <c r="P14" s="8">
        <f t="shared" si="11"/>
        <v>-2.6230000000000002</v>
      </c>
      <c r="Q14" s="8">
        <f t="shared" si="12"/>
        <v>0.45500350000000006</v>
      </c>
      <c r="R14" s="8">
        <f t="shared" si="13"/>
        <v>-2.6230000000000002</v>
      </c>
      <c r="T14">
        <v>1.4</v>
      </c>
      <c r="V14" s="8">
        <f>(SQRT(POWER(Q14-O14,2)+POWER(R14-P14,2)))</f>
        <v>0.69999999999999973</v>
      </c>
    </row>
    <row r="15" spans="1:22" x14ac:dyDescent="0.2">
      <c r="A15">
        <v>201</v>
      </c>
      <c r="B15">
        <v>0</v>
      </c>
      <c r="C15">
        <f>C26* -1</f>
        <v>-3.0230000000000001</v>
      </c>
      <c r="D15">
        <f t="shared" si="1"/>
        <v>-0.81</v>
      </c>
      <c r="E15">
        <f t="shared" si="2"/>
        <v>-3.0230000000000001</v>
      </c>
      <c r="F15" s="7"/>
      <c r="G15" s="8">
        <f t="shared" si="3"/>
        <v>-0.81</v>
      </c>
      <c r="H15" s="8">
        <f t="shared" si="4"/>
        <v>0</v>
      </c>
      <c r="I15" s="8">
        <f t="shared" si="5"/>
        <v>0.81</v>
      </c>
      <c r="J15" s="8">
        <f t="shared" si="6"/>
        <v>-0.40500000000000003</v>
      </c>
      <c r="K15" s="8">
        <f t="shared" si="7"/>
        <v>-3.0230000000000001</v>
      </c>
      <c r="L15" s="8">
        <f t="shared" si="8"/>
        <v>0</v>
      </c>
      <c r="M15" s="8">
        <f t="shared" si="9"/>
        <v>1</v>
      </c>
      <c r="O15" s="8">
        <f t="shared" si="10"/>
        <v>0.34499999999999997</v>
      </c>
      <c r="P15" s="8">
        <f t="shared" si="11"/>
        <v>-2.6230000000000002</v>
      </c>
      <c r="Q15" s="8">
        <f t="shared" si="12"/>
        <v>-0.35499999999999998</v>
      </c>
      <c r="R15" s="8">
        <f t="shared" si="13"/>
        <v>-2.6230000000000002</v>
      </c>
      <c r="T15">
        <v>1.4</v>
      </c>
      <c r="V15" s="8">
        <f>(SQRT(POWER(Q15-O15,2)+POWER(R15-P15,2)))</f>
        <v>0.7</v>
      </c>
    </row>
    <row r="16" spans="1:22" x14ac:dyDescent="0.2">
      <c r="A16">
        <v>202</v>
      </c>
      <c r="B16">
        <f>B27</f>
        <v>-0.81</v>
      </c>
      <c r="C16">
        <f t="shared" ref="C16:C20" si="17">C27* -1</f>
        <v>-3.0230000000000001</v>
      </c>
      <c r="D16">
        <f t="shared" si="1"/>
        <v>-1.62</v>
      </c>
      <c r="E16">
        <f t="shared" si="2"/>
        <v>-3.0230000000000001</v>
      </c>
      <c r="F16" s="7"/>
      <c r="G16" s="8">
        <f t="shared" si="3"/>
        <v>-0.81</v>
      </c>
      <c r="H16" s="8">
        <f t="shared" si="4"/>
        <v>0</v>
      </c>
      <c r="I16" s="8">
        <f t="shared" si="5"/>
        <v>0.81</v>
      </c>
      <c r="J16" s="8">
        <f t="shared" si="6"/>
        <v>-1.2150000000000001</v>
      </c>
      <c r="K16" s="8">
        <f t="shared" si="7"/>
        <v>-3.0230000000000001</v>
      </c>
      <c r="L16" s="8">
        <f t="shared" si="8"/>
        <v>0</v>
      </c>
      <c r="M16" s="8">
        <f t="shared" si="9"/>
        <v>1</v>
      </c>
      <c r="O16" s="8">
        <f t="shared" si="10"/>
        <v>-0.46500000000000008</v>
      </c>
      <c r="P16" s="8">
        <f t="shared" si="11"/>
        <v>-2.6230000000000002</v>
      </c>
      <c r="Q16" s="8">
        <f t="shared" si="12"/>
        <v>-1.165</v>
      </c>
      <c r="R16" s="8">
        <f t="shared" si="13"/>
        <v>-2.6230000000000002</v>
      </c>
      <c r="T16">
        <v>1.4</v>
      </c>
      <c r="V16" s="8">
        <f>(SQRT(POWER(Q16-O16,2)+POWER(R16-P16,2)))</f>
        <v>0.7</v>
      </c>
    </row>
    <row r="17" spans="1:22" x14ac:dyDescent="0.2">
      <c r="A17">
        <v>203</v>
      </c>
      <c r="B17">
        <f t="shared" ref="B17:B20" si="18">B28</f>
        <v>-1.62</v>
      </c>
      <c r="C17">
        <f t="shared" si="17"/>
        <v>-3.0230000000000001</v>
      </c>
      <c r="D17">
        <f t="shared" si="1"/>
        <v>-2.0249999999999999</v>
      </c>
      <c r="E17">
        <f t="shared" si="2"/>
        <v>-2.3214999999999999</v>
      </c>
      <c r="F17" s="7"/>
      <c r="G17" s="8">
        <f t="shared" si="3"/>
        <v>-0.4049999999999998</v>
      </c>
      <c r="H17" s="8">
        <f t="shared" si="4"/>
        <v>0.70150000000000023</v>
      </c>
      <c r="I17" s="8">
        <f t="shared" si="5"/>
        <v>0.8100168208130003</v>
      </c>
      <c r="J17" s="8">
        <f t="shared" si="6"/>
        <v>-1.8225</v>
      </c>
      <c r="K17" s="8">
        <f t="shared" si="7"/>
        <v>-2.67225</v>
      </c>
      <c r="L17" s="8">
        <f t="shared" si="8"/>
        <v>0.86603139833061304</v>
      </c>
      <c r="M17" s="8">
        <f t="shared" si="9"/>
        <v>0.49998961699771627</v>
      </c>
      <c r="O17" s="8">
        <f t="shared" si="10"/>
        <v>-1.2475036340507994</v>
      </c>
      <c r="P17" s="8">
        <f t="shared" si="11"/>
        <v>-2.5753609894157146</v>
      </c>
      <c r="Q17" s="8">
        <f t="shared" si="12"/>
        <v>-1.5974963659492007</v>
      </c>
      <c r="R17" s="8">
        <f t="shared" si="13"/>
        <v>-1.9691390105842856</v>
      </c>
      <c r="T17">
        <v>1.4</v>
      </c>
      <c r="V17" s="8">
        <f>(SQRT(POWER(Q17-O17,2)+POWER(R17-P17,2)))</f>
        <v>0.69999999999999973</v>
      </c>
    </row>
    <row r="18" spans="1:22" x14ac:dyDescent="0.2">
      <c r="A18">
        <v>204</v>
      </c>
      <c r="B18">
        <f t="shared" si="18"/>
        <v>-2.0249999999999999</v>
      </c>
      <c r="C18">
        <f t="shared" si="17"/>
        <v>-2.3214999999999999</v>
      </c>
      <c r="D18">
        <f t="shared" si="1"/>
        <v>-2.4300000000000002</v>
      </c>
      <c r="E18">
        <f t="shared" si="2"/>
        <v>-1.62</v>
      </c>
      <c r="F18" s="7"/>
      <c r="G18" s="8">
        <f t="shared" si="3"/>
        <v>-0.40500000000000025</v>
      </c>
      <c r="H18" s="8">
        <f t="shared" si="4"/>
        <v>0.70149999999999979</v>
      </c>
      <c r="I18" s="8">
        <f t="shared" si="5"/>
        <v>0.81001682081300008</v>
      </c>
      <c r="J18" s="8">
        <f t="shared" si="6"/>
        <v>-2.2275</v>
      </c>
      <c r="K18" s="8">
        <f t="shared" si="7"/>
        <v>-1.97075</v>
      </c>
      <c r="L18" s="8">
        <f t="shared" si="8"/>
        <v>0.86603139833061271</v>
      </c>
      <c r="M18" s="8">
        <f t="shared" si="9"/>
        <v>0.49998961699771699</v>
      </c>
      <c r="O18" s="8">
        <f t="shared" si="10"/>
        <v>-1.6525036340507993</v>
      </c>
      <c r="P18" s="8">
        <f t="shared" si="11"/>
        <v>-1.8738609894157143</v>
      </c>
      <c r="Q18" s="8">
        <f t="shared" si="12"/>
        <v>-2.002496365949201</v>
      </c>
      <c r="R18" s="8">
        <f t="shared" si="13"/>
        <v>-1.2676390105842854</v>
      </c>
      <c r="T18">
        <v>1.4</v>
      </c>
      <c r="V18" s="8">
        <f>(SQRT(POWER(Q18-O18,2)+POWER(R18-P18,2)))</f>
        <v>0.7</v>
      </c>
    </row>
    <row r="19" spans="1:22" x14ac:dyDescent="0.2">
      <c r="A19">
        <v>205</v>
      </c>
      <c r="B19">
        <f t="shared" si="18"/>
        <v>-2.4300000000000002</v>
      </c>
      <c r="C19">
        <f t="shared" si="17"/>
        <v>-1.62</v>
      </c>
      <c r="D19">
        <f t="shared" si="1"/>
        <v>-2.4300000000000002</v>
      </c>
      <c r="E19">
        <f t="shared" si="2"/>
        <v>-0.81</v>
      </c>
      <c r="F19" s="7"/>
      <c r="G19" s="8">
        <f t="shared" si="3"/>
        <v>0</v>
      </c>
      <c r="H19" s="8">
        <f t="shared" si="4"/>
        <v>0.81</v>
      </c>
      <c r="I19" s="8">
        <f t="shared" si="5"/>
        <v>0.81</v>
      </c>
      <c r="J19" s="8">
        <f t="shared" si="6"/>
        <v>-2.4300000000000002</v>
      </c>
      <c r="K19" s="8">
        <f t="shared" si="7"/>
        <v>-1.2150000000000001</v>
      </c>
      <c r="L19" s="8">
        <f t="shared" si="8"/>
        <v>1</v>
      </c>
      <c r="M19" s="8">
        <f t="shared" si="9"/>
        <v>0</v>
      </c>
      <c r="O19" s="8">
        <f t="shared" si="10"/>
        <v>-2.0300000000000002</v>
      </c>
      <c r="P19" s="8">
        <f t="shared" si="11"/>
        <v>-1.165</v>
      </c>
      <c r="Q19" s="8">
        <f t="shared" si="12"/>
        <v>-2.0300000000000002</v>
      </c>
      <c r="R19" s="8">
        <f t="shared" si="13"/>
        <v>-0.46500000000000008</v>
      </c>
      <c r="T19">
        <v>1.4</v>
      </c>
      <c r="V19" s="8">
        <f>(SQRT(POWER(Q19-O19,2)+POWER(R19-P19,2)))</f>
        <v>0.7</v>
      </c>
    </row>
    <row r="20" spans="1:22" x14ac:dyDescent="0.2">
      <c r="A20">
        <v>206</v>
      </c>
      <c r="B20">
        <f t="shared" si="18"/>
        <v>-2.4300000000000002</v>
      </c>
      <c r="C20">
        <f t="shared" si="17"/>
        <v>-0.81</v>
      </c>
      <c r="D20">
        <f t="shared" si="1"/>
        <v>-2.4300000000000002</v>
      </c>
      <c r="E20">
        <f t="shared" si="2"/>
        <v>0</v>
      </c>
      <c r="F20" s="7"/>
      <c r="G20" s="8">
        <f t="shared" si="3"/>
        <v>0</v>
      </c>
      <c r="H20" s="8">
        <f t="shared" si="4"/>
        <v>0.81</v>
      </c>
      <c r="I20" s="8">
        <f t="shared" si="5"/>
        <v>0.81</v>
      </c>
      <c r="J20" s="8">
        <f t="shared" si="6"/>
        <v>-2.4300000000000002</v>
      </c>
      <c r="K20" s="8">
        <f t="shared" si="7"/>
        <v>-0.40500000000000003</v>
      </c>
      <c r="L20" s="8">
        <f t="shared" si="8"/>
        <v>1</v>
      </c>
      <c r="M20" s="8">
        <f t="shared" si="9"/>
        <v>0</v>
      </c>
      <c r="O20" s="8">
        <f t="shared" si="10"/>
        <v>-2.0300000000000002</v>
      </c>
      <c r="P20" s="8">
        <f t="shared" si="11"/>
        <v>-0.35499999999999998</v>
      </c>
      <c r="Q20" s="8">
        <f t="shared" si="12"/>
        <v>-2.0300000000000002</v>
      </c>
      <c r="R20" s="8">
        <f t="shared" si="13"/>
        <v>0.34499999999999997</v>
      </c>
      <c r="T20">
        <v>1.4</v>
      </c>
      <c r="V20" s="8">
        <f>(SQRT(POWER(Q20-O20,2)+POWER(R20-P20,2)))</f>
        <v>0.7</v>
      </c>
    </row>
    <row r="21" spans="1:22" x14ac:dyDescent="0.2">
      <c r="A21" s="1">
        <v>207</v>
      </c>
      <c r="B21" s="1">
        <v>-2.4300000000000002</v>
      </c>
      <c r="C21" s="1">
        <v>0</v>
      </c>
      <c r="D21">
        <f t="shared" si="1"/>
        <v>-2.4300000000000002</v>
      </c>
      <c r="E21">
        <f t="shared" si="2"/>
        <v>0.81000700000000003</v>
      </c>
      <c r="F21" s="7"/>
      <c r="G21" s="8">
        <f t="shared" si="3"/>
        <v>0</v>
      </c>
      <c r="H21" s="8">
        <f t="shared" si="4"/>
        <v>0.81000700000000003</v>
      </c>
      <c r="I21" s="8">
        <f t="shared" si="5"/>
        <v>0.81000700000000003</v>
      </c>
      <c r="J21" s="8">
        <f t="shared" si="6"/>
        <v>-2.4300000000000002</v>
      </c>
      <c r="K21" s="8">
        <f t="shared" si="7"/>
        <v>0.40500350000000002</v>
      </c>
      <c r="L21" s="8">
        <f t="shared" si="8"/>
        <v>1</v>
      </c>
      <c r="M21" s="8">
        <f t="shared" si="9"/>
        <v>0</v>
      </c>
      <c r="O21" s="8">
        <f t="shared" si="10"/>
        <v>-2.0300000000000002</v>
      </c>
      <c r="P21" s="8">
        <f t="shared" si="11"/>
        <v>0.45500350000000006</v>
      </c>
      <c r="Q21" s="8">
        <f t="shared" si="12"/>
        <v>-2.0300000000000002</v>
      </c>
      <c r="R21" s="8">
        <f t="shared" si="13"/>
        <v>1.1550034999999998</v>
      </c>
      <c r="T21">
        <v>1.4</v>
      </c>
      <c r="V21" s="8">
        <f>(SQRT(POWER(Q21-O21,2)+POWER(R21-P21,2)))</f>
        <v>0.69999999999999973</v>
      </c>
    </row>
    <row r="22" spans="1:22" x14ac:dyDescent="0.2">
      <c r="A22" s="1">
        <v>208</v>
      </c>
      <c r="B22" s="1">
        <v>-2.4300000000000002</v>
      </c>
      <c r="C22" s="1">
        <v>0.81000700000000003</v>
      </c>
      <c r="D22">
        <f t="shared" si="1"/>
        <v>-2.4300000000000002</v>
      </c>
      <c r="E22">
        <f t="shared" si="2"/>
        <v>1.6200140000000001</v>
      </c>
      <c r="F22" s="7"/>
      <c r="G22" s="8">
        <f t="shared" si="3"/>
        <v>0</v>
      </c>
      <c r="H22" s="8">
        <f t="shared" si="4"/>
        <v>0.81000700000000003</v>
      </c>
      <c r="I22" s="8">
        <f t="shared" si="5"/>
        <v>0.81000700000000003</v>
      </c>
      <c r="J22" s="8">
        <f t="shared" si="6"/>
        <v>-2.4300000000000002</v>
      </c>
      <c r="K22" s="8">
        <f t="shared" si="7"/>
        <v>1.2150105</v>
      </c>
      <c r="L22" s="8">
        <f t="shared" si="8"/>
        <v>1</v>
      </c>
      <c r="M22" s="8">
        <f t="shared" si="9"/>
        <v>0</v>
      </c>
      <c r="O22" s="8">
        <f t="shared" si="10"/>
        <v>-2.0300000000000002</v>
      </c>
      <c r="P22" s="8">
        <f t="shared" si="11"/>
        <v>1.2650105</v>
      </c>
      <c r="Q22" s="8">
        <f t="shared" si="12"/>
        <v>-2.0300000000000002</v>
      </c>
      <c r="R22" s="8">
        <f t="shared" si="13"/>
        <v>1.9650105</v>
      </c>
      <c r="T22">
        <v>1.4</v>
      </c>
      <c r="V22" s="8">
        <f>(SQRT(POWER(Q22-O22,2)+POWER(R22-P22,2)))</f>
        <v>0.7</v>
      </c>
    </row>
    <row r="23" spans="1:22" x14ac:dyDescent="0.2">
      <c r="A23" s="1">
        <v>209</v>
      </c>
      <c r="B23" s="1">
        <v>-2.4300000000000002</v>
      </c>
      <c r="C23" s="1">
        <v>1.6200140000000001</v>
      </c>
      <c r="D23">
        <f t="shared" si="1"/>
        <v>-2.025007</v>
      </c>
      <c r="E23">
        <f t="shared" si="2"/>
        <v>2.321507</v>
      </c>
      <c r="F23" s="7"/>
      <c r="G23" s="8">
        <f t="shared" si="3"/>
        <v>0.40499300000000016</v>
      </c>
      <c r="H23" s="8">
        <f t="shared" si="4"/>
        <v>0.70149299999999992</v>
      </c>
      <c r="I23" s="8">
        <f t="shared" si="5"/>
        <v>0.8100072586699455</v>
      </c>
      <c r="J23" s="8">
        <f t="shared" si="6"/>
        <v>-2.2275035000000001</v>
      </c>
      <c r="K23" s="8">
        <f t="shared" si="7"/>
        <v>1.9707604999999999</v>
      </c>
      <c r="L23" s="8">
        <f t="shared" si="8"/>
        <v>0.86603297994127981</v>
      </c>
      <c r="M23" s="8">
        <f t="shared" si="9"/>
        <v>-0.49998687748182646</v>
      </c>
      <c r="O23" s="8">
        <f t="shared" si="10"/>
        <v>-2.0024989071186394</v>
      </c>
      <c r="P23" s="8">
        <f t="shared" si="11"/>
        <v>2.0676489570205518</v>
      </c>
      <c r="Q23" s="8">
        <f t="shared" si="12"/>
        <v>-1.6525080928813609</v>
      </c>
      <c r="R23" s="8">
        <f t="shared" si="13"/>
        <v>2.6738720429794478</v>
      </c>
      <c r="T23">
        <v>1.4</v>
      </c>
      <c r="V23" s="8">
        <f>(SQRT(POWER(Q23-O23,2)+POWER(R23-P23,2)))</f>
        <v>0.70000000000000007</v>
      </c>
    </row>
    <row r="24" spans="1:22" x14ac:dyDescent="0.2">
      <c r="A24" s="1">
        <v>210</v>
      </c>
      <c r="B24" s="1">
        <v>-2.025007</v>
      </c>
      <c r="C24" s="1">
        <v>2.321507</v>
      </c>
      <c r="D24">
        <f t="shared" si="1"/>
        <v>-1.6200140000000001</v>
      </c>
      <c r="E24">
        <f t="shared" si="2"/>
        <v>3.0230000000000001</v>
      </c>
      <c r="F24" s="7"/>
      <c r="G24" s="8">
        <f t="shared" si="3"/>
        <v>0.40499299999999994</v>
      </c>
      <c r="H24" s="8">
        <f t="shared" si="4"/>
        <v>0.70149300000000014</v>
      </c>
      <c r="I24" s="8">
        <f t="shared" si="5"/>
        <v>0.81000725866994561</v>
      </c>
      <c r="J24" s="8">
        <f t="shared" si="6"/>
        <v>-1.8225104999999999</v>
      </c>
      <c r="K24" s="8">
        <f t="shared" si="7"/>
        <v>2.6722535000000001</v>
      </c>
      <c r="L24" s="8">
        <f t="shared" si="8"/>
        <v>0.86603297994127992</v>
      </c>
      <c r="M24" s="8">
        <f t="shared" si="9"/>
        <v>-0.49998687748182613</v>
      </c>
      <c r="O24" s="8">
        <f t="shared" si="10"/>
        <v>-1.5975059071186393</v>
      </c>
      <c r="P24" s="8">
        <f t="shared" si="11"/>
        <v>2.769141957020552</v>
      </c>
      <c r="Q24" s="8">
        <f t="shared" si="12"/>
        <v>-1.2475150928813608</v>
      </c>
      <c r="R24" s="8">
        <f t="shared" si="13"/>
        <v>3.3753650429794479</v>
      </c>
      <c r="T24">
        <v>1.4</v>
      </c>
      <c r="V24" s="8">
        <f>(SQRT(POWER(Q24-O24,2)+POWER(R24-P24,2)))</f>
        <v>0.70000000000000007</v>
      </c>
    </row>
    <row r="25" spans="1:22" x14ac:dyDescent="0.2">
      <c r="A25" s="1">
        <v>211</v>
      </c>
      <c r="B25" s="1">
        <v>-1.6200140000000001</v>
      </c>
      <c r="C25" s="1">
        <v>3.0230000000000001</v>
      </c>
      <c r="D25">
        <f t="shared" si="1"/>
        <v>-0.81000700000000003</v>
      </c>
      <c r="E25">
        <f t="shared" si="2"/>
        <v>3.0230000000000001</v>
      </c>
      <c r="F25" s="7"/>
      <c r="G25" s="8">
        <f t="shared" si="3"/>
        <v>0.81000700000000003</v>
      </c>
      <c r="H25" s="8">
        <f t="shared" si="4"/>
        <v>0</v>
      </c>
      <c r="I25" s="8">
        <f t="shared" si="5"/>
        <v>0.81000700000000003</v>
      </c>
      <c r="J25" s="8">
        <f t="shared" si="6"/>
        <v>-1.2150105</v>
      </c>
      <c r="K25" s="8">
        <f t="shared" si="7"/>
        <v>3.0230000000000001</v>
      </c>
      <c r="L25" s="8">
        <f t="shared" si="8"/>
        <v>0</v>
      </c>
      <c r="M25" s="8">
        <f t="shared" si="9"/>
        <v>-1</v>
      </c>
      <c r="O25" s="8">
        <f t="shared" si="10"/>
        <v>-1.1650105000000002</v>
      </c>
      <c r="P25" s="8">
        <f t="shared" si="11"/>
        <v>3.423</v>
      </c>
      <c r="Q25" s="8">
        <f t="shared" si="12"/>
        <v>-0.46501049999999999</v>
      </c>
      <c r="R25" s="8">
        <f t="shared" si="13"/>
        <v>3.423</v>
      </c>
      <c r="T25">
        <v>1.4</v>
      </c>
      <c r="V25" s="8">
        <f>(SQRT(POWER(Q25-O25,2)+POWER(R25-P25,2)))</f>
        <v>0.70000000000000018</v>
      </c>
    </row>
    <row r="26" spans="1:22" x14ac:dyDescent="0.2">
      <c r="A26" s="1">
        <v>212</v>
      </c>
      <c r="B26" s="1">
        <v>-0.81000700000000003</v>
      </c>
      <c r="C26" s="3">
        <v>3.0230000000000001</v>
      </c>
      <c r="D26" s="4">
        <v>0</v>
      </c>
      <c r="E26" s="4">
        <v>3.0230000000000001</v>
      </c>
      <c r="F26" s="7"/>
      <c r="G26" s="8">
        <f t="shared" si="3"/>
        <v>0.81000700000000003</v>
      </c>
      <c r="H26" s="8">
        <f t="shared" si="4"/>
        <v>0</v>
      </c>
      <c r="I26" s="8">
        <f t="shared" si="5"/>
        <v>0.81000700000000003</v>
      </c>
      <c r="J26" s="8">
        <f t="shared" si="6"/>
        <v>-0.40500350000000002</v>
      </c>
      <c r="K26" s="8">
        <f t="shared" si="7"/>
        <v>3.0230000000000001</v>
      </c>
      <c r="L26" s="8">
        <f t="shared" si="8"/>
        <v>0</v>
      </c>
      <c r="M26" s="8">
        <f t="shared" si="9"/>
        <v>-1</v>
      </c>
      <c r="O26" s="8">
        <f t="shared" si="10"/>
        <v>-0.35500349999999992</v>
      </c>
      <c r="P26" s="8">
        <f t="shared" si="11"/>
        <v>3.423</v>
      </c>
      <c r="Q26" s="8">
        <f t="shared" si="12"/>
        <v>0.34499649999999998</v>
      </c>
      <c r="R26" s="8">
        <f t="shared" si="13"/>
        <v>3.423</v>
      </c>
      <c r="T26">
        <v>1.4</v>
      </c>
      <c r="V26" s="8">
        <f>(SQRT(POWER(Q26-O26,2)+POWER(R26-P26,2)))</f>
        <v>0.7</v>
      </c>
    </row>
    <row r="27" spans="1:22" x14ac:dyDescent="0.2">
      <c r="A27" s="2">
        <v>212</v>
      </c>
      <c r="B27" s="2">
        <v>-0.81</v>
      </c>
      <c r="C27" s="2">
        <v>3.0230000000000001</v>
      </c>
    </row>
    <row r="28" spans="1:22" x14ac:dyDescent="0.2">
      <c r="A28" s="2">
        <v>211</v>
      </c>
      <c r="B28" s="2">
        <v>-1.62</v>
      </c>
      <c r="C28" s="2">
        <v>3.0230000000000001</v>
      </c>
    </row>
    <row r="29" spans="1:22" ht="17" thickBot="1" x14ac:dyDescent="0.25">
      <c r="A29" s="2">
        <v>210</v>
      </c>
      <c r="B29" s="2">
        <v>-2.0249999999999999</v>
      </c>
      <c r="C29" s="2">
        <v>2.3214999999999999</v>
      </c>
      <c r="L29" t="s">
        <v>15</v>
      </c>
    </row>
    <row r="30" spans="1:22" x14ac:dyDescent="0.2">
      <c r="A30" s="2">
        <v>209</v>
      </c>
      <c r="B30" s="2">
        <v>-2.4300000000000002</v>
      </c>
      <c r="C30" s="2">
        <v>1.62</v>
      </c>
      <c r="G30" s="10" t="s">
        <v>10</v>
      </c>
      <c r="H30" s="11"/>
      <c r="I30" s="11"/>
      <c r="J30" s="12" t="s">
        <v>21</v>
      </c>
      <c r="K30" s="13" t="s">
        <v>22</v>
      </c>
    </row>
    <row r="31" spans="1:22" ht="17" thickBot="1" x14ac:dyDescent="0.25">
      <c r="A31" s="2">
        <v>208</v>
      </c>
      <c r="B31" s="2">
        <v>-2.4300000000000002</v>
      </c>
      <c r="C31" s="2">
        <v>0.81</v>
      </c>
      <c r="G31" s="14">
        <v>0.7</v>
      </c>
      <c r="H31" s="5"/>
      <c r="I31" s="5"/>
      <c r="J31" s="15">
        <v>0.4</v>
      </c>
      <c r="K31" s="16">
        <v>0</v>
      </c>
    </row>
    <row r="32" spans="1:22" x14ac:dyDescent="0.2">
      <c r="A32" s="2">
        <v>207</v>
      </c>
      <c r="B32" s="2">
        <v>-2.4300000000000002</v>
      </c>
      <c r="C32" s="2">
        <v>0</v>
      </c>
    </row>
  </sheetData>
  <sortState xmlns:xlrd2="http://schemas.microsoft.com/office/spreadsheetml/2017/richdata2" ref="A27:C32">
    <sortCondition descending="1" ref="A27:A32"/>
  </sortState>
  <mergeCells count="3">
    <mergeCell ref="G1:M1"/>
    <mergeCell ref="O1:R1"/>
    <mergeCell ref="B1:E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F258-8809-E746-98BF-B157D6557EFB}">
  <sheetPr codeName="Sheet2"/>
  <dimension ref="A1:G25"/>
  <sheetViews>
    <sheetView workbookViewId="0">
      <selection activeCell="E1" sqref="E1"/>
    </sheetView>
  </sheetViews>
  <sheetFormatPr baseColWidth="10" defaultRowHeight="16" x14ac:dyDescent="0.2"/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24</v>
      </c>
      <c r="F1" t="str">
        <f>Sheet1!L2</f>
        <v>NORM X</v>
      </c>
      <c r="G1" t="str">
        <f>Sheet1!M2</f>
        <v>NORM Y</v>
      </c>
    </row>
    <row r="2" spans="1:7" x14ac:dyDescent="0.2">
      <c r="A2" s="8">
        <f>Sheet1!O3</f>
        <v>0.45500000000000007</v>
      </c>
      <c r="B2" s="8">
        <f>Sheet1!P3</f>
        <v>3.423</v>
      </c>
      <c r="C2" s="8">
        <f>Sheet1!Q3</f>
        <v>1.155</v>
      </c>
      <c r="D2" s="8">
        <f>Sheet1!R3</f>
        <v>3.423</v>
      </c>
      <c r="E2" s="8">
        <f>Sheet1!T3</f>
        <v>1.4</v>
      </c>
      <c r="F2" s="8">
        <f>Sheet1!L3</f>
        <v>0</v>
      </c>
      <c r="G2" s="8">
        <f>Sheet1!M3</f>
        <v>-1</v>
      </c>
    </row>
    <row r="3" spans="1:7" x14ac:dyDescent="0.2">
      <c r="A3" s="8">
        <f>Sheet1!O4</f>
        <v>1.2650000000000001</v>
      </c>
      <c r="B3" s="8">
        <f>Sheet1!P4</f>
        <v>3.423</v>
      </c>
      <c r="C3" s="8">
        <f>Sheet1!Q4</f>
        <v>1.9649999999999999</v>
      </c>
      <c r="D3" s="8">
        <f>Sheet1!R4</f>
        <v>3.423</v>
      </c>
      <c r="E3" s="8">
        <f>Sheet1!T4</f>
        <v>1.4</v>
      </c>
      <c r="F3" s="8">
        <f>Sheet1!L4</f>
        <v>0</v>
      </c>
      <c r="G3" s="8">
        <f>Sheet1!M4</f>
        <v>-1</v>
      </c>
    </row>
    <row r="4" spans="1:7" x14ac:dyDescent="0.2">
      <c r="A4" s="8">
        <f>Sheet1!O5</f>
        <v>2.0475036340507993</v>
      </c>
      <c r="B4" s="8">
        <f>Sheet1!P5</f>
        <v>3.3753609894157144</v>
      </c>
      <c r="C4" s="8">
        <f>Sheet1!Q5</f>
        <v>2.3974963659492006</v>
      </c>
      <c r="D4" s="8">
        <f>Sheet1!R5</f>
        <v>2.7691390105842855</v>
      </c>
      <c r="E4" s="8">
        <f>Sheet1!T5</f>
        <v>1.4</v>
      </c>
      <c r="F4" s="8">
        <f>Sheet1!L5</f>
        <v>-0.86603139833061304</v>
      </c>
      <c r="G4" s="8">
        <f>Sheet1!M5</f>
        <v>-0.49998961699771627</v>
      </c>
    </row>
    <row r="5" spans="1:7" x14ac:dyDescent="0.2">
      <c r="A5" s="8">
        <f>Sheet1!O6</f>
        <v>2.4525036340507991</v>
      </c>
      <c r="B5" s="8">
        <f>Sheet1!P6</f>
        <v>2.6738609894157142</v>
      </c>
      <c r="C5" s="8">
        <f>Sheet1!Q6</f>
        <v>2.8024963659492008</v>
      </c>
      <c r="D5" s="8">
        <f>Sheet1!R6</f>
        <v>2.0676390105842857</v>
      </c>
      <c r="E5" s="8">
        <f>Sheet1!T6</f>
        <v>1.4</v>
      </c>
      <c r="F5" s="8">
        <f>Sheet1!L6</f>
        <v>-0.86603139833061271</v>
      </c>
      <c r="G5" s="8">
        <f>Sheet1!M6</f>
        <v>-0.49998961699771699</v>
      </c>
    </row>
    <row r="6" spans="1:7" x14ac:dyDescent="0.2">
      <c r="A6" s="8">
        <f>Sheet1!O7</f>
        <v>2.83</v>
      </c>
      <c r="B6" s="8">
        <f>Sheet1!P7</f>
        <v>1.9649999999999999</v>
      </c>
      <c r="C6" s="8">
        <f>Sheet1!Q7</f>
        <v>2.83</v>
      </c>
      <c r="D6" s="8">
        <f>Sheet1!R7</f>
        <v>1.2650000000000001</v>
      </c>
      <c r="E6" s="8">
        <f>Sheet1!T7</f>
        <v>1.4</v>
      </c>
      <c r="F6" s="8">
        <f>Sheet1!L7</f>
        <v>-1</v>
      </c>
      <c r="G6" s="8">
        <f>Sheet1!M7</f>
        <v>0</v>
      </c>
    </row>
    <row r="7" spans="1:7" x14ac:dyDescent="0.2">
      <c r="A7" s="8">
        <f>Sheet1!O8</f>
        <v>2.83</v>
      </c>
      <c r="B7" s="8">
        <f>Sheet1!P8</f>
        <v>1.155</v>
      </c>
      <c r="C7" s="8">
        <f>Sheet1!Q8</f>
        <v>2.83</v>
      </c>
      <c r="D7" s="8">
        <f>Sheet1!R8</f>
        <v>0.45500000000000007</v>
      </c>
      <c r="E7" s="8">
        <f>Sheet1!T8</f>
        <v>1.4</v>
      </c>
      <c r="F7" s="8">
        <f>Sheet1!L8</f>
        <v>-1</v>
      </c>
      <c r="G7" s="8">
        <f>Sheet1!M8</f>
        <v>0</v>
      </c>
    </row>
    <row r="8" spans="1:7" x14ac:dyDescent="0.2">
      <c r="A8" s="8">
        <f>Sheet1!O9</f>
        <v>2.83</v>
      </c>
      <c r="B8" s="8">
        <f>Sheet1!P9</f>
        <v>0.34499649999999998</v>
      </c>
      <c r="C8" s="8">
        <f>Sheet1!Q9</f>
        <v>2.83</v>
      </c>
      <c r="D8" s="8">
        <f>Sheet1!R9</f>
        <v>-0.35500349999999992</v>
      </c>
      <c r="E8" s="8">
        <f>Sheet1!T9</f>
        <v>1.4</v>
      </c>
      <c r="F8" s="8">
        <f>Sheet1!L9</f>
        <v>-1</v>
      </c>
      <c r="G8" s="8">
        <f>Sheet1!M9</f>
        <v>0</v>
      </c>
    </row>
    <row r="9" spans="1:7" x14ac:dyDescent="0.2">
      <c r="A9" s="8">
        <f>Sheet1!O10</f>
        <v>2.83</v>
      </c>
      <c r="B9" s="8">
        <f>Sheet1!P10</f>
        <v>-0.46501049999999999</v>
      </c>
      <c r="C9" s="8">
        <f>Sheet1!Q10</f>
        <v>2.83</v>
      </c>
      <c r="D9" s="8">
        <f>Sheet1!R10</f>
        <v>-1.1650105000000002</v>
      </c>
      <c r="E9" s="8">
        <f>Sheet1!T10</f>
        <v>1.4</v>
      </c>
      <c r="F9" s="8">
        <f>Sheet1!L10</f>
        <v>-1</v>
      </c>
      <c r="G9" s="8">
        <f>Sheet1!M10</f>
        <v>0</v>
      </c>
    </row>
    <row r="10" spans="1:7" x14ac:dyDescent="0.2">
      <c r="A10" s="8">
        <f>Sheet1!O11</f>
        <v>2.8024989071186392</v>
      </c>
      <c r="B10" s="8">
        <f>Sheet1!P11</f>
        <v>-1.267648957020552</v>
      </c>
      <c r="C10" s="8">
        <f>Sheet1!Q11</f>
        <v>2.4525080928813607</v>
      </c>
      <c r="D10" s="8">
        <f>Sheet1!R11</f>
        <v>-1.873872042979448</v>
      </c>
      <c r="E10" s="8">
        <f>Sheet1!T11</f>
        <v>1.4</v>
      </c>
      <c r="F10" s="8">
        <f>Sheet1!L11</f>
        <v>-0.86603297994127981</v>
      </c>
      <c r="G10" s="8">
        <f>Sheet1!M11</f>
        <v>0.49998687748182646</v>
      </c>
    </row>
    <row r="11" spans="1:7" x14ac:dyDescent="0.2">
      <c r="A11" s="8">
        <f>Sheet1!O12</f>
        <v>2.3975059071186391</v>
      </c>
      <c r="B11" s="8">
        <f>Sheet1!P12</f>
        <v>-1.9691419570205522</v>
      </c>
      <c r="C11" s="8">
        <f>Sheet1!Q12</f>
        <v>2.0475150928813606</v>
      </c>
      <c r="D11" s="8">
        <f>Sheet1!R12</f>
        <v>-2.5753650429794481</v>
      </c>
      <c r="E11" s="8">
        <f>Sheet1!T12</f>
        <v>1.4</v>
      </c>
      <c r="F11" s="8">
        <f>Sheet1!L12</f>
        <v>-0.86603297994127992</v>
      </c>
      <c r="G11" s="8">
        <f>Sheet1!M12</f>
        <v>0.49998687748182613</v>
      </c>
    </row>
    <row r="12" spans="1:7" x14ac:dyDescent="0.2">
      <c r="A12" s="8">
        <f>Sheet1!O13</f>
        <v>1.9650105</v>
      </c>
      <c r="B12" s="8">
        <f>Sheet1!P13</f>
        <v>-2.6230000000000002</v>
      </c>
      <c r="C12" s="8">
        <f>Sheet1!Q13</f>
        <v>1.2650105</v>
      </c>
      <c r="D12" s="8">
        <f>Sheet1!R13</f>
        <v>-2.6230000000000002</v>
      </c>
      <c r="E12" s="8">
        <f>Sheet1!T13</f>
        <v>1.4</v>
      </c>
      <c r="F12" s="8">
        <f>Sheet1!L13</f>
        <v>0</v>
      </c>
      <c r="G12" s="8">
        <f>Sheet1!M13</f>
        <v>1</v>
      </c>
    </row>
    <row r="13" spans="1:7" x14ac:dyDescent="0.2">
      <c r="A13" s="8">
        <f>Sheet1!O14</f>
        <v>1.1550034999999998</v>
      </c>
      <c r="B13" s="8">
        <f>Sheet1!P14</f>
        <v>-2.6230000000000002</v>
      </c>
      <c r="C13" s="8">
        <f>Sheet1!Q14</f>
        <v>0.45500350000000006</v>
      </c>
      <c r="D13" s="8">
        <f>Sheet1!R14</f>
        <v>-2.6230000000000002</v>
      </c>
      <c r="E13" s="8">
        <f>Sheet1!T14</f>
        <v>1.4</v>
      </c>
      <c r="F13" s="8">
        <f>Sheet1!L14</f>
        <v>0</v>
      </c>
      <c r="G13" s="8">
        <f>Sheet1!M14</f>
        <v>1</v>
      </c>
    </row>
    <row r="14" spans="1:7" x14ac:dyDescent="0.2">
      <c r="A14" s="8">
        <f>Sheet1!O15</f>
        <v>0.34499999999999997</v>
      </c>
      <c r="B14" s="8">
        <f>Sheet1!P15</f>
        <v>-2.6230000000000002</v>
      </c>
      <c r="C14" s="8">
        <f>Sheet1!Q15</f>
        <v>-0.35499999999999998</v>
      </c>
      <c r="D14" s="8">
        <f>Sheet1!R15</f>
        <v>-2.6230000000000002</v>
      </c>
      <c r="E14" s="8">
        <f>Sheet1!T15</f>
        <v>1.4</v>
      </c>
      <c r="F14" s="8">
        <f>Sheet1!L15</f>
        <v>0</v>
      </c>
      <c r="G14" s="8">
        <f>Sheet1!M15</f>
        <v>1</v>
      </c>
    </row>
    <row r="15" spans="1:7" x14ac:dyDescent="0.2">
      <c r="A15" s="8">
        <f>Sheet1!O16</f>
        <v>-0.46500000000000008</v>
      </c>
      <c r="B15" s="8">
        <f>Sheet1!P16</f>
        <v>-2.6230000000000002</v>
      </c>
      <c r="C15" s="8">
        <f>Sheet1!Q16</f>
        <v>-1.165</v>
      </c>
      <c r="D15" s="8">
        <f>Sheet1!R16</f>
        <v>-2.6230000000000002</v>
      </c>
      <c r="E15" s="8">
        <f>Sheet1!T16</f>
        <v>1.4</v>
      </c>
      <c r="F15" s="8">
        <f>Sheet1!L16</f>
        <v>0</v>
      </c>
      <c r="G15" s="8">
        <f>Sheet1!M16</f>
        <v>1</v>
      </c>
    </row>
    <row r="16" spans="1:7" x14ac:dyDescent="0.2">
      <c r="A16" s="8">
        <f>Sheet1!O17</f>
        <v>-1.2475036340507994</v>
      </c>
      <c r="B16" s="8">
        <f>Sheet1!P17</f>
        <v>-2.5753609894157146</v>
      </c>
      <c r="C16" s="8">
        <f>Sheet1!Q17</f>
        <v>-1.5974963659492007</v>
      </c>
      <c r="D16" s="8">
        <f>Sheet1!R17</f>
        <v>-1.9691390105842856</v>
      </c>
      <c r="E16" s="8">
        <f>Sheet1!T17</f>
        <v>1.4</v>
      </c>
      <c r="F16" s="8">
        <f>Sheet1!L17</f>
        <v>0.86603139833061304</v>
      </c>
      <c r="G16" s="8">
        <f>Sheet1!M17</f>
        <v>0.49998961699771627</v>
      </c>
    </row>
    <row r="17" spans="1:7" x14ac:dyDescent="0.2">
      <c r="A17" s="8">
        <f>Sheet1!O18</f>
        <v>-1.6525036340507993</v>
      </c>
      <c r="B17" s="8">
        <f>Sheet1!P18</f>
        <v>-1.8738609894157143</v>
      </c>
      <c r="C17" s="8">
        <f>Sheet1!Q18</f>
        <v>-2.002496365949201</v>
      </c>
      <c r="D17" s="8">
        <f>Sheet1!R18</f>
        <v>-1.2676390105842854</v>
      </c>
      <c r="E17" s="8">
        <f>Sheet1!T18</f>
        <v>1.4</v>
      </c>
      <c r="F17" s="8">
        <f>Sheet1!L18</f>
        <v>0.86603139833061271</v>
      </c>
      <c r="G17" s="8">
        <f>Sheet1!M18</f>
        <v>0.49998961699771699</v>
      </c>
    </row>
    <row r="18" spans="1:7" x14ac:dyDescent="0.2">
      <c r="A18" s="8">
        <f>Sheet1!O19</f>
        <v>-2.0300000000000002</v>
      </c>
      <c r="B18" s="8">
        <f>Sheet1!P19</f>
        <v>-1.165</v>
      </c>
      <c r="C18" s="8">
        <f>Sheet1!Q19</f>
        <v>-2.0300000000000002</v>
      </c>
      <c r="D18" s="8">
        <f>Sheet1!R19</f>
        <v>-0.46500000000000008</v>
      </c>
      <c r="E18" s="8">
        <f>Sheet1!T19</f>
        <v>1.4</v>
      </c>
      <c r="F18" s="8">
        <f>Sheet1!L19</f>
        <v>1</v>
      </c>
      <c r="G18" s="8">
        <f>Sheet1!M19</f>
        <v>0</v>
      </c>
    </row>
    <row r="19" spans="1:7" x14ac:dyDescent="0.2">
      <c r="A19" s="8">
        <f>Sheet1!O20</f>
        <v>-2.0300000000000002</v>
      </c>
      <c r="B19" s="8">
        <f>Sheet1!P20</f>
        <v>-0.35499999999999998</v>
      </c>
      <c r="C19" s="8">
        <f>Sheet1!Q20</f>
        <v>-2.0300000000000002</v>
      </c>
      <c r="D19" s="8">
        <f>Sheet1!R20</f>
        <v>0.34499999999999997</v>
      </c>
      <c r="E19" s="8">
        <f>Sheet1!T20</f>
        <v>1.4</v>
      </c>
      <c r="F19" s="8">
        <f>Sheet1!L20</f>
        <v>1</v>
      </c>
      <c r="G19" s="8">
        <f>Sheet1!M20</f>
        <v>0</v>
      </c>
    </row>
    <row r="20" spans="1:7" x14ac:dyDescent="0.2">
      <c r="A20" s="8">
        <f>Sheet1!O21</f>
        <v>-2.0300000000000002</v>
      </c>
      <c r="B20" s="8">
        <f>Sheet1!P21</f>
        <v>0.45500350000000006</v>
      </c>
      <c r="C20" s="8">
        <f>Sheet1!Q21</f>
        <v>-2.0300000000000002</v>
      </c>
      <c r="D20" s="8">
        <f>Sheet1!R21</f>
        <v>1.1550034999999998</v>
      </c>
      <c r="E20" s="8">
        <f>Sheet1!T21</f>
        <v>1.4</v>
      </c>
      <c r="F20" s="8">
        <f>Sheet1!L21</f>
        <v>1</v>
      </c>
      <c r="G20" s="8">
        <f>Sheet1!M21</f>
        <v>0</v>
      </c>
    </row>
    <row r="21" spans="1:7" x14ac:dyDescent="0.2">
      <c r="A21" s="8">
        <f>Sheet1!O22</f>
        <v>-2.0300000000000002</v>
      </c>
      <c r="B21" s="8">
        <f>Sheet1!P22</f>
        <v>1.2650105</v>
      </c>
      <c r="C21" s="8">
        <f>Sheet1!Q22</f>
        <v>-2.0300000000000002</v>
      </c>
      <c r="D21" s="8">
        <f>Sheet1!R22</f>
        <v>1.9650105</v>
      </c>
      <c r="E21" s="8">
        <f>Sheet1!T22</f>
        <v>1.4</v>
      </c>
      <c r="F21" s="8">
        <f>Sheet1!L22</f>
        <v>1</v>
      </c>
      <c r="G21" s="8">
        <f>Sheet1!M22</f>
        <v>0</v>
      </c>
    </row>
    <row r="22" spans="1:7" x14ac:dyDescent="0.2">
      <c r="A22" s="8">
        <f>Sheet1!O23</f>
        <v>-2.0024989071186394</v>
      </c>
      <c r="B22" s="8">
        <f>Sheet1!P23</f>
        <v>2.0676489570205518</v>
      </c>
      <c r="C22" s="8">
        <f>Sheet1!Q23</f>
        <v>-1.6525080928813609</v>
      </c>
      <c r="D22" s="8">
        <f>Sheet1!R23</f>
        <v>2.6738720429794478</v>
      </c>
      <c r="E22" s="8">
        <f>Sheet1!T23</f>
        <v>1.4</v>
      </c>
      <c r="F22" s="8">
        <f>Sheet1!L23</f>
        <v>0.86603297994127981</v>
      </c>
      <c r="G22" s="8">
        <f>Sheet1!M23</f>
        <v>-0.49998687748182646</v>
      </c>
    </row>
    <row r="23" spans="1:7" x14ac:dyDescent="0.2">
      <c r="A23" s="8">
        <f>Sheet1!O24</f>
        <v>-1.5975059071186393</v>
      </c>
      <c r="B23" s="8">
        <f>Sheet1!P24</f>
        <v>2.769141957020552</v>
      </c>
      <c r="C23" s="8">
        <f>Sheet1!Q24</f>
        <v>-1.2475150928813608</v>
      </c>
      <c r="D23" s="8">
        <f>Sheet1!R24</f>
        <v>3.3753650429794479</v>
      </c>
      <c r="E23" s="8">
        <f>Sheet1!T24</f>
        <v>1.4</v>
      </c>
      <c r="F23" s="8">
        <f>Sheet1!L24</f>
        <v>0.86603297994127992</v>
      </c>
      <c r="G23" s="8">
        <f>Sheet1!M24</f>
        <v>-0.49998687748182613</v>
      </c>
    </row>
    <row r="24" spans="1:7" x14ac:dyDescent="0.2">
      <c r="A24" s="8">
        <f>Sheet1!O25</f>
        <v>-1.1650105000000002</v>
      </c>
      <c r="B24" s="8">
        <f>Sheet1!P25</f>
        <v>3.423</v>
      </c>
      <c r="C24" s="8">
        <f>Sheet1!Q25</f>
        <v>-0.46501049999999999</v>
      </c>
      <c r="D24" s="8">
        <f>Sheet1!R25</f>
        <v>3.423</v>
      </c>
      <c r="E24" s="8">
        <f>Sheet1!T25</f>
        <v>1.4</v>
      </c>
      <c r="F24" s="8">
        <f>Sheet1!L25</f>
        <v>0</v>
      </c>
      <c r="G24" s="8">
        <f>Sheet1!M25</f>
        <v>-1</v>
      </c>
    </row>
    <row r="25" spans="1:7" x14ac:dyDescent="0.2">
      <c r="A25" s="8">
        <f>Sheet1!O26</f>
        <v>-0.35500349999999992</v>
      </c>
      <c r="B25" s="8">
        <f>Sheet1!P26</f>
        <v>3.423</v>
      </c>
      <c r="C25" s="8">
        <f>Sheet1!Q26</f>
        <v>0.34499649999999998</v>
      </c>
      <c r="D25" s="8">
        <f>Sheet1!R26</f>
        <v>3.423</v>
      </c>
      <c r="E25" s="8">
        <f>Sheet1!T26</f>
        <v>1.4</v>
      </c>
      <c r="F25" s="8">
        <f>Sheet1!L26</f>
        <v>0</v>
      </c>
      <c r="G25" s="8">
        <f>Sheet1!M26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2021-02-11T14:13:21Z</dcterms:created>
  <dcterms:modified xsi:type="dcterms:W3CDTF">2021-02-11T19:55:55Z</dcterms:modified>
</cp:coreProperties>
</file>