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Sipal\Desktop\"/>
    </mc:Choice>
  </mc:AlternateContent>
  <xr:revisionPtr revIDLastSave="0" documentId="13_ncr:1_{D4D77399-9A8D-4978-904C-958927908152}" xr6:coauthVersionLast="47" xr6:coauthVersionMax="47" xr10:uidLastSave="{00000000-0000-0000-0000-000000000000}"/>
  <workbookProtection workbookAlgorithmName="SHA-512" workbookHashValue="l5khnLA9GALPe8blOpUn049wNf5Wq9OBZ2AW9xS8W7z4OU27goztl+OUUrpEZldyDiUbysC+TqSybmHa9p35SQ==" workbookSaltValue="jknHkPEyjeiDTcLsWyDKBQ==" workbookSpinCount="100000" lockStructure="1"/>
  <bookViews>
    <workbookView xWindow="-120" yWindow="-120" windowWidth="20730" windowHeight="11040" xr2:uid="{0330EAE7-05E2-44DA-B805-5C50157C7924}"/>
  </bookViews>
  <sheets>
    <sheet name="Gastos" sheetId="1" r:id="rId1"/>
    <sheet name="Aux" sheetId="2" state="hidden" r:id="rId2"/>
  </sheets>
  <definedNames>
    <definedName name="_xlnm._FilterDatabase" localSheetId="1" hidden="1">Aux!$G$2:$G$13</definedName>
    <definedName name="_xlnm.Print_Area" localSheetId="0">Gastos!$A$1:$M$48,Gastos!$A$50:$M$98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D3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1" i="1"/>
  <c r="I60" i="1"/>
  <c r="I59" i="1"/>
  <c r="I58" i="1"/>
  <c r="I57" i="1"/>
  <c r="I56" i="1"/>
  <c r="I55" i="1"/>
  <c r="I54" i="1"/>
  <c r="I62" i="1"/>
  <c r="D36" i="1"/>
  <c r="D35" i="1"/>
  <c r="D31" i="1"/>
  <c r="D27" i="1"/>
  <c r="D26" i="1"/>
  <c r="D25" i="1"/>
  <c r="D24" i="1"/>
  <c r="D23" i="1"/>
  <c r="D22" i="1"/>
  <c r="J98" i="1"/>
  <c r="J48" i="1"/>
  <c r="J22" i="1" l="1"/>
  <c r="J27" i="1" s="1"/>
  <c r="J28" i="1" s="1"/>
</calcChain>
</file>

<file path=xl/sharedStrings.xml><?xml version="1.0" encoding="utf-8"?>
<sst xmlns="http://schemas.openxmlformats.org/spreadsheetml/2006/main" count="131" uniqueCount="121">
  <si>
    <t>Combustível:</t>
  </si>
  <si>
    <t>Refeições:</t>
  </si>
  <si>
    <t>Hospedagem:</t>
  </si>
  <si>
    <t>Passagens:</t>
  </si>
  <si>
    <t>Pedágios:</t>
  </si>
  <si>
    <t>Lavagem:</t>
  </si>
  <si>
    <t>Estacionamento:</t>
  </si>
  <si>
    <t>Nome completo:</t>
  </si>
  <si>
    <t>Empresa:</t>
  </si>
  <si>
    <t>Dados da Viagem</t>
  </si>
  <si>
    <t>Departamento:</t>
  </si>
  <si>
    <t>CPF:</t>
  </si>
  <si>
    <t>Data da ida:</t>
  </si>
  <si>
    <t>Data da volta:</t>
  </si>
  <si>
    <t>TED</t>
  </si>
  <si>
    <t>DADOS</t>
  </si>
  <si>
    <t>REEMBOLSO</t>
  </si>
  <si>
    <t>Agroindustrial Maringá</t>
  </si>
  <si>
    <t>DOC</t>
  </si>
  <si>
    <t>PIX</t>
  </si>
  <si>
    <t>Conta corrente:</t>
  </si>
  <si>
    <t>Taxi ou Uber:</t>
  </si>
  <si>
    <t>Despesas de locomoção</t>
  </si>
  <si>
    <t>Despesas de estadias</t>
  </si>
  <si>
    <t>Demais gastos</t>
  </si>
  <si>
    <t>Outros:</t>
  </si>
  <si>
    <t>Dados Bancários</t>
  </si>
  <si>
    <t>Banco:</t>
  </si>
  <si>
    <t>Dados do Colaborador</t>
  </si>
  <si>
    <t>01 / 02</t>
  </si>
  <si>
    <t>Detalhamento de Despesas</t>
  </si>
  <si>
    <t>02 / 02</t>
  </si>
  <si>
    <t>Descrição</t>
  </si>
  <si>
    <t>Categoria</t>
  </si>
  <si>
    <t>Passagens</t>
  </si>
  <si>
    <t>Taxi ou Uber</t>
  </si>
  <si>
    <t>Combustível</t>
  </si>
  <si>
    <t>Estacionamento</t>
  </si>
  <si>
    <t>Pedágios</t>
  </si>
  <si>
    <t>Lavagem</t>
  </si>
  <si>
    <t>Hospedagem</t>
  </si>
  <si>
    <t>Outros</t>
  </si>
  <si>
    <t>Tipo</t>
  </si>
  <si>
    <t>Obs. 1: Necessário rubricar a 2ª página</t>
  </si>
  <si>
    <r>
      <t xml:space="preserve">VALORES </t>
    </r>
    <r>
      <rPr>
        <sz val="10"/>
        <rFont val="Century Gothic"/>
        <family val="2"/>
      </rPr>
      <t>(Preencher informações na 2ª página)</t>
    </r>
  </si>
  <si>
    <t>Gestor(a):</t>
  </si>
  <si>
    <t>Relatório de Despesas</t>
  </si>
  <si>
    <t>Recuperadora Paranavai</t>
  </si>
  <si>
    <t>Transportes Treze Tilias</t>
  </si>
  <si>
    <t>West Cine Ltda</t>
  </si>
  <si>
    <t>West Parking</t>
  </si>
  <si>
    <t>81.174.153/0001-57</t>
  </si>
  <si>
    <t>82.782.822/0001-36</t>
  </si>
  <si>
    <t>47.748.637/0001-24</t>
  </si>
  <si>
    <t>81.174.138/0001-09</t>
  </si>
  <si>
    <t>44.485.670/0001-10</t>
  </si>
  <si>
    <t>81.072.399/0001-18</t>
  </si>
  <si>
    <t>23.008.729/0001-00</t>
  </si>
  <si>
    <t>33.184.510/0001-15</t>
  </si>
  <si>
    <t>01.994.951/0001-96</t>
  </si>
  <si>
    <t>80.220.791/0001-02</t>
  </si>
  <si>
    <t>86.547.601/0001-34</t>
  </si>
  <si>
    <t>84.591.064/0001-02</t>
  </si>
  <si>
    <t>47.596.358/0001-92</t>
  </si>
  <si>
    <t>83.832.683/0001-70</t>
  </si>
  <si>
    <t>02.937.632/0001-01</t>
  </si>
  <si>
    <t>83.297.663/0001-47</t>
  </si>
  <si>
    <t>32.132.087/0001-47</t>
  </si>
  <si>
    <t>75.531.012/0001-41</t>
  </si>
  <si>
    <t>07.670.089/0001-42</t>
  </si>
  <si>
    <t>75.526.079/0001-98</t>
  </si>
  <si>
    <t>44.246.458/0001-09</t>
  </si>
  <si>
    <t>42.705.790/0001-50</t>
  </si>
  <si>
    <t>68.761.170/0001-22</t>
  </si>
  <si>
    <t>Assis Diesel de Veículos Ltda</t>
  </si>
  <si>
    <t>Centro Sul Serviços Marítimos Ltda</t>
  </si>
  <si>
    <t>Administração Terminal Limitada</t>
  </si>
  <si>
    <t>Araçatuba Diesel As</t>
  </si>
  <si>
    <t>Armazéns Gerais Terminal Ltda</t>
  </si>
  <si>
    <t>Ingá Caminhões Ltda</t>
  </si>
  <si>
    <t>Ingá Veículos Ltda</t>
  </si>
  <si>
    <t>Magparana S/A</t>
  </si>
  <si>
    <t>Mecânica Atlas Ltda</t>
  </si>
  <si>
    <t>Ovetril Óleos Vegetais Ltda</t>
  </si>
  <si>
    <t>Sipal Assessoria E Participações Ltda</t>
  </si>
  <si>
    <t>Sipal Industria e Comércio Ltda</t>
  </si>
  <si>
    <t>Sipal S/A Indústria, Comércio e Agropecuária</t>
  </si>
  <si>
    <t>Tirolesa Agropecuária Ltda</t>
  </si>
  <si>
    <t>Usimat Destilaria de Álcool Ltda</t>
  </si>
  <si>
    <t>Vegrande Veículos Ltda</t>
  </si>
  <si>
    <t>West Side Shopping Center Ltda</t>
  </si>
  <si>
    <t>Empresas</t>
  </si>
  <si>
    <t>CNPJ</t>
  </si>
  <si>
    <t>Tipo de Pagamento</t>
  </si>
  <si>
    <t>SALDO</t>
  </si>
  <si>
    <t>Gestor(a)</t>
  </si>
  <si>
    <t>Colaborador(a)</t>
  </si>
  <si>
    <t>Total:</t>
  </si>
  <si>
    <t>Despesas</t>
  </si>
  <si>
    <t>Ingá Pneus Ltda</t>
  </si>
  <si>
    <t>Eventos</t>
  </si>
  <si>
    <t>QTDE</t>
  </si>
  <si>
    <t>Custo Total</t>
  </si>
  <si>
    <t>Custo Unitário</t>
  </si>
  <si>
    <t>Observações</t>
  </si>
  <si>
    <t>Refeições Convidados</t>
  </si>
  <si>
    <t>Agência:</t>
  </si>
  <si>
    <t>Adiantamento</t>
  </si>
  <si>
    <t>Refeição Individual</t>
  </si>
  <si>
    <t>Refeição com Convidados</t>
  </si>
  <si>
    <t>JOSE CARLOS FERNANDES DE MELO</t>
  </si>
  <si>
    <t>765.600.749.00</t>
  </si>
  <si>
    <t xml:space="preserve">Motorista </t>
  </si>
  <si>
    <t>Juan Magalhaes</t>
  </si>
  <si>
    <t xml:space="preserve">HIELQUIAS PEREIRA </t>
  </si>
  <si>
    <t>546.576.879.72</t>
  </si>
  <si>
    <t>CAIXA //// CONTA POUPANÇA</t>
  </si>
  <si>
    <t>4124</t>
  </si>
  <si>
    <t>811876324-0</t>
  </si>
  <si>
    <t>546.576.879-72</t>
  </si>
  <si>
    <t>Cupom N° 0508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</si>
</sst>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8" formatCode="&quot;R$&quot;\ #,##0.00;[Red]\-&quot;R$&quot;\ #,##0.00"/>
    <numFmt numFmtId="41" formatCode="_-* #,##0_-;\-* #,##0_-;_-* &quot;-&quot;_-;_-@_-"/>
    <numFmt numFmtId="43" formatCode="_-* #,##0.00_-;\-* #,##0.00_-;_-* &quot;-&quot;??_-;_-@_-"/>
    <numFmt numFmtId="164" formatCode="_(&quot;R$&quot;\ * #,##0.00_);_(&quot;R$&quot;\ * \(#,##0.00\);_(&quot;R$&quot;\ * &quot;-&quot;??_);_(@_)"/>
    <numFmt numFmtId="165" formatCode="[$-F800]dddd\,\ mmmm\ dd\,\ yyyy"/>
    <numFmt numFmtId="166" formatCode="000&quot;.&quot;###&quot;.&quot;###\-##"/>
    <numFmt numFmtId="167" formatCode="0000"/>
    <numFmt numFmtId="168" formatCode="&quot;R$&quot;\ #,##0.00"/>
    <numFmt numFmtId="169" formatCode="000000000\-00"/>
  </numFmts>
  <fonts count="24" x14ac:knownFonts="1">
    <font>
      <sz val="11"/>
      <color theme="1"/>
      <name val="Calibri"/>
      <family val="2"/>
      <scheme val="minor"/>
    </font>
    <font>
      <b/>
      <sz val="16"/>
      <color theme="0"/>
      <name val="Century Gothic"/>
      <family val="2"/>
    </font>
    <font>
      <sz val="9"/>
      <color theme="1"/>
      <name val="Century Gothic"/>
      <family val="2"/>
    </font>
    <font>
      <b/>
      <sz val="9"/>
      <name val="Century Gothic"/>
      <family val="2"/>
    </font>
    <font>
      <sz val="9"/>
      <color theme="1"/>
      <name val="Calibri"/>
      <family val="2"/>
      <scheme val="minor"/>
    </font>
    <font>
      <i/>
      <sz val="9"/>
      <color theme="1"/>
      <name val="Century Gothic"/>
      <family val="2"/>
    </font>
    <font>
      <sz val="11"/>
      <color theme="1"/>
      <name val="Calibri"/>
      <family val="2"/>
      <scheme val="minor"/>
    </font>
    <font>
      <b/>
      <sz val="16"/>
      <name val="Century Gothic"/>
      <family val="2"/>
    </font>
    <font>
      <b/>
      <sz val="15"/>
      <name val="Century Gothic"/>
      <family val="2"/>
    </font>
    <font>
      <b/>
      <sz val="9"/>
      <color theme="1"/>
      <name val="Century Gothic"/>
      <family val="2"/>
    </font>
    <font>
      <sz val="8"/>
      <color theme="1"/>
      <name val="Century Gothic"/>
      <family val="2"/>
    </font>
    <font>
      <sz val="8"/>
      <color theme="1"/>
      <name val="Calibri"/>
      <family val="2"/>
      <scheme val="minor"/>
    </font>
    <font>
      <b/>
      <sz val="8"/>
      <color theme="1"/>
      <name val="Century Gothic"/>
      <family val="2"/>
    </font>
    <font>
      <b/>
      <sz val="10"/>
      <name val="Century Gothic"/>
      <family val="2"/>
    </font>
    <font>
      <sz val="11"/>
      <name val="Segoe UI"/>
      <family val="2"/>
    </font>
    <font>
      <sz val="10"/>
      <name val="Century Gothic"/>
      <family val="2"/>
    </font>
    <font>
      <sz val="8"/>
      <color rgb="FF525252"/>
      <name val="Calibri"/>
      <family val="2"/>
      <scheme val="minor"/>
    </font>
    <font>
      <sz val="8"/>
      <name val="Century Gothic"/>
      <family val="2"/>
    </font>
    <font>
      <sz val="16"/>
      <color theme="0"/>
      <name val="Century Gothic"/>
      <family val="2"/>
    </font>
    <font>
      <b/>
      <sz val="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9" tint="-0.499984740745262"/>
      <name val="Century Gothic"/>
      <family val="2"/>
    </font>
    <font>
      <b/>
      <sz val="12"/>
      <color theme="1"/>
      <name val="Century Gothic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9F9F9"/>
        <bgColor rgb="FF000000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6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theme="6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theme="6"/>
      </top>
      <bottom style="thick">
        <color theme="6"/>
      </bottom>
      <diagonal/>
    </border>
    <border>
      <left/>
      <right/>
      <top style="thick">
        <color theme="6"/>
      </top>
      <bottom/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93">
    <xf numFmtId="0" fontId="0" fillId="0" borderId="0" xfId="0"/>
    <xf numFmtId="0" fontId="11" fillId="0" borderId="0" xfId="0" applyFont="1"/>
    <xf numFmtId="0" fontId="11" fillId="0" borderId="7" xfId="0" applyFont="1" applyBorder="1"/>
    <xf numFmtId="0" fontId="11" fillId="6" borderId="7" xfId="0" applyFont="1" applyFill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6" fillId="6" borderId="0" xfId="0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14" fontId="2" fillId="8" borderId="3" xfId="0" applyNumberFormat="1" applyFont="1" applyFill="1" applyBorder="1" applyAlignment="1" applyProtection="1">
      <alignment horizontal="center" vertical="center"/>
      <protection locked="0"/>
    </xf>
    <xf numFmtId="41" fontId="10" fillId="0" borderId="13" xfId="0" applyNumberFormat="1" applyFont="1" applyBorder="1" applyAlignment="1" applyProtection="1">
      <alignment horizontal="left" vertical="top" wrapText="1" readingOrder="1"/>
      <protection locked="0"/>
    </xf>
    <xf numFmtId="43" fontId="10" fillId="0" borderId="7" xfId="0" applyNumberFormat="1" applyFont="1" applyBorder="1" applyAlignment="1" applyProtection="1">
      <alignment horizontal="left" vertical="top" wrapText="1" readingOrder="1"/>
      <protection locked="0"/>
    </xf>
    <xf numFmtId="49" fontId="10" fillId="0" borderId="11" xfId="1" applyNumberFormat="1" applyFont="1" applyFill="1" applyBorder="1" applyAlignment="1" applyProtection="1">
      <alignment horizontal="left" vertical="top" wrapText="1" readingOrder="1"/>
      <protection locked="0"/>
    </xf>
    <xf numFmtId="49" fontId="10" fillId="0" borderId="12" xfId="1" applyNumberFormat="1" applyFont="1" applyFill="1" applyBorder="1" applyAlignment="1" applyProtection="1">
      <alignment horizontal="left" vertical="top" wrapText="1" readingOrder="1"/>
      <protection locked="0"/>
    </xf>
    <xf numFmtId="43" fontId="10" fillId="0" borderId="11" xfId="0" applyNumberFormat="1" applyFont="1" applyBorder="1" applyAlignment="1">
      <alignment horizontal="left" vertical="top" wrapText="1" readingOrder="1"/>
    </xf>
    <xf numFmtId="165" fontId="7" fillId="4" borderId="1" xfId="0" applyNumberFormat="1" applyFont="1" applyFill="1" applyBorder="1" applyAlignment="1">
      <alignment vertical="center"/>
    </xf>
    <xf numFmtId="165" fontId="8" fillId="4" borderId="1" xfId="0" applyNumberFormat="1" applyFont="1" applyFill="1" applyBorder="1" applyAlignment="1">
      <alignment vertical="center"/>
    </xf>
    <xf numFmtId="165" fontId="1" fillId="4" borderId="1" xfId="0" applyNumberFormat="1" applyFont="1" applyFill="1" applyBorder="1" applyAlignment="1">
      <alignment vertical="center"/>
    </xf>
    <xf numFmtId="0" fontId="2" fillId="5" borderId="0" xfId="0" applyFont="1" applyFill="1"/>
    <xf numFmtId="165" fontId="3" fillId="5" borderId="2" xfId="0" applyNumberFormat="1" applyFont="1" applyFill="1" applyBorder="1" applyAlignment="1">
      <alignment horizontal="left" vertical="center" indent="1"/>
    </xf>
    <xf numFmtId="165" fontId="13" fillId="5" borderId="2" xfId="0" applyNumberFormat="1" applyFont="1" applyFill="1" applyBorder="1" applyAlignment="1">
      <alignment horizontal="left" vertical="center" indent="1"/>
    </xf>
    <xf numFmtId="0" fontId="4" fillId="5" borderId="0" xfId="0" applyFont="1" applyFill="1"/>
    <xf numFmtId="0" fontId="2" fillId="0" borderId="0" xfId="0" applyFont="1"/>
    <xf numFmtId="0" fontId="4" fillId="0" borderId="0" xfId="0" applyFont="1"/>
    <xf numFmtId="0" fontId="9" fillId="0" borderId="8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" fillId="0" borderId="3" xfId="0" applyFont="1" applyBorder="1" applyAlignment="1">
      <alignment horizontal="right" vertical="center" indent="1"/>
    </xf>
    <xf numFmtId="0" fontId="9" fillId="0" borderId="8" xfId="0" applyFont="1" applyBorder="1" applyAlignment="1">
      <alignment horizontal="left" vertical="center"/>
    </xf>
    <xf numFmtId="0" fontId="2" fillId="0" borderId="3" xfId="0" applyFont="1" applyBorder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0" fontId="9" fillId="0" borderId="8" xfId="0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164" fontId="10" fillId="0" borderId="3" xfId="1" applyFont="1" applyFill="1" applyBorder="1" applyAlignment="1" applyProtection="1">
      <alignment horizontal="left" vertical="center"/>
    </xf>
    <xf numFmtId="164" fontId="2" fillId="0" borderId="0" xfId="1" applyFont="1" applyBorder="1" applyAlignment="1" applyProtection="1">
      <alignment horizontal="left"/>
    </xf>
    <xf numFmtId="0" fontId="2" fillId="0" borderId="4" xfId="0" applyFont="1" applyBorder="1" applyAlignment="1">
      <alignment horizontal="right" vertical="center"/>
    </xf>
    <xf numFmtId="164" fontId="10" fillId="0" borderId="4" xfId="1" applyFont="1" applyFill="1" applyBorder="1" applyAlignment="1" applyProtection="1">
      <alignment horizontal="left" vertical="center"/>
    </xf>
    <xf numFmtId="0" fontId="20" fillId="0" borderId="0" xfId="0" applyFont="1" applyAlignment="1">
      <alignment horizontal="center" vertical="center"/>
    </xf>
    <xf numFmtId="0" fontId="22" fillId="0" borderId="0" xfId="0" applyFont="1"/>
    <xf numFmtId="0" fontId="22" fillId="0" borderId="0" xfId="0" applyFont="1" applyAlignment="1">
      <alignment horizontal="center"/>
    </xf>
    <xf numFmtId="0" fontId="2" fillId="0" borderId="8" xfId="0" applyFont="1" applyBorder="1" applyAlignment="1">
      <alignment horizontal="left" vertical="center"/>
    </xf>
    <xf numFmtId="165" fontId="13" fillId="0" borderId="2" xfId="0" applyNumberFormat="1" applyFont="1" applyBorder="1" applyAlignment="1">
      <alignment horizontal="left" vertical="center" indent="1"/>
    </xf>
    <xf numFmtId="165" fontId="13" fillId="0" borderId="0" xfId="0" applyNumberFormat="1" applyFont="1" applyAlignment="1">
      <alignment horizontal="left" vertical="center" indent="1"/>
    </xf>
    <xf numFmtId="165" fontId="3" fillId="0" borderId="2" xfId="0" applyNumberFormat="1" applyFont="1" applyBorder="1" applyAlignment="1">
      <alignment horizontal="left" vertical="center" indent="1"/>
    </xf>
    <xf numFmtId="0" fontId="0" fillId="2" borderId="0" xfId="0" applyFill="1"/>
    <xf numFmtId="0" fontId="5" fillId="0" borderId="0" xfId="0" applyFont="1"/>
    <xf numFmtId="0" fontId="2" fillId="0" borderId="0" xfId="0" applyFont="1" applyAlignment="1">
      <alignment vertical="center"/>
    </xf>
    <xf numFmtId="0" fontId="4" fillId="2" borderId="0" xfId="0" applyFont="1" applyFill="1"/>
    <xf numFmtId="0" fontId="14" fillId="0" borderId="0" xfId="0" applyFont="1"/>
    <xf numFmtId="165" fontId="1" fillId="5" borderId="1" xfId="0" applyNumberFormat="1" applyFont="1" applyFill="1" applyBorder="1" applyAlignment="1">
      <alignment vertical="center"/>
    </xf>
    <xf numFmtId="49" fontId="17" fillId="5" borderId="1" xfId="0" applyNumberFormat="1" applyFont="1" applyFill="1" applyBorder="1" applyAlignment="1">
      <alignment vertical="center"/>
    </xf>
    <xf numFmtId="165" fontId="18" fillId="5" borderId="1" xfId="0" applyNumberFormat="1" applyFont="1" applyFill="1" applyBorder="1" applyAlignment="1">
      <alignment vertical="center"/>
    </xf>
    <xf numFmtId="165" fontId="3" fillId="5" borderId="6" xfId="0" applyNumberFormat="1" applyFont="1" applyFill="1" applyBorder="1" applyAlignment="1">
      <alignment horizontal="left" vertical="center" indent="1"/>
    </xf>
    <xf numFmtId="165" fontId="13" fillId="5" borderId="6" xfId="0" applyNumberFormat="1" applyFont="1" applyFill="1" applyBorder="1" applyAlignment="1">
      <alignment horizontal="left" vertical="center" indent="1"/>
    </xf>
    <xf numFmtId="0" fontId="2" fillId="2" borderId="0" xfId="0" applyFont="1" applyFill="1"/>
    <xf numFmtId="0" fontId="9" fillId="4" borderId="13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top" wrapText="1" readingOrder="1"/>
    </xf>
    <xf numFmtId="0" fontId="4" fillId="2" borderId="0" xfId="0" applyFont="1" applyFill="1" applyAlignment="1">
      <alignment horizontal="left" vertical="top" wrapText="1" readingOrder="1"/>
    </xf>
    <xf numFmtId="0" fontId="0" fillId="0" borderId="0" xfId="0" applyAlignment="1">
      <alignment horizontal="left" vertical="top" wrapText="1" readingOrder="1"/>
    </xf>
    <xf numFmtId="0" fontId="0" fillId="2" borderId="0" xfId="0" applyFill="1" applyAlignment="1">
      <alignment horizontal="left" vertical="top" wrapText="1" readingOrder="1"/>
    </xf>
    <xf numFmtId="0" fontId="5" fillId="2" borderId="0" xfId="0" applyFont="1" applyFill="1" applyAlignment="1">
      <alignment horizontal="left" vertical="top" wrapText="1" readingOrder="1"/>
    </xf>
    <xf numFmtId="0" fontId="5" fillId="2" borderId="0" xfId="0" applyFont="1" applyFill="1"/>
    <xf numFmtId="0" fontId="2" fillId="2" borderId="0" xfId="0" applyFont="1" applyFill="1" applyAlignment="1">
      <alignment vertical="center"/>
    </xf>
    <xf numFmtId="0" fontId="9" fillId="2" borderId="0" xfId="0" applyFont="1" applyFill="1" applyAlignment="1">
      <alignment horizontal="right" vertical="center" indent="1"/>
    </xf>
    <xf numFmtId="0" fontId="4" fillId="0" borderId="5" xfId="0" applyFont="1" applyBorder="1" applyProtection="1">
      <protection locked="0"/>
    </xf>
    <xf numFmtId="0" fontId="10" fillId="0" borderId="7" xfId="0" applyFont="1" applyBorder="1" applyAlignment="1" applyProtection="1">
      <alignment horizontal="left" vertical="top" wrapText="1" readingOrder="1"/>
      <protection locked="0"/>
    </xf>
    <xf numFmtId="0" fontId="10" fillId="0" borderId="11" xfId="0" applyFont="1" applyBorder="1" applyAlignment="1" applyProtection="1">
      <alignment horizontal="left" vertical="top" wrapText="1" readingOrder="1"/>
      <protection locked="0"/>
    </xf>
    <xf numFmtId="0" fontId="10" fillId="0" borderId="12" xfId="0" applyFont="1" applyBorder="1" applyAlignment="1" applyProtection="1">
      <alignment horizontal="left" vertical="top" wrapText="1" readingOrder="1"/>
      <protection locked="0"/>
    </xf>
    <xf numFmtId="14" fontId="17" fillId="5" borderId="1" xfId="0" applyNumberFormat="1" applyFont="1" applyFill="1" applyBorder="1" applyAlignment="1">
      <alignment horizontal="right" vertical="center" indent="1"/>
    </xf>
    <xf numFmtId="49" fontId="17" fillId="5" borderId="1" xfId="0" applyNumberFormat="1" applyFont="1" applyFill="1" applyBorder="1" applyAlignment="1">
      <alignment horizontal="left" vertical="center" indent="1"/>
    </xf>
    <xf numFmtId="0" fontId="2" fillId="0" borderId="9" xfId="0" applyFont="1" applyBorder="1" applyAlignment="1">
      <alignment horizontal="center" vertical="center"/>
    </xf>
    <xf numFmtId="0" fontId="2" fillId="8" borderId="0" xfId="0" applyFont="1" applyFill="1" applyAlignment="1" applyProtection="1">
      <alignment horizontal="left" vertical="center"/>
      <protection locked="0"/>
    </xf>
    <xf numFmtId="166" fontId="2" fillId="8" borderId="4" xfId="0" applyNumberFormat="1" applyFont="1" applyFill="1" applyBorder="1" applyAlignment="1" applyProtection="1">
      <alignment horizontal="left" vertical="center"/>
      <protection locked="0"/>
    </xf>
    <xf numFmtId="0" fontId="2" fillId="8" borderId="4" xfId="0" applyFont="1" applyFill="1" applyBorder="1" applyAlignment="1" applyProtection="1">
      <alignment horizontal="left" vertical="center"/>
      <protection locked="0"/>
    </xf>
    <xf numFmtId="14" fontId="2" fillId="8" borderId="3" xfId="0" applyNumberFormat="1" applyFont="1" applyFill="1" applyBorder="1" applyAlignment="1" applyProtection="1">
      <alignment horizontal="center" vertical="center"/>
      <protection locked="0"/>
    </xf>
    <xf numFmtId="0" fontId="9" fillId="4" borderId="7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169" fontId="2" fillId="8" borderId="4" xfId="0" applyNumberFormat="1" applyFont="1" applyFill="1" applyBorder="1" applyAlignment="1" applyProtection="1">
      <alignment horizontal="center"/>
      <protection locked="0"/>
    </xf>
    <xf numFmtId="0" fontId="2" fillId="0" borderId="10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164" fontId="12" fillId="3" borderId="14" xfId="1" applyFont="1" applyFill="1" applyBorder="1" applyAlignment="1" applyProtection="1">
      <alignment horizontal="center" vertical="center"/>
    </xf>
    <xf numFmtId="168" fontId="2" fillId="8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4" xfId="0" applyFont="1" applyBorder="1" applyAlignment="1">
      <alignment horizontal="right" vertical="center"/>
    </xf>
    <xf numFmtId="0" fontId="9" fillId="0" borderId="10" xfId="0" applyFont="1" applyBorder="1" applyAlignment="1">
      <alignment horizontal="right" vertical="center"/>
    </xf>
    <xf numFmtId="8" fontId="21" fillId="3" borderId="8" xfId="1" applyNumberFormat="1" applyFont="1" applyFill="1" applyBorder="1" applyAlignment="1" applyProtection="1">
      <alignment horizontal="center" vertical="center"/>
    </xf>
    <xf numFmtId="0" fontId="22" fillId="0" borderId="15" xfId="0" applyFont="1" applyBorder="1" applyAlignment="1">
      <alignment horizontal="center" vertical="center"/>
    </xf>
    <xf numFmtId="49" fontId="2" fillId="8" borderId="10" xfId="0" applyNumberFormat="1" applyFont="1" applyFill="1" applyBorder="1" applyAlignment="1" applyProtection="1">
      <alignment horizontal="center"/>
      <protection locked="0"/>
    </xf>
    <xf numFmtId="49" fontId="2" fillId="8" borderId="4" xfId="0" applyNumberFormat="1" applyFont="1" applyFill="1" applyBorder="1" applyAlignment="1" applyProtection="1">
      <alignment horizontal="center"/>
      <protection locked="0"/>
    </xf>
    <xf numFmtId="167" fontId="2" fillId="8" borderId="4" xfId="0" applyNumberFormat="1" applyFont="1" applyFill="1" applyBorder="1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6B38318F-D1A1-4005-9EF5-A9C454B6A93C}"/>
  </tableStyles>
  <colors>
    <mruColors>
      <color rgb="FFA2B9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1022976</xdr:colOff>
      <xdr:row>0</xdr:row>
      <xdr:rowOff>51408</xdr:rowOff>
    </xdr:from>
    <xdr:to>
      <xdr:col>9</xdr:col>
      <xdr:colOff>1930853</xdr:colOff>
      <xdr:row>0</xdr:row>
      <xdr:rowOff>375408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503BA69-ED12-DEEB-21D4-61AE4231DC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647" t="23684" r="12384" b="33772"/>
        <a:stretch/>
      </xdr:blipFill>
      <xdr:spPr>
        <a:xfrm>
          <a:off x="5795001" y="51408"/>
          <a:ext cx="910599" cy="324000"/>
        </a:xfrm>
        <a:prstGeom prst="rect">
          <a:avLst/>
        </a:prstGeom>
      </xdr:spPr>
    </xdr:pic>
    <xdr:clientData/>
  </xdr:twoCellAnchor>
  <xdr:oneCellAnchor>
    <xdr:from>
      <xdr:col>9</xdr:col>
      <xdr:colOff>1063516</xdr:colOff>
      <xdr:row>49</xdr:row>
      <xdr:rowOff>79984</xdr:rowOff>
    </xdr:from>
    <xdr:ext cx="741522" cy="263841"/>
    <xdr:pic>
      <xdr:nvPicPr>
        <xdr:cNvPr id="4" name="Imagem 3">
          <a:extLst>
            <a:ext uri="{FF2B5EF4-FFF2-40B4-BE49-F238E27FC236}">
              <a16:creationId xmlns:a16="http://schemas.microsoft.com/office/drawing/2014/main" id="{38FA2F17-4286-406D-8831-F95E31E7F3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647" t="23684" r="12384" b="33772"/>
        <a:stretch/>
      </xdr:blipFill>
      <xdr:spPr>
        <a:xfrm>
          <a:off x="5835541" y="79984"/>
          <a:ext cx="741522" cy="263841"/>
        </a:xfrm>
        <a:prstGeom prst="rect">
          <a:avLst/>
        </a:prstGeom>
      </xdr:spPr>
    </xdr:pic>
    <xdr:clientData/>
  </xdr:oneCellAnchor>
  <xdr:twoCellAnchor editAs="oneCell">
    <xdr:from>
      <xdr:col>0</xdr:col>
      <xdr:colOff>9525</xdr:colOff>
      <xdr:row>0</xdr:row>
      <xdr:rowOff>10431</xdr:rowOff>
    </xdr:from>
    <xdr:to>
      <xdr:col>1</xdr:col>
      <xdr:colOff>161137</xdr:colOff>
      <xdr:row>1</xdr:row>
      <xdr:rowOff>10745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9F6DD9-8B33-8CA6-8121-940996798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0431"/>
          <a:ext cx="351637" cy="419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1359</xdr:rowOff>
    </xdr:from>
    <xdr:to>
      <xdr:col>1</xdr:col>
      <xdr:colOff>151612</xdr:colOff>
      <xdr:row>50</xdr:row>
      <xdr:rowOff>2074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F5A68E38-40CD-44B7-AD9C-73A04E88B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08127"/>
          <a:ext cx="348916" cy="4225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ECC5-130F-4216-867E-23DD33AFEFE1}">
  <sheetPr codeName="Planilha1">
    <tabColor theme="4" tint="-0.499984740745262"/>
    <pageSetUpPr fitToPage="1"/>
  </sheetPr>
  <dimension ref="A1:M98"/>
  <sheetViews>
    <sheetView showGridLines="0" tabSelected="1" zoomScaleNormal="100" zoomScaleSheetLayoutView="80" workbookViewId="0">
      <selection activeCell="C54" sqref="C54:D54"/>
    </sheetView>
  </sheetViews>
  <sheetFormatPr defaultColWidth="0" defaultRowHeight="15" zeroHeight="1" x14ac:dyDescent="0.25"/>
  <cols>
    <col min="1" max="1" width="3" customWidth="1"/>
    <col min="2" max="2" width="2.7109375" customWidth="1"/>
    <col min="3" max="3" width="21.5703125" customWidth="1"/>
    <col min="4" max="4" width="13.5703125" customWidth="1"/>
    <col min="5" max="5" width="3.5703125" customWidth="1"/>
    <col min="6" max="6" width="19.42578125" customWidth="1"/>
    <col min="7" max="7" width="5.28515625" bestFit="1" customWidth="1"/>
    <col min="8" max="9" width="9" customWidth="1"/>
    <col min="10" max="10" width="35.7109375" customWidth="1"/>
    <col min="11" max="12" width="3.7109375" customWidth="1"/>
    <col min="13" max="13" width="2.5703125" customWidth="1"/>
    <col min="14" max="16384" width="1.28515625" hidden="1"/>
  </cols>
  <sheetData>
    <row r="1" spans="1:13" ht="33" customHeight="1" x14ac:dyDescent="0.25">
      <c r="A1" s="15"/>
      <c r="B1" s="16"/>
      <c r="C1" s="16" t="s">
        <v>46</v>
      </c>
      <c r="D1" s="15"/>
      <c r="E1" s="15"/>
      <c r="F1" s="15"/>
      <c r="G1" s="15"/>
      <c r="H1" s="15"/>
      <c r="I1" s="15"/>
      <c r="J1" s="17"/>
      <c r="K1" s="17"/>
      <c r="L1" s="17"/>
      <c r="M1" s="17"/>
    </row>
    <row r="2" spans="1:13" ht="17.100000000000001" customHeight="1" x14ac:dyDescent="0.3">
      <c r="A2" s="18"/>
      <c r="B2" s="19"/>
      <c r="C2" s="20" t="s">
        <v>15</v>
      </c>
      <c r="D2" s="19"/>
      <c r="E2" s="19"/>
      <c r="F2" s="19"/>
      <c r="G2" s="19"/>
      <c r="H2" s="19"/>
      <c r="I2" s="19"/>
      <c r="J2" s="19"/>
      <c r="K2" s="19"/>
      <c r="L2" s="19"/>
      <c r="M2" s="21"/>
    </row>
    <row r="3" spans="1:13" ht="17.100000000000001" customHeight="1" x14ac:dyDescent="0.3">
      <c r="A3" s="22"/>
      <c r="B3" s="23"/>
      <c r="C3" s="22"/>
      <c r="D3" s="22"/>
      <c r="E3" s="22"/>
      <c r="F3" s="22"/>
      <c r="G3" s="22"/>
      <c r="H3" s="22"/>
      <c r="I3" s="22"/>
      <c r="J3" s="22"/>
      <c r="K3" s="22"/>
      <c r="L3" s="22"/>
      <c r="M3" s="23"/>
    </row>
    <row r="4" spans="1:13" ht="17.100000000000001" customHeight="1" thickBot="1" x14ac:dyDescent="0.35">
      <c r="A4" s="22"/>
      <c r="B4" s="23"/>
      <c r="C4" s="24" t="s">
        <v>28</v>
      </c>
      <c r="D4" s="25"/>
      <c r="E4" s="26"/>
      <c r="F4" s="26"/>
      <c r="G4" s="26"/>
      <c r="H4" s="26"/>
      <c r="I4" s="26"/>
      <c r="J4" s="26"/>
      <c r="K4" s="26"/>
      <c r="L4" s="22"/>
      <c r="M4" s="23"/>
    </row>
    <row r="5" spans="1:13" ht="17.100000000000001" customHeight="1" thickTop="1" x14ac:dyDescent="0.3">
      <c r="A5" s="22"/>
      <c r="B5" s="23"/>
      <c r="C5" s="27"/>
      <c r="D5" s="26"/>
      <c r="E5" s="26"/>
      <c r="F5" s="26"/>
      <c r="G5" s="26"/>
      <c r="H5" s="26"/>
      <c r="I5" s="26"/>
      <c r="J5" s="26"/>
      <c r="K5" s="26"/>
      <c r="L5" s="22"/>
      <c r="M5" s="23"/>
    </row>
    <row r="6" spans="1:13" ht="17.100000000000001" customHeight="1" x14ac:dyDescent="0.3">
      <c r="A6" s="22"/>
      <c r="B6" s="23"/>
      <c r="C6" s="28" t="s">
        <v>7</v>
      </c>
      <c r="D6" s="74" t="s">
        <v>114</v>
      </c>
      <c r="E6" s="74"/>
      <c r="F6" s="74"/>
      <c r="G6" s="74"/>
      <c r="H6" s="74" t="s">
        <v>110</v>
      </c>
      <c r="I6" s="74"/>
      <c r="J6" s="74"/>
      <c r="K6" s="74"/>
      <c r="L6" s="22"/>
      <c r="M6" s="23"/>
    </row>
    <row r="7" spans="1:13" ht="17.100000000000001" customHeight="1" x14ac:dyDescent="0.3">
      <c r="A7" s="22"/>
      <c r="B7" s="23"/>
      <c r="C7" s="28" t="s">
        <v>11</v>
      </c>
      <c r="D7" s="75" t="s">
        <v>115</v>
      </c>
      <c r="E7" s="75"/>
      <c r="F7" s="75"/>
      <c r="G7" s="75"/>
      <c r="H7" s="75" t="s">
        <v>111</v>
      </c>
      <c r="I7" s="75"/>
      <c r="J7" s="75"/>
      <c r="K7" s="75"/>
      <c r="L7" s="22"/>
      <c r="M7" s="23"/>
    </row>
    <row r="8" spans="1:13" ht="17.100000000000001" customHeight="1" x14ac:dyDescent="0.3">
      <c r="A8" s="22"/>
      <c r="B8" s="23"/>
      <c r="C8" s="28" t="s">
        <v>8</v>
      </c>
      <c r="D8" s="76" t="s">
        <v>80</v>
      </c>
      <c r="E8" s="76"/>
      <c r="F8" s="76"/>
      <c r="G8" s="76"/>
      <c r="H8" s="76"/>
      <c r="I8" s="76"/>
      <c r="J8" s="76"/>
      <c r="K8" s="76"/>
      <c r="L8" s="22"/>
      <c r="M8" s="23"/>
    </row>
    <row r="9" spans="1:13" ht="17.100000000000001" customHeight="1" x14ac:dyDescent="0.3">
      <c r="A9" s="22"/>
      <c r="B9" s="23"/>
      <c r="C9" s="28" t="s">
        <v>10</v>
      </c>
      <c r="D9" s="76" t="s">
        <v>112</v>
      </c>
      <c r="E9" s="76"/>
      <c r="F9" s="76"/>
      <c r="G9" s="76"/>
      <c r="H9" s="76" t="s">
        <v>112</v>
      </c>
      <c r="I9" s="76"/>
      <c r="J9" s="76"/>
      <c r="K9" s="76"/>
      <c r="L9" s="22"/>
      <c r="M9" s="23"/>
    </row>
    <row r="10" spans="1:13" ht="17.100000000000001" customHeight="1" x14ac:dyDescent="0.3">
      <c r="A10" s="22"/>
      <c r="B10" s="23"/>
      <c r="C10" s="28" t="s">
        <v>45</v>
      </c>
      <c r="D10" s="76" t="s">
        <v>113</v>
      </c>
      <c r="E10" s="76"/>
      <c r="F10" s="76"/>
      <c r="G10" s="76"/>
      <c r="H10" s="76" t="s">
        <v>113</v>
      </c>
      <c r="I10" s="76"/>
      <c r="J10" s="76"/>
      <c r="K10" s="76"/>
      <c r="L10" s="22"/>
      <c r="M10" s="23"/>
    </row>
    <row r="11" spans="1:13" ht="17.100000000000001" customHeight="1" x14ac:dyDescent="0.25"/>
    <row r="12" spans="1:13" ht="17.100000000000001" customHeight="1" x14ac:dyDescent="0.25"/>
    <row r="13" spans="1:13" ht="17.100000000000001" customHeight="1" thickBot="1" x14ac:dyDescent="0.35">
      <c r="A13" s="22"/>
      <c r="B13" s="23"/>
      <c r="C13" s="29" t="s">
        <v>9</v>
      </c>
      <c r="D13" s="25"/>
      <c r="E13" s="26"/>
      <c r="F13" s="22"/>
      <c r="G13" s="22"/>
      <c r="H13" s="22"/>
      <c r="I13" s="22"/>
      <c r="J13" s="22"/>
      <c r="K13" s="22"/>
      <c r="L13" s="22"/>
      <c r="M13" s="23"/>
    </row>
    <row r="14" spans="1:13" ht="17.100000000000001" customHeight="1" thickTop="1" x14ac:dyDescent="0.3">
      <c r="A14" s="22"/>
      <c r="B14" s="23"/>
      <c r="C14" s="27"/>
      <c r="D14" s="26"/>
      <c r="E14" s="26"/>
      <c r="F14" s="22"/>
      <c r="G14" s="22"/>
      <c r="H14" s="22"/>
      <c r="I14" s="22"/>
      <c r="J14" s="22"/>
      <c r="K14" s="22"/>
      <c r="L14" s="22"/>
      <c r="M14" s="23"/>
    </row>
    <row r="15" spans="1:13" ht="17.100000000000001" customHeight="1" x14ac:dyDescent="0.3">
      <c r="A15" s="22"/>
      <c r="B15" s="23"/>
      <c r="C15" s="30" t="s">
        <v>12</v>
      </c>
      <c r="D15" s="9">
        <v>45874</v>
      </c>
      <c r="E15" s="31"/>
      <c r="F15" s="30" t="s">
        <v>13</v>
      </c>
      <c r="G15" s="77">
        <v>45874</v>
      </c>
      <c r="H15" s="77"/>
      <c r="K15" s="22"/>
      <c r="L15" s="22"/>
      <c r="M15" s="23"/>
    </row>
    <row r="16" spans="1:13" ht="17.100000000000001" customHeight="1" x14ac:dyDescent="0.3">
      <c r="A16" s="22"/>
      <c r="B16" s="23"/>
      <c r="C16" s="23"/>
      <c r="D16" s="23"/>
      <c r="E16" s="23"/>
      <c r="F16" s="22"/>
      <c r="G16" s="22"/>
      <c r="H16" s="22"/>
      <c r="I16" s="22"/>
      <c r="J16" s="22"/>
      <c r="K16" s="22"/>
      <c r="L16" s="22"/>
      <c r="M16" s="23"/>
    </row>
    <row r="17" spans="1:13" ht="17.100000000000001" customHeight="1" x14ac:dyDescent="0.3">
      <c r="A17" s="22"/>
      <c r="B17" s="23"/>
      <c r="C17" s="23"/>
      <c r="D17" s="23"/>
      <c r="E17" s="23"/>
      <c r="F17" s="22"/>
      <c r="G17" s="22"/>
      <c r="H17" s="22"/>
      <c r="I17" s="22"/>
      <c r="J17" s="22"/>
      <c r="K17" s="22"/>
      <c r="L17" s="22"/>
      <c r="M17" s="23"/>
    </row>
    <row r="18" spans="1:13" ht="17.100000000000001" customHeight="1" x14ac:dyDescent="0.3">
      <c r="A18" s="18"/>
      <c r="B18" s="19"/>
      <c r="C18" s="20" t="s">
        <v>44</v>
      </c>
      <c r="D18" s="19"/>
      <c r="E18" s="19"/>
      <c r="F18" s="19"/>
      <c r="G18" s="19"/>
      <c r="H18" s="19"/>
      <c r="I18" s="19"/>
      <c r="J18" s="19"/>
      <c r="K18" s="19"/>
      <c r="L18" s="19"/>
      <c r="M18" s="21"/>
    </row>
    <row r="19" spans="1:13" ht="17.100000000000001" customHeight="1" x14ac:dyDescent="0.3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ht="17.100000000000001" customHeight="1" x14ac:dyDescent="0.3">
      <c r="A20" s="22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ht="17.100000000000001" customHeight="1" thickBot="1" x14ac:dyDescent="0.35">
      <c r="A21" s="22"/>
      <c r="B21" s="23"/>
      <c r="C21" s="29" t="s">
        <v>22</v>
      </c>
      <c r="D21" s="25"/>
      <c r="E21" s="26"/>
      <c r="F21" s="32" t="s">
        <v>98</v>
      </c>
      <c r="G21" s="32"/>
      <c r="H21" s="32"/>
      <c r="I21" s="32"/>
      <c r="J21" s="33"/>
      <c r="K21" s="22"/>
      <c r="L21" s="22"/>
      <c r="M21" s="23"/>
    </row>
    <row r="22" spans="1:13" ht="17.100000000000001" customHeight="1" thickTop="1" thickBot="1" x14ac:dyDescent="0.35">
      <c r="A22" s="22"/>
      <c r="B22" s="23"/>
      <c r="C22" s="30" t="s">
        <v>3</v>
      </c>
      <c r="D22" s="34">
        <f ca="1">SUMIF($E$54:$F$91, "Passagens", $H$54:$H$91)</f>
        <v>0</v>
      </c>
      <c r="E22" s="35"/>
      <c r="F22" s="86" t="s">
        <v>97</v>
      </c>
      <c r="G22" s="86"/>
      <c r="H22" s="86"/>
      <c r="I22" s="86"/>
      <c r="J22" s="84">
        <f ca="1">SUM(D22,D23,D24,D25,D26,D27,D31,D32,D35,D36,D37)</f>
        <v>30.4</v>
      </c>
      <c r="K22" s="84"/>
      <c r="L22" s="22"/>
      <c r="M22" s="22"/>
    </row>
    <row r="23" spans="1:13" ht="17.100000000000001" customHeight="1" thickTop="1" x14ac:dyDescent="0.3">
      <c r="A23" s="22"/>
      <c r="B23" s="23"/>
      <c r="C23" s="36" t="s">
        <v>21</v>
      </c>
      <c r="D23" s="37">
        <f ca="1">SUMIF($E$54:$F$91, "Taxi ou Uber", $H$54:$H$91)</f>
        <v>0</v>
      </c>
      <c r="E23" s="35"/>
      <c r="K23" s="22"/>
      <c r="L23" s="22"/>
      <c r="M23" s="22"/>
    </row>
    <row r="24" spans="1:13" ht="17.100000000000001" customHeight="1" thickBot="1" x14ac:dyDescent="0.35">
      <c r="A24" s="22"/>
      <c r="B24" s="23"/>
      <c r="C24" s="36" t="s">
        <v>0</v>
      </c>
      <c r="D24" s="37">
        <f ca="1">SUMIF($E$54:$F$91, "Combustível", $H$54:$H$91)</f>
        <v>0</v>
      </c>
      <c r="E24" s="35"/>
      <c r="F24" s="32" t="s">
        <v>107</v>
      </c>
      <c r="G24" s="32"/>
      <c r="H24" s="32"/>
      <c r="I24" s="32"/>
      <c r="J24" s="33"/>
      <c r="K24" s="22"/>
      <c r="L24" s="22"/>
      <c r="M24" s="22"/>
    </row>
    <row r="25" spans="1:13" ht="17.100000000000001" customHeight="1" thickTop="1" x14ac:dyDescent="0.3">
      <c r="A25" s="22"/>
      <c r="B25" s="23"/>
      <c r="C25" s="36" t="s">
        <v>6</v>
      </c>
      <c r="D25" s="37">
        <f ca="1">SUMIF($E$54:$F$91, "Estacionamento", $H$54:$H$91)</f>
        <v>0</v>
      </c>
      <c r="E25" s="35"/>
      <c r="F25" s="87" t="s">
        <v>97</v>
      </c>
      <c r="G25" s="87"/>
      <c r="H25" s="87"/>
      <c r="I25" s="87"/>
      <c r="J25" s="85"/>
      <c r="K25" s="85"/>
      <c r="L25" s="22"/>
      <c r="M25" s="23"/>
    </row>
    <row r="26" spans="1:13" ht="17.100000000000001" customHeight="1" x14ac:dyDescent="0.3">
      <c r="A26" s="22"/>
      <c r="B26" s="23"/>
      <c r="C26" s="36" t="s">
        <v>4</v>
      </c>
      <c r="D26" s="37">
        <f ca="1">SUMIF($E$54:$F$91, "Pedágios", $H$54:$H$91)</f>
        <v>30.4</v>
      </c>
      <c r="E26" s="35"/>
      <c r="K26" s="22"/>
      <c r="L26" s="22"/>
      <c r="M26" s="23"/>
    </row>
    <row r="27" spans="1:13" ht="17.100000000000001" customHeight="1" thickBot="1" x14ac:dyDescent="0.35">
      <c r="A27" s="22"/>
      <c r="B27" s="23"/>
      <c r="C27" s="36" t="s">
        <v>5</v>
      </c>
      <c r="D27" s="37">
        <f ca="1">SUMIF($E$54:$F$91, "Lavagem", $H$54:$H$91)</f>
        <v>0</v>
      </c>
      <c r="E27" s="35"/>
      <c r="F27" s="32" t="s">
        <v>94</v>
      </c>
      <c r="G27" s="32"/>
      <c r="H27" s="32"/>
      <c r="I27" s="32"/>
      <c r="J27" s="88">
        <f ca="1">J22-J25</f>
        <v>30.4</v>
      </c>
      <c r="K27" s="88"/>
    </row>
    <row r="28" spans="1:13" ht="17.100000000000001" customHeight="1" thickTop="1" x14ac:dyDescent="0.3">
      <c r="A28" s="22"/>
      <c r="B28" s="23"/>
      <c r="F28" s="38"/>
      <c r="G28" s="38"/>
      <c r="H28" s="38"/>
      <c r="I28" s="38"/>
      <c r="J28" s="89" t="str">
        <f ca="1">IF(J27=0,"",IF(J27 &gt; 0, "A Receber", "A Devolver"))</f>
        <v>A Receber</v>
      </c>
      <c r="K28" s="89"/>
      <c r="L28" s="39"/>
      <c r="M28" s="23"/>
    </row>
    <row r="29" spans="1:13" ht="17.100000000000001" customHeight="1" x14ac:dyDescent="0.3">
      <c r="A29" s="22"/>
      <c r="B29" s="23"/>
      <c r="F29" s="38"/>
      <c r="G29" s="38"/>
      <c r="H29" s="38"/>
      <c r="I29" s="38"/>
      <c r="J29" s="40"/>
      <c r="K29" s="40"/>
      <c r="L29" s="40"/>
      <c r="M29" s="23"/>
    </row>
    <row r="30" spans="1:13" ht="17.100000000000001" customHeight="1" thickBot="1" x14ac:dyDescent="0.35">
      <c r="A30" s="22"/>
      <c r="B30" s="23"/>
      <c r="C30" s="29" t="s">
        <v>23</v>
      </c>
      <c r="D30" s="41"/>
      <c r="E30" s="26"/>
      <c r="F30" s="42" t="s">
        <v>16</v>
      </c>
      <c r="G30" s="43"/>
      <c r="H30" s="43"/>
      <c r="I30" s="43"/>
      <c r="J30" s="23"/>
      <c r="K30" s="23"/>
      <c r="L30" s="22"/>
      <c r="M30" s="23"/>
    </row>
    <row r="31" spans="1:13" ht="17.100000000000001" customHeight="1" thickTop="1" thickBot="1" x14ac:dyDescent="0.35">
      <c r="A31" s="22"/>
      <c r="B31" s="23"/>
      <c r="C31" s="30" t="s">
        <v>2</v>
      </c>
      <c r="D31" s="34">
        <f ca="1">SUMIF($E$54:$F$91, "Hospedagem", $H$54:$H$91)</f>
        <v>0</v>
      </c>
      <c r="E31" s="26"/>
      <c r="F31" s="24" t="s">
        <v>26</v>
      </c>
      <c r="G31" s="24"/>
      <c r="H31" s="24"/>
      <c r="I31" s="24"/>
      <c r="J31" s="26"/>
      <c r="K31" s="26"/>
      <c r="L31" s="22"/>
      <c r="M31" s="23"/>
    </row>
    <row r="32" spans="1:13" ht="17.100000000000001" customHeight="1" thickTop="1" x14ac:dyDescent="0.3">
      <c r="A32" s="22"/>
      <c r="B32" s="23"/>
      <c r="C32" s="30" t="s">
        <v>1</v>
      </c>
      <c r="D32" s="37">
        <f ca="1">SUMIF($E$54:$F$91, "Refeição Individual", $H$54:$H$91)</f>
        <v>0</v>
      </c>
      <c r="E32" s="35"/>
      <c r="F32" s="82" t="s">
        <v>27</v>
      </c>
      <c r="G32" s="82"/>
      <c r="H32" s="82"/>
      <c r="I32" s="82"/>
      <c r="J32" s="90" t="s">
        <v>116</v>
      </c>
      <c r="K32" s="90"/>
      <c r="L32" s="23"/>
      <c r="M32" s="23"/>
    </row>
    <row r="33" spans="1:13" ht="17.100000000000001" customHeight="1" x14ac:dyDescent="0.3">
      <c r="A33" s="22"/>
      <c r="B33" s="23"/>
      <c r="E33" s="35"/>
      <c r="F33" s="83" t="s">
        <v>106</v>
      </c>
      <c r="G33" s="83"/>
      <c r="H33" s="83"/>
      <c r="I33" s="83"/>
      <c r="J33" s="91" t="s">
        <v>117</v>
      </c>
      <c r="K33" s="91"/>
      <c r="L33" s="23"/>
      <c r="M33" s="23"/>
    </row>
    <row r="34" spans="1:13" ht="17.100000000000001" customHeight="1" thickBot="1" x14ac:dyDescent="0.35">
      <c r="A34" s="22"/>
      <c r="B34" s="44"/>
      <c r="C34" s="29" t="s">
        <v>24</v>
      </c>
      <c r="D34" s="41"/>
      <c r="E34" s="45"/>
      <c r="F34" s="83" t="s">
        <v>20</v>
      </c>
      <c r="G34" s="83"/>
      <c r="H34" s="83"/>
      <c r="I34" s="83"/>
      <c r="J34" s="92" t="s">
        <v>118</v>
      </c>
      <c r="K34" s="92"/>
      <c r="L34" s="44"/>
      <c r="M34" s="23"/>
    </row>
    <row r="35" spans="1:13" ht="17.100000000000001" customHeight="1" thickTop="1" x14ac:dyDescent="0.3">
      <c r="A35" s="22"/>
      <c r="B35" s="23"/>
      <c r="C35" s="36" t="s">
        <v>25</v>
      </c>
      <c r="D35" s="37">
        <f ca="1">SUMIF($E$54:$F$91, "Outros", $H$54:$H$91)</f>
        <v>0</v>
      </c>
      <c r="F35" s="83" t="s">
        <v>11</v>
      </c>
      <c r="G35" s="83"/>
      <c r="H35" s="83"/>
      <c r="I35" s="83"/>
      <c r="J35" s="81" t="s">
        <v>119</v>
      </c>
      <c r="K35" s="81"/>
      <c r="L35" s="22"/>
      <c r="M35" s="23"/>
    </row>
    <row r="36" spans="1:13" ht="17.100000000000001" customHeight="1" x14ac:dyDescent="0.3">
      <c r="A36" s="22"/>
      <c r="B36" s="23"/>
      <c r="C36" s="30" t="s">
        <v>100</v>
      </c>
      <c r="D36" s="37">
        <f ca="1">SUMIF($E$54:$F$91, "Eventos", $H$54:$H$91)</f>
        <v>0</v>
      </c>
      <c r="L36" s="22"/>
      <c r="M36" s="23"/>
    </row>
    <row r="37" spans="1:13" ht="17.100000000000001" customHeight="1" x14ac:dyDescent="0.3">
      <c r="A37" s="22"/>
      <c r="B37" s="23"/>
      <c r="C37" s="30" t="s">
        <v>105</v>
      </c>
      <c r="D37" s="37">
        <f ca="1">SUMIF($E$54:$F$91, "Refeição com Convidados", $H$54:$H$91)</f>
        <v>0</v>
      </c>
      <c r="L37" s="22"/>
      <c r="M37" s="23"/>
    </row>
    <row r="38" spans="1:13" ht="17.100000000000001" customHeight="1" x14ac:dyDescent="0.3">
      <c r="A38" s="22"/>
      <c r="B38" s="23"/>
      <c r="L38" s="46"/>
      <c r="M38" s="23"/>
    </row>
    <row r="39" spans="1:13" ht="17.100000000000001" customHeight="1" x14ac:dyDescent="0.3">
      <c r="A39" s="46"/>
      <c r="B39" s="22"/>
      <c r="L39" s="22"/>
      <c r="M39" s="46"/>
    </row>
    <row r="40" spans="1:13" ht="17.100000000000001" customHeight="1" x14ac:dyDescent="0.25"/>
    <row r="41" spans="1:13" ht="17.100000000000001" customHeight="1" x14ac:dyDescent="0.25"/>
    <row r="42" spans="1:13" ht="17.100000000000001" customHeight="1" x14ac:dyDescent="0.25">
      <c r="C42" s="67"/>
      <c r="D42" s="67"/>
      <c r="E42" s="23"/>
      <c r="F42" s="67"/>
      <c r="G42" s="67"/>
      <c r="H42" s="67"/>
      <c r="I42" s="67"/>
      <c r="J42" s="67"/>
      <c r="K42" s="67"/>
    </row>
    <row r="43" spans="1:13" ht="17.100000000000001" customHeight="1" x14ac:dyDescent="0.25">
      <c r="C43" s="73" t="s">
        <v>95</v>
      </c>
      <c r="D43" s="73"/>
      <c r="E43" s="47"/>
      <c r="F43" s="73" t="s">
        <v>96</v>
      </c>
      <c r="G43" s="73"/>
      <c r="H43" s="73"/>
      <c r="I43" s="73"/>
      <c r="J43" s="73"/>
      <c r="K43" s="73"/>
    </row>
    <row r="44" spans="1:13" ht="17.100000000000001" customHeight="1" x14ac:dyDescent="0.25">
      <c r="A44" s="48"/>
    </row>
    <row r="45" spans="1:13" ht="17.100000000000001" customHeight="1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</row>
    <row r="46" spans="1:13" ht="17.100000000000001" customHeight="1" x14ac:dyDescent="0.3">
      <c r="A46" s="23"/>
      <c r="B46" s="23"/>
      <c r="C46" s="49" t="s">
        <v>43</v>
      </c>
      <c r="J46" s="23"/>
      <c r="K46" s="23"/>
      <c r="L46" s="23"/>
      <c r="M46" s="23"/>
    </row>
    <row r="47" spans="1:13" ht="17.100000000000001" customHeight="1" x14ac:dyDescent="0.25">
      <c r="A47" s="23"/>
      <c r="B47" s="23"/>
      <c r="J47" s="23"/>
      <c r="K47" s="23"/>
      <c r="L47" s="23"/>
      <c r="M47" s="23"/>
    </row>
    <row r="48" spans="1:13" ht="23.25" customHeight="1" x14ac:dyDescent="0.25">
      <c r="A48" s="50"/>
      <c r="B48" s="72" t="s">
        <v>29</v>
      </c>
      <c r="C48" s="72"/>
      <c r="D48" s="51"/>
      <c r="E48" s="51"/>
      <c r="F48" s="52"/>
      <c r="G48" s="52"/>
      <c r="H48" s="52"/>
      <c r="I48" s="52"/>
      <c r="J48" s="71">
        <f ca="1">TODAY()</f>
        <v>45874</v>
      </c>
      <c r="K48" s="71"/>
      <c r="L48" s="71"/>
      <c r="M48" s="71"/>
    </row>
    <row r="49" spans="1:13" x14ac:dyDescent="0.25"/>
    <row r="50" spans="1:13" ht="33" customHeight="1" x14ac:dyDescent="0.25">
      <c r="A50" s="15">
        <v>0</v>
      </c>
      <c r="B50" s="16"/>
      <c r="C50" s="16" t="s">
        <v>46</v>
      </c>
      <c r="D50" s="15"/>
      <c r="E50" s="15"/>
      <c r="F50" s="15"/>
      <c r="G50" s="15"/>
      <c r="H50" s="15"/>
      <c r="I50" s="15"/>
      <c r="J50" s="17"/>
      <c r="K50" s="17"/>
      <c r="L50" s="17"/>
      <c r="M50" s="17"/>
    </row>
    <row r="51" spans="1:13" ht="16.5" customHeight="1" x14ac:dyDescent="0.3">
      <c r="A51" s="18"/>
      <c r="B51" s="53"/>
      <c r="C51" s="54" t="s">
        <v>30</v>
      </c>
      <c r="D51" s="53"/>
      <c r="E51" s="53"/>
      <c r="F51" s="53"/>
      <c r="G51" s="53"/>
      <c r="H51" s="53"/>
      <c r="I51" s="53"/>
      <c r="J51" s="53"/>
      <c r="K51" s="53"/>
      <c r="L51" s="53"/>
      <c r="M51" s="21"/>
    </row>
    <row r="52" spans="1:13" ht="17.100000000000001" customHeight="1" x14ac:dyDescent="0.3">
      <c r="A52" s="55"/>
      <c r="B52" s="48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48"/>
    </row>
    <row r="53" spans="1:13" ht="27" x14ac:dyDescent="0.25">
      <c r="A53" s="45"/>
      <c r="B53" s="45"/>
      <c r="C53" s="78" t="s">
        <v>32</v>
      </c>
      <c r="D53" s="78"/>
      <c r="E53" s="79" t="s">
        <v>33</v>
      </c>
      <c r="F53" s="80"/>
      <c r="G53" s="56" t="s">
        <v>101</v>
      </c>
      <c r="H53" s="57" t="s">
        <v>102</v>
      </c>
      <c r="I53" s="58" t="s">
        <v>103</v>
      </c>
      <c r="J53" s="79" t="s">
        <v>104</v>
      </c>
      <c r="K53" s="80"/>
      <c r="L53" s="45"/>
      <c r="M53" s="45"/>
    </row>
    <row r="54" spans="1:13" s="61" customFormat="1" x14ac:dyDescent="0.25">
      <c r="A54" s="59"/>
      <c r="B54" s="60"/>
      <c r="C54" s="69" t="s">
        <v>120</v>
      </c>
      <c r="D54" s="70"/>
      <c r="E54" s="69" t="s">
        <v>38</v>
      </c>
      <c r="F54" s="70"/>
      <c r="G54" s="10">
        <v>2</v>
      </c>
      <c r="H54" s="11">
        <v>30.4</v>
      </c>
      <c r="I54" s="14">
        <f t="shared" ref="I54:I61" si="0">IF(E54="Refeição Individual",H54*1,IFERROR(H54/G54,""))</f>
        <v>15.2</v>
      </c>
      <c r="J54" s="12"/>
      <c r="K54" s="13"/>
      <c r="L54" s="59"/>
      <c r="M54" s="60"/>
    </row>
    <row r="55" spans="1:13" s="61" customFormat="1" x14ac:dyDescent="0.25">
      <c r="A55" s="59"/>
      <c r="B55" s="60"/>
      <c r="C55" s="68"/>
      <c r="D55" s="68"/>
      <c r="E55" s="69"/>
      <c r="F55" s="70"/>
      <c r="G55" s="10"/>
      <c r="H55" s="11"/>
      <c r="I55" s="14" t="str">
        <f t="shared" si="0"/>
        <v/>
      </c>
      <c r="J55" s="12"/>
      <c r="K55" s="13"/>
      <c r="L55" s="59"/>
      <c r="M55" s="60"/>
    </row>
    <row r="56" spans="1:13" s="61" customFormat="1" x14ac:dyDescent="0.25">
      <c r="A56" s="59"/>
      <c r="B56" s="60"/>
      <c r="C56" s="68"/>
      <c r="D56" s="68"/>
      <c r="E56" s="69"/>
      <c r="F56" s="70"/>
      <c r="G56" s="10"/>
      <c r="H56" s="11"/>
      <c r="I56" s="14" t="str">
        <f t="shared" si="0"/>
        <v/>
      </c>
      <c r="J56" s="12"/>
      <c r="K56" s="13"/>
      <c r="L56" s="59"/>
      <c r="M56" s="60"/>
    </row>
    <row r="57" spans="1:13" s="61" customFormat="1" x14ac:dyDescent="0.25">
      <c r="A57" s="59"/>
      <c r="B57" s="60"/>
      <c r="C57" s="68"/>
      <c r="D57" s="68"/>
      <c r="E57" s="69"/>
      <c r="F57" s="70"/>
      <c r="G57" s="10"/>
      <c r="H57" s="11"/>
      <c r="I57" s="14" t="str">
        <f t="shared" si="0"/>
        <v/>
      </c>
      <c r="J57" s="12"/>
      <c r="K57" s="13"/>
      <c r="L57" s="59"/>
      <c r="M57" s="60"/>
    </row>
    <row r="58" spans="1:13" s="61" customFormat="1" x14ac:dyDescent="0.25">
      <c r="A58" s="59"/>
      <c r="B58" s="60"/>
      <c r="C58" s="68"/>
      <c r="D58" s="68"/>
      <c r="E58" s="69"/>
      <c r="F58" s="70"/>
      <c r="G58" s="10"/>
      <c r="H58" s="11"/>
      <c r="I58" s="14" t="str">
        <f t="shared" si="0"/>
        <v/>
      </c>
      <c r="J58" s="12"/>
      <c r="K58" s="13"/>
      <c r="L58" s="60"/>
      <c r="M58" s="60"/>
    </row>
    <row r="59" spans="1:13" s="61" customFormat="1" x14ac:dyDescent="0.25">
      <c r="A59" s="59"/>
      <c r="B59" s="60"/>
      <c r="C59" s="68"/>
      <c r="D59" s="68"/>
      <c r="E59" s="69"/>
      <c r="F59" s="70"/>
      <c r="G59" s="10"/>
      <c r="H59" s="11"/>
      <c r="I59" s="14" t="str">
        <f t="shared" si="0"/>
        <v/>
      </c>
      <c r="J59" s="12"/>
      <c r="K59" s="13"/>
      <c r="L59" s="59"/>
      <c r="M59" s="60"/>
    </row>
    <row r="60" spans="1:13" s="61" customFormat="1" x14ac:dyDescent="0.25">
      <c r="A60" s="59"/>
      <c r="B60" s="60"/>
      <c r="C60" s="68"/>
      <c r="D60" s="68"/>
      <c r="E60" s="69"/>
      <c r="F60" s="70"/>
      <c r="G60" s="10"/>
      <c r="H60" s="11"/>
      <c r="I60" s="14" t="str">
        <f t="shared" si="0"/>
        <v/>
      </c>
      <c r="J60" s="12"/>
      <c r="K60" s="13"/>
      <c r="L60" s="59"/>
      <c r="M60" s="60"/>
    </row>
    <row r="61" spans="1:13" s="61" customFormat="1" x14ac:dyDescent="0.25">
      <c r="A61" s="59"/>
      <c r="B61" s="60"/>
      <c r="C61" s="68"/>
      <c r="D61" s="68"/>
      <c r="E61" s="69"/>
      <c r="F61" s="70"/>
      <c r="G61" s="10"/>
      <c r="H61" s="11"/>
      <c r="I61" s="14" t="str">
        <f t="shared" si="0"/>
        <v/>
      </c>
      <c r="J61" s="12"/>
      <c r="K61" s="13"/>
      <c r="L61" s="59"/>
      <c r="M61" s="60"/>
    </row>
    <row r="62" spans="1:13" s="61" customFormat="1" x14ac:dyDescent="0.25">
      <c r="A62" s="59"/>
      <c r="B62" s="60"/>
      <c r="C62" s="68"/>
      <c r="D62" s="68"/>
      <c r="E62" s="69"/>
      <c r="F62" s="70"/>
      <c r="G62" s="10"/>
      <c r="H62" s="11"/>
      <c r="I62" s="14" t="str">
        <f>IF(E62="Refeição Individual",H62*1,IFERROR(H62/G62,""))</f>
        <v/>
      </c>
      <c r="J62" s="12"/>
      <c r="K62" s="13"/>
      <c r="L62" s="59"/>
      <c r="M62" s="60"/>
    </row>
    <row r="63" spans="1:13" s="61" customFormat="1" x14ac:dyDescent="0.25">
      <c r="A63" s="62"/>
      <c r="B63" s="62"/>
      <c r="C63" s="68"/>
      <c r="D63" s="68"/>
      <c r="E63" s="69"/>
      <c r="F63" s="70"/>
      <c r="G63" s="10"/>
      <c r="H63" s="11"/>
      <c r="I63" s="14" t="str">
        <f t="shared" ref="I63:I91" si="1">IF(E63="Refeição Individual",H63*1,IFERROR(H63/G63,""))</f>
        <v/>
      </c>
      <c r="J63" s="12"/>
      <c r="K63" s="13"/>
      <c r="L63" s="62"/>
      <c r="M63" s="62"/>
    </row>
    <row r="64" spans="1:13" s="61" customFormat="1" x14ac:dyDescent="0.25">
      <c r="A64" s="59"/>
      <c r="B64" s="60"/>
      <c r="C64" s="68"/>
      <c r="D64" s="68"/>
      <c r="E64" s="69"/>
      <c r="F64" s="70"/>
      <c r="G64" s="10"/>
      <c r="H64" s="11"/>
      <c r="I64" s="14" t="str">
        <f t="shared" si="1"/>
        <v/>
      </c>
      <c r="J64" s="12"/>
      <c r="K64" s="13"/>
      <c r="L64" s="60"/>
      <c r="M64" s="60"/>
    </row>
    <row r="65" spans="1:13" s="61" customFormat="1" x14ac:dyDescent="0.25">
      <c r="A65" s="59"/>
      <c r="B65" s="60"/>
      <c r="C65" s="68"/>
      <c r="D65" s="68"/>
      <c r="E65" s="69"/>
      <c r="F65" s="70"/>
      <c r="G65" s="10"/>
      <c r="H65" s="11"/>
      <c r="I65" s="14" t="str">
        <f t="shared" si="1"/>
        <v/>
      </c>
      <c r="J65" s="12"/>
      <c r="K65" s="13"/>
      <c r="L65" s="59"/>
      <c r="M65" s="60"/>
    </row>
    <row r="66" spans="1:13" s="61" customFormat="1" x14ac:dyDescent="0.25">
      <c r="A66" s="59"/>
      <c r="B66" s="60"/>
      <c r="C66" s="68"/>
      <c r="D66" s="68"/>
      <c r="E66" s="69"/>
      <c r="F66" s="70"/>
      <c r="G66" s="10"/>
      <c r="H66" s="11"/>
      <c r="I66" s="14" t="str">
        <f t="shared" si="1"/>
        <v/>
      </c>
      <c r="J66" s="12"/>
      <c r="K66" s="13"/>
      <c r="L66" s="59"/>
      <c r="M66" s="59"/>
    </row>
    <row r="67" spans="1:13" s="61" customFormat="1" x14ac:dyDescent="0.25">
      <c r="A67" s="59"/>
      <c r="B67" s="60"/>
      <c r="C67" s="68"/>
      <c r="D67" s="68"/>
      <c r="E67" s="69"/>
      <c r="F67" s="70"/>
      <c r="G67" s="10"/>
      <c r="H67" s="11"/>
      <c r="I67" s="14" t="str">
        <f t="shared" si="1"/>
        <v/>
      </c>
      <c r="J67" s="12"/>
      <c r="K67" s="13"/>
      <c r="L67" s="59"/>
      <c r="M67" s="59"/>
    </row>
    <row r="68" spans="1:13" s="61" customFormat="1" x14ac:dyDescent="0.25">
      <c r="A68" s="59"/>
      <c r="B68" s="60"/>
      <c r="C68" s="68"/>
      <c r="D68" s="68"/>
      <c r="E68" s="69"/>
      <c r="F68" s="70"/>
      <c r="G68" s="10"/>
      <c r="H68" s="11"/>
      <c r="I68" s="14" t="str">
        <f t="shared" si="1"/>
        <v/>
      </c>
      <c r="J68" s="12"/>
      <c r="K68" s="13"/>
      <c r="L68" s="59"/>
      <c r="M68" s="59"/>
    </row>
    <row r="69" spans="1:13" s="61" customFormat="1" x14ac:dyDescent="0.25">
      <c r="A69" s="59"/>
      <c r="B69" s="60"/>
      <c r="C69" s="68"/>
      <c r="D69" s="68"/>
      <c r="E69" s="69"/>
      <c r="F69" s="70"/>
      <c r="G69" s="10"/>
      <c r="H69" s="11"/>
      <c r="I69" s="14" t="str">
        <f t="shared" si="1"/>
        <v/>
      </c>
      <c r="J69" s="12"/>
      <c r="K69" s="13"/>
      <c r="L69" s="59"/>
      <c r="M69" s="60"/>
    </row>
    <row r="70" spans="1:13" s="61" customFormat="1" x14ac:dyDescent="0.25">
      <c r="A70" s="59"/>
      <c r="B70" s="60"/>
      <c r="C70" s="68"/>
      <c r="D70" s="68"/>
      <c r="E70" s="69"/>
      <c r="F70" s="70"/>
      <c r="G70" s="10"/>
      <c r="H70" s="11"/>
      <c r="I70" s="14" t="str">
        <f t="shared" si="1"/>
        <v/>
      </c>
      <c r="J70" s="12"/>
      <c r="K70" s="13"/>
      <c r="L70" s="59"/>
      <c r="M70" s="60"/>
    </row>
    <row r="71" spans="1:13" s="61" customFormat="1" x14ac:dyDescent="0.25">
      <c r="A71" s="59"/>
      <c r="B71" s="60"/>
      <c r="C71" s="68"/>
      <c r="D71" s="68"/>
      <c r="E71" s="69"/>
      <c r="F71" s="70"/>
      <c r="G71" s="10"/>
      <c r="H71" s="11"/>
      <c r="I71" s="14" t="str">
        <f t="shared" si="1"/>
        <v/>
      </c>
      <c r="J71" s="12"/>
      <c r="K71" s="13"/>
      <c r="L71" s="59"/>
      <c r="M71" s="60"/>
    </row>
    <row r="72" spans="1:13" s="61" customFormat="1" x14ac:dyDescent="0.25">
      <c r="A72" s="59"/>
      <c r="B72" s="60"/>
      <c r="C72" s="68"/>
      <c r="D72" s="68"/>
      <c r="E72" s="69"/>
      <c r="F72" s="70"/>
      <c r="G72" s="10"/>
      <c r="H72" s="11"/>
      <c r="I72" s="14" t="str">
        <f t="shared" si="1"/>
        <v/>
      </c>
      <c r="J72" s="12"/>
      <c r="K72" s="13"/>
      <c r="L72" s="59"/>
      <c r="M72" s="60"/>
    </row>
    <row r="73" spans="1:13" s="61" customFormat="1" x14ac:dyDescent="0.25">
      <c r="A73" s="59"/>
      <c r="B73" s="60"/>
      <c r="C73" s="68"/>
      <c r="D73" s="68"/>
      <c r="E73" s="69"/>
      <c r="F73" s="70"/>
      <c r="G73" s="10"/>
      <c r="H73" s="11"/>
      <c r="I73" s="14" t="str">
        <f t="shared" si="1"/>
        <v/>
      </c>
      <c r="J73" s="12"/>
      <c r="K73" s="13"/>
      <c r="L73" s="59"/>
      <c r="M73" s="60"/>
    </row>
    <row r="74" spans="1:13" s="61" customFormat="1" x14ac:dyDescent="0.25">
      <c r="A74" s="59"/>
      <c r="B74" s="60"/>
      <c r="C74" s="68"/>
      <c r="D74" s="68"/>
      <c r="E74" s="69"/>
      <c r="F74" s="70"/>
      <c r="G74" s="10"/>
      <c r="H74" s="11"/>
      <c r="I74" s="14" t="str">
        <f t="shared" si="1"/>
        <v/>
      </c>
      <c r="J74" s="12"/>
      <c r="K74" s="13"/>
      <c r="L74" s="60"/>
      <c r="M74" s="60"/>
    </row>
    <row r="75" spans="1:13" s="61" customFormat="1" x14ac:dyDescent="0.25">
      <c r="A75" s="59"/>
      <c r="B75" s="60"/>
      <c r="C75" s="68"/>
      <c r="D75" s="68"/>
      <c r="E75" s="69"/>
      <c r="F75" s="70"/>
      <c r="G75" s="10"/>
      <c r="H75" s="11"/>
      <c r="I75" s="14" t="str">
        <f t="shared" si="1"/>
        <v/>
      </c>
      <c r="J75" s="12"/>
      <c r="K75" s="13"/>
      <c r="L75" s="60"/>
      <c r="M75" s="60"/>
    </row>
    <row r="76" spans="1:13" s="61" customFormat="1" x14ac:dyDescent="0.25">
      <c r="A76" s="62"/>
      <c r="B76" s="62"/>
      <c r="C76" s="68"/>
      <c r="D76" s="68"/>
      <c r="E76" s="69"/>
      <c r="F76" s="70"/>
      <c r="G76" s="10"/>
      <c r="H76" s="11"/>
      <c r="I76" s="14" t="str">
        <f t="shared" si="1"/>
        <v/>
      </c>
      <c r="J76" s="12"/>
      <c r="K76" s="13"/>
      <c r="L76" s="62"/>
      <c r="M76" s="62"/>
    </row>
    <row r="77" spans="1:13" s="61" customFormat="1" x14ac:dyDescent="0.25">
      <c r="A77" s="59"/>
      <c r="B77" s="60"/>
      <c r="C77" s="68"/>
      <c r="D77" s="68"/>
      <c r="E77" s="69"/>
      <c r="F77" s="70"/>
      <c r="G77" s="10"/>
      <c r="H77" s="11"/>
      <c r="I77" s="14" t="str">
        <f t="shared" si="1"/>
        <v/>
      </c>
      <c r="J77" s="12"/>
      <c r="K77" s="13"/>
      <c r="L77" s="59"/>
      <c r="M77" s="60"/>
    </row>
    <row r="78" spans="1:13" s="61" customFormat="1" x14ac:dyDescent="0.25">
      <c r="A78" s="59"/>
      <c r="B78" s="60"/>
      <c r="C78" s="68"/>
      <c r="D78" s="68"/>
      <c r="E78" s="69"/>
      <c r="F78" s="70"/>
      <c r="G78" s="10"/>
      <c r="H78" s="11"/>
      <c r="I78" s="14" t="str">
        <f t="shared" si="1"/>
        <v/>
      </c>
      <c r="J78" s="12"/>
      <c r="K78" s="13"/>
      <c r="L78" s="59"/>
      <c r="M78" s="60"/>
    </row>
    <row r="79" spans="1:13" s="61" customFormat="1" x14ac:dyDescent="0.25">
      <c r="A79" s="59"/>
      <c r="B79" s="60"/>
      <c r="C79" s="68"/>
      <c r="D79" s="68"/>
      <c r="E79" s="69"/>
      <c r="F79" s="70"/>
      <c r="G79" s="10"/>
      <c r="H79" s="11"/>
      <c r="I79" s="14" t="str">
        <f t="shared" si="1"/>
        <v/>
      </c>
      <c r="J79" s="12"/>
      <c r="K79" s="13"/>
      <c r="L79" s="59"/>
      <c r="M79" s="60"/>
    </row>
    <row r="80" spans="1:13" s="61" customFormat="1" x14ac:dyDescent="0.25">
      <c r="A80" s="59"/>
      <c r="B80" s="60"/>
      <c r="C80" s="68"/>
      <c r="D80" s="68"/>
      <c r="E80" s="69"/>
      <c r="F80" s="70"/>
      <c r="G80" s="10"/>
      <c r="H80" s="11"/>
      <c r="I80" s="14" t="str">
        <f t="shared" si="1"/>
        <v/>
      </c>
      <c r="J80" s="12"/>
      <c r="K80" s="13"/>
      <c r="L80" s="63"/>
      <c r="M80" s="60"/>
    </row>
    <row r="81" spans="1:13" s="61" customFormat="1" x14ac:dyDescent="0.25">
      <c r="A81" s="63"/>
      <c r="B81" s="59"/>
      <c r="C81" s="68"/>
      <c r="D81" s="68"/>
      <c r="E81" s="69"/>
      <c r="F81" s="70"/>
      <c r="G81" s="10"/>
      <c r="H81" s="11"/>
      <c r="I81" s="14" t="str">
        <f t="shared" si="1"/>
        <v/>
      </c>
      <c r="J81" s="12"/>
      <c r="K81" s="13"/>
      <c r="L81" s="59"/>
      <c r="M81" s="63"/>
    </row>
    <row r="82" spans="1:13" s="61" customFormat="1" x14ac:dyDescent="0.25">
      <c r="A82" s="59"/>
      <c r="B82" s="60"/>
      <c r="C82" s="68"/>
      <c r="D82" s="68"/>
      <c r="E82" s="69"/>
      <c r="F82" s="70"/>
      <c r="G82" s="10"/>
      <c r="H82" s="11"/>
      <c r="I82" s="14" t="str">
        <f t="shared" si="1"/>
        <v/>
      </c>
      <c r="J82" s="12"/>
      <c r="K82" s="13"/>
      <c r="L82" s="60"/>
      <c r="M82" s="60"/>
    </row>
    <row r="83" spans="1:13" s="61" customFormat="1" x14ac:dyDescent="0.25">
      <c r="A83" s="60"/>
      <c r="B83" s="63"/>
      <c r="C83" s="68"/>
      <c r="D83" s="68"/>
      <c r="E83" s="69"/>
      <c r="F83" s="70"/>
      <c r="G83" s="10"/>
      <c r="H83" s="11"/>
      <c r="I83" s="14" t="str">
        <f t="shared" si="1"/>
        <v/>
      </c>
      <c r="J83" s="12"/>
      <c r="K83" s="13"/>
      <c r="L83" s="63"/>
      <c r="M83" s="60"/>
    </row>
    <row r="84" spans="1:13" s="61" customFormat="1" x14ac:dyDescent="0.25">
      <c r="A84" s="62"/>
      <c r="B84" s="62"/>
      <c r="C84" s="68"/>
      <c r="D84" s="68"/>
      <c r="E84" s="69"/>
      <c r="F84" s="70"/>
      <c r="G84" s="10"/>
      <c r="H84" s="11"/>
      <c r="I84" s="14" t="str">
        <f t="shared" si="1"/>
        <v/>
      </c>
      <c r="J84" s="12"/>
      <c r="K84" s="13"/>
      <c r="L84" s="62"/>
      <c r="M84" s="62"/>
    </row>
    <row r="85" spans="1:13" s="61" customFormat="1" x14ac:dyDescent="0.25">
      <c r="A85" s="62"/>
      <c r="B85" s="62"/>
      <c r="C85" s="68"/>
      <c r="D85" s="68"/>
      <c r="E85" s="69"/>
      <c r="F85" s="70"/>
      <c r="G85" s="10"/>
      <c r="H85" s="11"/>
      <c r="I85" s="14" t="str">
        <f t="shared" si="1"/>
        <v/>
      </c>
      <c r="J85" s="12"/>
      <c r="K85" s="13"/>
      <c r="L85" s="62"/>
      <c r="M85" s="62"/>
    </row>
    <row r="86" spans="1:13" s="61" customFormat="1" x14ac:dyDescent="0.25">
      <c r="A86" s="62"/>
      <c r="B86" s="62"/>
      <c r="C86" s="68"/>
      <c r="D86" s="68"/>
      <c r="E86" s="69"/>
      <c r="F86" s="70"/>
      <c r="G86" s="10"/>
      <c r="H86" s="11"/>
      <c r="I86" s="14" t="str">
        <f t="shared" si="1"/>
        <v/>
      </c>
      <c r="J86" s="12"/>
      <c r="K86" s="13"/>
      <c r="L86" s="62"/>
      <c r="M86" s="62"/>
    </row>
    <row r="87" spans="1:13" s="61" customFormat="1" x14ac:dyDescent="0.25">
      <c r="A87" s="62"/>
      <c r="B87" s="62"/>
      <c r="C87" s="68"/>
      <c r="D87" s="68"/>
      <c r="E87" s="69"/>
      <c r="F87" s="70"/>
      <c r="G87" s="10"/>
      <c r="H87" s="11"/>
      <c r="I87" s="14" t="str">
        <f t="shared" si="1"/>
        <v/>
      </c>
      <c r="J87" s="12"/>
      <c r="K87" s="13"/>
      <c r="L87" s="62"/>
      <c r="M87" s="62"/>
    </row>
    <row r="88" spans="1:13" s="61" customFormat="1" x14ac:dyDescent="0.25">
      <c r="A88" s="62"/>
      <c r="B88" s="62"/>
      <c r="C88" s="68"/>
      <c r="D88" s="68"/>
      <c r="E88" s="69"/>
      <c r="F88" s="70"/>
      <c r="G88" s="10"/>
      <c r="H88" s="11"/>
      <c r="I88" s="14" t="str">
        <f t="shared" si="1"/>
        <v/>
      </c>
      <c r="J88" s="12"/>
      <c r="K88" s="13"/>
      <c r="L88" s="62"/>
      <c r="M88" s="62"/>
    </row>
    <row r="89" spans="1:13" s="61" customFormat="1" x14ac:dyDescent="0.25">
      <c r="A89" s="62"/>
      <c r="B89" s="62"/>
      <c r="C89" s="68"/>
      <c r="D89" s="68"/>
      <c r="E89" s="69"/>
      <c r="F89" s="70"/>
      <c r="G89" s="10"/>
      <c r="H89" s="11"/>
      <c r="I89" s="14" t="str">
        <f t="shared" si="1"/>
        <v/>
      </c>
      <c r="J89" s="12"/>
      <c r="K89" s="13"/>
      <c r="L89" s="62"/>
      <c r="M89" s="62"/>
    </row>
    <row r="90" spans="1:13" s="61" customFormat="1" x14ac:dyDescent="0.25">
      <c r="A90" s="62"/>
      <c r="B90" s="62"/>
      <c r="C90" s="68"/>
      <c r="D90" s="68"/>
      <c r="E90" s="69"/>
      <c r="F90" s="70"/>
      <c r="G90" s="10"/>
      <c r="H90" s="11"/>
      <c r="I90" s="14" t="str">
        <f t="shared" si="1"/>
        <v/>
      </c>
      <c r="J90" s="12"/>
      <c r="K90" s="13"/>
      <c r="L90" s="62"/>
      <c r="M90" s="62"/>
    </row>
    <row r="91" spans="1:13" s="61" customFormat="1" x14ac:dyDescent="0.25">
      <c r="A91" s="62"/>
      <c r="B91" s="62"/>
      <c r="C91" s="68"/>
      <c r="D91" s="68"/>
      <c r="E91" s="69"/>
      <c r="F91" s="70"/>
      <c r="G91" s="10"/>
      <c r="H91" s="11"/>
      <c r="I91" s="14" t="str">
        <f t="shared" si="1"/>
        <v/>
      </c>
      <c r="J91" s="12"/>
      <c r="K91" s="13"/>
      <c r="L91" s="62"/>
      <c r="M91" s="62"/>
    </row>
    <row r="92" spans="1:13" ht="17.100000000000001" customHeight="1" x14ac:dyDescent="0.25">
      <c r="A92" s="64"/>
      <c r="B92" s="48"/>
      <c r="C92" s="65"/>
      <c r="E92" s="65"/>
      <c r="F92" s="66"/>
      <c r="G92" s="66"/>
      <c r="H92" s="66"/>
      <c r="I92" s="66"/>
      <c r="J92" s="66"/>
      <c r="K92" s="66"/>
      <c r="L92" s="48"/>
      <c r="M92" s="64"/>
    </row>
    <row r="93" spans="1:13" ht="17.100000000000001" customHeight="1" x14ac:dyDescent="0.25">
      <c r="A93" s="48"/>
    </row>
    <row r="94" spans="1:13" ht="17.100000000000001" customHeight="1" x14ac:dyDescent="0.25">
      <c r="A94" s="48"/>
      <c r="B94" s="23"/>
      <c r="K94" s="23"/>
      <c r="L94" s="23"/>
      <c r="M94" s="46"/>
    </row>
    <row r="95" spans="1:13" ht="17.100000000000001" customHeight="1" x14ac:dyDescent="0.25">
      <c r="A95" s="48"/>
      <c r="B95" s="48"/>
      <c r="C95" s="67"/>
      <c r="D95" s="67"/>
      <c r="E95" s="23"/>
      <c r="F95" s="67"/>
      <c r="G95" s="67"/>
      <c r="H95" s="67"/>
      <c r="I95" s="67"/>
      <c r="J95" s="67"/>
      <c r="K95" s="67"/>
      <c r="L95" s="48"/>
      <c r="M95" s="48"/>
    </row>
    <row r="96" spans="1:13" ht="17.100000000000001" customHeight="1" x14ac:dyDescent="0.25">
      <c r="A96" s="48"/>
      <c r="B96" s="48"/>
      <c r="C96" s="73" t="s">
        <v>95</v>
      </c>
      <c r="D96" s="73"/>
      <c r="E96" s="47"/>
      <c r="F96" s="73" t="s">
        <v>96</v>
      </c>
      <c r="G96" s="73"/>
      <c r="H96" s="73"/>
      <c r="I96" s="73"/>
      <c r="J96" s="73"/>
      <c r="K96" s="48"/>
      <c r="L96" s="48"/>
      <c r="M96" s="48"/>
    </row>
    <row r="97" spans="1:13" x14ac:dyDescent="0.25"/>
    <row r="98" spans="1:13" ht="20.25" x14ac:dyDescent="0.25">
      <c r="A98" s="50"/>
      <c r="B98" s="72" t="s">
        <v>31</v>
      </c>
      <c r="C98" s="72"/>
      <c r="D98" s="51"/>
      <c r="E98" s="51"/>
      <c r="F98" s="52"/>
      <c r="G98" s="52"/>
      <c r="H98" s="52"/>
      <c r="I98" s="52"/>
      <c r="J98" s="71">
        <f ca="1">TODAY()</f>
        <v>45874</v>
      </c>
      <c r="K98" s="71"/>
      <c r="L98" s="71"/>
      <c r="M98" s="71"/>
    </row>
  </sheetData>
  <sheetProtection algorithmName="SHA-512" hashValue="GnDXlTvBgcZQ+my8b/snuPLEq/k0ghZr84YYrOWePCzMUgCa8yWN2D9WxTeRfWiz/6YiXjdnmQnv0rgQ2a7MmA==" saltValue="1HJFfpqrIy8hiLwchAJivA==" spinCount="100000" sheet="1" selectLockedCells="1"/>
  <mergeCells count="107">
    <mergeCell ref="J35:K35"/>
    <mergeCell ref="F32:I32"/>
    <mergeCell ref="F33:I33"/>
    <mergeCell ref="F34:I34"/>
    <mergeCell ref="F35:I35"/>
    <mergeCell ref="F43:K43"/>
    <mergeCell ref="J22:K22"/>
    <mergeCell ref="J25:K25"/>
    <mergeCell ref="F22:I22"/>
    <mergeCell ref="F25:I25"/>
    <mergeCell ref="J27:K27"/>
    <mergeCell ref="J28:K28"/>
    <mergeCell ref="J32:K32"/>
    <mergeCell ref="J33:K33"/>
    <mergeCell ref="J34:K34"/>
    <mergeCell ref="E59:F59"/>
    <mergeCell ref="E58:F58"/>
    <mergeCell ref="E57:F57"/>
    <mergeCell ref="E56:F56"/>
    <mergeCell ref="E77:F77"/>
    <mergeCell ref="E88:F88"/>
    <mergeCell ref="E87:F87"/>
    <mergeCell ref="E86:F86"/>
    <mergeCell ref="E78:F78"/>
    <mergeCell ref="E82:F82"/>
    <mergeCell ref="E81:F81"/>
    <mergeCell ref="E80:F80"/>
    <mergeCell ref="E79:F79"/>
    <mergeCell ref="E70:F70"/>
    <mergeCell ref="E71:F71"/>
    <mergeCell ref="E62:F62"/>
    <mergeCell ref="E63:F63"/>
    <mergeCell ref="E64:F64"/>
    <mergeCell ref="D6:K6"/>
    <mergeCell ref="D7:K7"/>
    <mergeCell ref="D8:K8"/>
    <mergeCell ref="D9:K9"/>
    <mergeCell ref="D10:K10"/>
    <mergeCell ref="G15:H15"/>
    <mergeCell ref="C56:D56"/>
    <mergeCell ref="C61:D61"/>
    <mergeCell ref="C57:D57"/>
    <mergeCell ref="C58:D58"/>
    <mergeCell ref="C59:D59"/>
    <mergeCell ref="C60:D60"/>
    <mergeCell ref="C54:D54"/>
    <mergeCell ref="C55:D55"/>
    <mergeCell ref="C43:D43"/>
    <mergeCell ref="J48:M48"/>
    <mergeCell ref="E54:F54"/>
    <mergeCell ref="E55:F55"/>
    <mergeCell ref="B48:C48"/>
    <mergeCell ref="C53:D53"/>
    <mergeCell ref="E53:F53"/>
    <mergeCell ref="J53:K53"/>
    <mergeCell ref="E61:F61"/>
    <mergeCell ref="E60:F60"/>
    <mergeCell ref="J98:M98"/>
    <mergeCell ref="B98:C98"/>
    <mergeCell ref="C82:D82"/>
    <mergeCell ref="C85:D85"/>
    <mergeCell ref="C86:D86"/>
    <mergeCell ref="C87:D87"/>
    <mergeCell ref="C88:D88"/>
    <mergeCell ref="C89:D89"/>
    <mergeCell ref="C90:D90"/>
    <mergeCell ref="C91:D91"/>
    <mergeCell ref="E85:F85"/>
    <mergeCell ref="C83:D83"/>
    <mergeCell ref="C84:D84"/>
    <mergeCell ref="C96:D96"/>
    <mergeCell ref="F96:J96"/>
    <mergeCell ref="E91:F91"/>
    <mergeCell ref="E84:F84"/>
    <mergeCell ref="E83:F83"/>
    <mergeCell ref="E90:F90"/>
    <mergeCell ref="E89:F89"/>
    <mergeCell ref="C80:D80"/>
    <mergeCell ref="C81:D81"/>
    <mergeCell ref="E67:F67"/>
    <mergeCell ref="E68:F68"/>
    <mergeCell ref="E69:F69"/>
    <mergeCell ref="E65:F65"/>
    <mergeCell ref="C72:D72"/>
    <mergeCell ref="C73:D73"/>
    <mergeCell ref="C74:D74"/>
    <mergeCell ref="C75:D75"/>
    <mergeCell ref="C76:D76"/>
    <mergeCell ref="C67:D67"/>
    <mergeCell ref="C68:D68"/>
    <mergeCell ref="C69:D69"/>
    <mergeCell ref="C70:D70"/>
    <mergeCell ref="C71:D71"/>
    <mergeCell ref="E73:F73"/>
    <mergeCell ref="E74:F74"/>
    <mergeCell ref="E75:F75"/>
    <mergeCell ref="E76:F76"/>
    <mergeCell ref="E72:F72"/>
    <mergeCell ref="C62:D62"/>
    <mergeCell ref="C63:D63"/>
    <mergeCell ref="C64:D64"/>
    <mergeCell ref="C65:D65"/>
    <mergeCell ref="C66:D66"/>
    <mergeCell ref="E66:F66"/>
    <mergeCell ref="C77:D77"/>
    <mergeCell ref="C78:D78"/>
    <mergeCell ref="C79:D79"/>
  </mergeCells>
  <phoneticPr fontId="23" type="noConversion"/>
  <dataValidations count="3">
    <dataValidation type="date" operator="greaterThanOrEqual" allowBlank="1" showInputMessage="1" showErrorMessage="1" sqref="D15" xr:uid="{9F8F0EAF-A8B3-4023-BA4E-BDD5C6080E1A}">
      <formula1>44197</formula1>
    </dataValidation>
    <dataValidation type="whole" operator="greaterThanOrEqual" allowBlank="1" showInputMessage="1" showErrorMessage="1" sqref="D22:D27 D31:D32 D35:D37" xr:uid="{A792180E-7CF6-4D6C-9711-E30287D67826}">
      <formula1>0</formula1>
    </dataValidation>
    <dataValidation type="textLength" operator="lessThan" allowBlank="1" showInputMessage="1" showErrorMessage="1" error="Limitado a 50 caracteres" sqref="C54:D91" xr:uid="{80243421-81FF-42BD-B502-79E07FE63D96}">
      <formula1>51</formula1>
    </dataValidation>
  </dataValidations>
  <pageMargins left="0.25" right="0.25" top="0.75" bottom="0.75" header="0.3" footer="0.3"/>
  <pageSetup paperSize="9" scale="74" fitToHeight="0" orientation="portrait" r:id="rId1"/>
  <ignoredErrors>
    <ignoredError sqref="I54:I91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999A3F0-23CF-42C9-9E43-D662B57923E1}">
          <x14:formula1>
            <xm:f>Aux!$A$3:$A$25</xm:f>
          </x14:formula1>
          <xm:sqref>D8</xm:sqref>
        </x14:dataValidation>
        <x14:dataValidation type="list" allowBlank="1" showInputMessage="1" showErrorMessage="1" xr:uid="{A5F87A04-694F-49BA-8F9C-1DD29132C1B2}">
          <x14:formula1>
            <xm:f>Aux!$G$3:$G$13</xm:f>
          </x14:formula1>
          <xm:sqref>E54:E91 F64:F91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55997-13FE-4F99-8349-CF11F13A465C}">
  <sheetPr codeName="Planilha2"/>
  <dimension ref="A2:G26"/>
  <sheetViews>
    <sheetView showGridLines="0" workbookViewId="0">
      <selection activeCell="G13" sqref="G13"/>
    </sheetView>
  </sheetViews>
  <sheetFormatPr defaultRowHeight="11.25" x14ac:dyDescent="0.2"/>
  <cols>
    <col min="1" max="1" width="34.140625" style="1" customWidth="1"/>
    <col min="2" max="2" width="17" style="1" bestFit="1" customWidth="1"/>
    <col min="3" max="3" width="2.7109375" style="1" customWidth="1"/>
    <col min="4" max="4" width="24.42578125" style="1" bestFit="1" customWidth="1"/>
    <col min="5" max="6" width="9.140625" style="1"/>
    <col min="7" max="7" width="20.85546875" style="1" bestFit="1" customWidth="1"/>
    <col min="8" max="16384" width="9.140625" style="1"/>
  </cols>
  <sheetData>
    <row r="2" spans="1:7" ht="14.25" customHeight="1" x14ac:dyDescent="0.2">
      <c r="A2" s="8" t="s">
        <v>91</v>
      </c>
      <c r="B2" s="8" t="s">
        <v>92</v>
      </c>
      <c r="D2" s="8" t="s">
        <v>93</v>
      </c>
      <c r="G2" s="8" t="s">
        <v>42</v>
      </c>
    </row>
    <row r="3" spans="1:7" x14ac:dyDescent="0.2">
      <c r="A3" s="3" t="s">
        <v>76</v>
      </c>
      <c r="B3" s="3" t="s">
        <v>51</v>
      </c>
      <c r="C3" s="5"/>
      <c r="D3" s="2" t="s">
        <v>14</v>
      </c>
      <c r="G3" s="7" t="s">
        <v>36</v>
      </c>
    </row>
    <row r="4" spans="1:7" x14ac:dyDescent="0.2">
      <c r="A4" s="3" t="s">
        <v>17</v>
      </c>
      <c r="B4" s="3" t="s">
        <v>52</v>
      </c>
      <c r="C4" s="5"/>
      <c r="D4" s="2" t="s">
        <v>18</v>
      </c>
      <c r="G4" s="7" t="s">
        <v>37</v>
      </c>
    </row>
    <row r="5" spans="1:7" x14ac:dyDescent="0.2">
      <c r="A5" s="3" t="s">
        <v>77</v>
      </c>
      <c r="B5" s="3" t="s">
        <v>53</v>
      </c>
      <c r="C5" s="5"/>
      <c r="D5" s="2" t="s">
        <v>19</v>
      </c>
      <c r="G5" s="7" t="s">
        <v>100</v>
      </c>
    </row>
    <row r="6" spans="1:7" x14ac:dyDescent="0.2">
      <c r="A6" s="3" t="s">
        <v>78</v>
      </c>
      <c r="B6" s="3" t="s">
        <v>54</v>
      </c>
      <c r="C6" s="5"/>
      <c r="G6" s="7" t="s">
        <v>40</v>
      </c>
    </row>
    <row r="7" spans="1:7" x14ac:dyDescent="0.2">
      <c r="A7" s="4" t="s">
        <v>74</v>
      </c>
      <c r="B7" s="4" t="s">
        <v>55</v>
      </c>
      <c r="C7" s="6"/>
      <c r="G7" s="7" t="s">
        <v>39</v>
      </c>
    </row>
    <row r="8" spans="1:7" x14ac:dyDescent="0.2">
      <c r="A8" s="3" t="s">
        <v>75</v>
      </c>
      <c r="B8" s="3" t="s">
        <v>56</v>
      </c>
      <c r="C8" s="5"/>
      <c r="G8" s="7" t="s">
        <v>41</v>
      </c>
    </row>
    <row r="9" spans="1:7" x14ac:dyDescent="0.2">
      <c r="A9" s="4" t="s">
        <v>79</v>
      </c>
      <c r="B9" s="4" t="s">
        <v>57</v>
      </c>
      <c r="C9" s="6"/>
      <c r="G9" s="7" t="s">
        <v>34</v>
      </c>
    </row>
    <row r="10" spans="1:7" x14ac:dyDescent="0.2">
      <c r="A10" s="3" t="s">
        <v>99</v>
      </c>
      <c r="B10" s="3" t="s">
        <v>58</v>
      </c>
      <c r="C10" s="6"/>
      <c r="G10" s="7" t="s">
        <v>38</v>
      </c>
    </row>
    <row r="11" spans="1:7" x14ac:dyDescent="0.2">
      <c r="A11" s="3" t="s">
        <v>80</v>
      </c>
      <c r="B11" s="3" t="s">
        <v>59</v>
      </c>
      <c r="C11" s="5"/>
      <c r="G11" s="7" t="s">
        <v>108</v>
      </c>
    </row>
    <row r="12" spans="1:7" x14ac:dyDescent="0.2">
      <c r="A12" s="3" t="s">
        <v>81</v>
      </c>
      <c r="B12" s="3" t="s">
        <v>60</v>
      </c>
      <c r="C12" s="5"/>
      <c r="G12" s="7" t="s">
        <v>109</v>
      </c>
    </row>
    <row r="13" spans="1:7" x14ac:dyDescent="0.2">
      <c r="A13" s="4" t="s">
        <v>82</v>
      </c>
      <c r="B13" s="4" t="s">
        <v>61</v>
      </c>
      <c r="C13" s="5"/>
      <c r="G13" s="7" t="s">
        <v>35</v>
      </c>
    </row>
    <row r="14" spans="1:7" x14ac:dyDescent="0.2">
      <c r="A14" s="4" t="s">
        <v>83</v>
      </c>
      <c r="B14" s="4" t="s">
        <v>62</v>
      </c>
      <c r="C14" s="6"/>
    </row>
    <row r="15" spans="1:7" x14ac:dyDescent="0.2">
      <c r="A15" s="4" t="s">
        <v>47</v>
      </c>
      <c r="B15" s="4" t="s">
        <v>63</v>
      </c>
      <c r="C15" s="6"/>
    </row>
    <row r="16" spans="1:7" x14ac:dyDescent="0.2">
      <c r="A16" s="4" t="s">
        <v>84</v>
      </c>
      <c r="B16" s="4" t="s">
        <v>64</v>
      </c>
      <c r="C16" s="6"/>
    </row>
    <row r="17" spans="1:3" x14ac:dyDescent="0.2">
      <c r="A17" s="3" t="s">
        <v>85</v>
      </c>
      <c r="B17" s="3" t="s">
        <v>65</v>
      </c>
      <c r="C17" s="6"/>
    </row>
    <row r="18" spans="1:3" x14ac:dyDescent="0.2">
      <c r="A18" s="4" t="s">
        <v>86</v>
      </c>
      <c r="B18" s="4" t="s">
        <v>66</v>
      </c>
      <c r="C18" s="5"/>
    </row>
    <row r="19" spans="1:3" x14ac:dyDescent="0.2">
      <c r="A19" s="4" t="s">
        <v>87</v>
      </c>
      <c r="B19" s="4" t="s">
        <v>67</v>
      </c>
      <c r="C19" s="6"/>
    </row>
    <row r="20" spans="1:3" x14ac:dyDescent="0.2">
      <c r="A20" s="4" t="s">
        <v>48</v>
      </c>
      <c r="B20" s="4" t="s">
        <v>68</v>
      </c>
      <c r="C20" s="6"/>
    </row>
    <row r="21" spans="1:3" x14ac:dyDescent="0.2">
      <c r="A21" s="3" t="s">
        <v>88</v>
      </c>
      <c r="B21" s="3" t="s">
        <v>69</v>
      </c>
      <c r="C21" s="6"/>
    </row>
    <row r="22" spans="1:3" x14ac:dyDescent="0.2">
      <c r="A22" s="4" t="s">
        <v>89</v>
      </c>
      <c r="B22" s="4" t="s">
        <v>70</v>
      </c>
      <c r="C22" s="5"/>
    </row>
    <row r="23" spans="1:3" x14ac:dyDescent="0.2">
      <c r="A23" s="4" t="s">
        <v>49</v>
      </c>
      <c r="B23" s="4" t="s">
        <v>71</v>
      </c>
      <c r="C23" s="6"/>
    </row>
    <row r="24" spans="1:3" x14ac:dyDescent="0.2">
      <c r="A24" s="3" t="s">
        <v>50</v>
      </c>
      <c r="B24" s="3" t="s">
        <v>72</v>
      </c>
      <c r="C24" s="6"/>
    </row>
    <row r="25" spans="1:3" x14ac:dyDescent="0.2">
      <c r="A25" s="3" t="s">
        <v>90</v>
      </c>
      <c r="B25" s="3" t="s">
        <v>73</v>
      </c>
      <c r="C25" s="5"/>
    </row>
    <row r="26" spans="1:3" x14ac:dyDescent="0.2">
      <c r="C26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Gastos</vt:lpstr>
      <vt:lpstr>Aux</vt:lpstr>
      <vt:lpstr>Gastos!Area_de_impressao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Mayara Rosa</dc:creator>
  <cp:lastModifiedBy>Ingrid Tassiana Taz Rockenback</cp:lastModifiedBy>
  <cp:lastPrinted>2025-08-05T13:29:36Z</cp:lastPrinted>
  <dcterms:created xsi:type="dcterms:W3CDTF">2022-08-24T14:19:23Z</dcterms:created>
  <dcterms:modified xsi:type="dcterms:W3CDTF">2025-08-05T13:29:47Z</dcterms:modified>
</cp:coreProperties>
</file>