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sarte\Desktop\Relatórios\"/>
    </mc:Choice>
  </mc:AlternateContent>
  <xr:revisionPtr revIDLastSave="0" documentId="13_ncr:1_{F6E5B6F3-DA46-4B64-93D3-D0B13CC5AB0B}" xr6:coauthVersionLast="47" xr6:coauthVersionMax="47" xr10:uidLastSave="{00000000-0000-0000-0000-000000000000}"/>
  <bookViews>
    <workbookView xWindow="-120" yWindow="-120" windowWidth="20730" windowHeight="11160" xr2:uid="{67F70852-DCB7-403D-901A-D215D66C3B91}"/>
  </bookViews>
  <sheets>
    <sheet name="Resumo" sheetId="3" r:id="rId1"/>
    <sheet name="DISP ALT CD" sheetId="4" r:id="rId2"/>
  </sheets>
  <definedNames>
    <definedName name="DadosExternos_2" localSheetId="1" hidden="1">'DISP ALT CD'!$A$2:$V$155</definedName>
    <definedName name="SegmentaçãodeDados_DEP">#N/A</definedName>
    <definedName name="SegmentaçãodeDados_FAIXA_PART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" i="4" l="1"/>
  <c r="AA4" i="4"/>
  <c r="AA3" i="4"/>
  <c r="Z6" i="4"/>
  <c r="Z5" i="4"/>
  <c r="Z4" i="4"/>
  <c r="Z3" i="4"/>
  <c r="Z2" i="4"/>
  <c r="Y3" i="4" l="1"/>
  <c r="Y4" i="4"/>
  <c r="Y5" i="4"/>
  <c r="Y6" i="4"/>
  <c r="V5" i="3"/>
  <c r="U5" i="3"/>
  <c r="T5" i="3"/>
  <c r="S5" i="3"/>
  <c r="R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6A26CA-25A0-4137-853B-5BFB86EF0212}" keepAlive="1" name="Consulta - DISP ALT CD" description="Conexão com a consulta 'DISP ALT CD' na pasta de trabalho." type="5" refreshedVersion="8" background="1" saveData="1">
    <dbPr connection="Provider=Microsoft.Mashup.OleDb.1;Data Source=$Workbook$;Location=DISP ALT CD;Extended Properties=&quot;&quot;" command="SELECT * FROM [DISP ALT CD]"/>
  </connection>
</connections>
</file>

<file path=xl/sharedStrings.xml><?xml version="1.0" encoding="utf-8"?>
<sst xmlns="http://schemas.openxmlformats.org/spreadsheetml/2006/main" count="2603" uniqueCount="461">
  <si>
    <t>DEP</t>
  </si>
  <si>
    <t>COD_LINHA</t>
  </si>
  <si>
    <t>COD_PRODUTO_SAP</t>
  </si>
  <si>
    <t>COD_PRODUTO</t>
  </si>
  <si>
    <t>DSC_PRODUTO</t>
  </si>
  <si>
    <t>DSC_COR</t>
  </si>
  <si>
    <t>FAIXA_PRECO</t>
  </si>
  <si>
    <t>QTD_UNID</t>
  </si>
  <si>
    <t>QTD_DISP</t>
  </si>
  <si>
    <t>ETQ_LOJA</t>
  </si>
  <si>
    <t>ETQ_TRANSITO</t>
  </si>
  <si>
    <t>EMPENHADO</t>
  </si>
  <si>
    <t>FILA_PROC</t>
  </si>
  <si>
    <t>COD_DATA_ATUALIZACAO</t>
  </si>
  <si>
    <t>INF</t>
  </si>
  <si>
    <t>P3</t>
  </si>
  <si>
    <t>CMB</t>
  </si>
  <si>
    <t>CMB0125</t>
  </si>
  <si>
    <t xml:space="preserve"> </t>
  </si>
  <si>
    <t>ACS</t>
  </si>
  <si>
    <t>ACS0201</t>
  </si>
  <si>
    <t>P0</t>
  </si>
  <si>
    <t>FEM</t>
  </si>
  <si>
    <t>FEM0902</t>
  </si>
  <si>
    <t>BLUSA GOLA V FLAME SIM</t>
  </si>
  <si>
    <t>PRETO</t>
  </si>
  <si>
    <t>CAL</t>
  </si>
  <si>
    <t>SORTIDO</t>
  </si>
  <si>
    <t>P1</t>
  </si>
  <si>
    <t>INF0207</t>
  </si>
  <si>
    <t>INF0503</t>
  </si>
  <si>
    <t>P1380877001</t>
  </si>
  <si>
    <t>BERMUDA MOLETOM BASICA LD</t>
  </si>
  <si>
    <t>AZL-MARINHO</t>
  </si>
  <si>
    <t>MAS</t>
  </si>
  <si>
    <t>CINZA</t>
  </si>
  <si>
    <t>INF0307</t>
  </si>
  <si>
    <t>P1379093001</t>
  </si>
  <si>
    <t>BLUSA MC MOCHILA FASHION</t>
  </si>
  <si>
    <t>ROS-CLARO</t>
  </si>
  <si>
    <t>P2</t>
  </si>
  <si>
    <t>FEM0303</t>
  </si>
  <si>
    <t>ROSA</t>
  </si>
  <si>
    <t>LNG</t>
  </si>
  <si>
    <t>LNG0202</t>
  </si>
  <si>
    <t>JNS</t>
  </si>
  <si>
    <t>JNS0301</t>
  </si>
  <si>
    <t>AZL-JEANS ESCURO</t>
  </si>
  <si>
    <t>CAL0115</t>
  </si>
  <si>
    <t>INF0613</t>
  </si>
  <si>
    <t>CZA-MESCLA</t>
  </si>
  <si>
    <t>CMB0101</t>
  </si>
  <si>
    <t>1371788</t>
  </si>
  <si>
    <t>JG SLT 2P MF 140X220 MICKEY LEPPER</t>
  </si>
  <si>
    <t>BEGE</t>
  </si>
  <si>
    <t>MULE CROCO OPT</t>
  </si>
  <si>
    <t>ROS-ROSE</t>
  </si>
  <si>
    <t>VERDE</t>
  </si>
  <si>
    <t>BRANCO</t>
  </si>
  <si>
    <t>P1379094001</t>
  </si>
  <si>
    <t>BLUSA MC BE KIND</t>
  </si>
  <si>
    <t>P1380960001</t>
  </si>
  <si>
    <t>BL MC ROT ONCA PINTADA</t>
  </si>
  <si>
    <t>ROXO</t>
  </si>
  <si>
    <t>MAS0201</t>
  </si>
  <si>
    <t>P1380284001</t>
  </si>
  <si>
    <t>REGATA ESPORTE TRAMA</t>
  </si>
  <si>
    <t>AZUL</t>
  </si>
  <si>
    <t>LNG0203</t>
  </si>
  <si>
    <t>CONJUNTO INSTINTO INTIMO</t>
  </si>
  <si>
    <t>INF0632</t>
  </si>
  <si>
    <t>1381030</t>
  </si>
  <si>
    <t>MANTA CSL FLEECE 08701 TABACO 9003833</t>
  </si>
  <si>
    <t>CALCINHA CINTURA ALTA PADRAO</t>
  </si>
  <si>
    <t>P1380415008</t>
  </si>
  <si>
    <t>JNS0101</t>
  </si>
  <si>
    <t>CAL0102</t>
  </si>
  <si>
    <t>CALCA F AJ J CIG CONF BASICA</t>
  </si>
  <si>
    <t>FEM0904</t>
  </si>
  <si>
    <t>P1380648003</t>
  </si>
  <si>
    <t>BLUSA MC CANELADA FRUFRU</t>
  </si>
  <si>
    <t>ROS-MELANCIA</t>
  </si>
  <si>
    <t>P1377625029</t>
  </si>
  <si>
    <t>MAS0207</t>
  </si>
  <si>
    <t>VERMELHO</t>
  </si>
  <si>
    <t>MULTICORES</t>
  </si>
  <si>
    <t>MAS0202</t>
  </si>
  <si>
    <t>P1377215009</t>
  </si>
  <si>
    <t>REGATA ESPORTE RECORTES</t>
  </si>
  <si>
    <t>PTO/CINZA</t>
  </si>
  <si>
    <t>ROS-NUDE</t>
  </si>
  <si>
    <t>AZL-JEANS MÉDIO</t>
  </si>
  <si>
    <t>BERMUDA MOLETOM BASICA</t>
  </si>
  <si>
    <t>CMB0106</t>
  </si>
  <si>
    <t>P1360041002</t>
  </si>
  <si>
    <t>SHORT LATERAL RECORTE LISO</t>
  </si>
  <si>
    <t>CZA/PRETO</t>
  </si>
  <si>
    <t>P1380415007</t>
  </si>
  <si>
    <t>CMB0103</t>
  </si>
  <si>
    <t>INF0508</t>
  </si>
  <si>
    <t>P1381290001</t>
  </si>
  <si>
    <t>BLUSA MC MALHA</t>
  </si>
  <si>
    <t>P1377215008</t>
  </si>
  <si>
    <t>AZL-MARINHO/AZL</t>
  </si>
  <si>
    <t>SAP BIQ VZ OPT</t>
  </si>
  <si>
    <t>P1369576010</t>
  </si>
  <si>
    <t>P1379109001</t>
  </si>
  <si>
    <t>BLUSA MC YOU ARE ENERGY</t>
  </si>
  <si>
    <t>VRD-ÁGUA</t>
  </si>
  <si>
    <t>BRA-OFF WHITE</t>
  </si>
  <si>
    <t>P1379249007</t>
  </si>
  <si>
    <t>VRM-VINHO</t>
  </si>
  <si>
    <t>P1380591004</t>
  </si>
  <si>
    <t>CAMISETA MC SILK LOS ANGELES</t>
  </si>
  <si>
    <t>ROX-UVA</t>
  </si>
  <si>
    <t>1381595001</t>
  </si>
  <si>
    <t>MAS0710</t>
  </si>
  <si>
    <t>P1380393002</t>
  </si>
  <si>
    <t>BERMUDA MOLETOM DIFERENCIADA ATLANTICO</t>
  </si>
  <si>
    <t>INF0603</t>
  </si>
  <si>
    <t>P1377215007</t>
  </si>
  <si>
    <t>P1380958001</t>
  </si>
  <si>
    <t>BL MC ROT OLHOS MISTICOS</t>
  </si>
  <si>
    <t>COM</t>
  </si>
  <si>
    <t>P1380286001</t>
  </si>
  <si>
    <t>CAMISETA MC ESPORTE TRAMA</t>
  </si>
  <si>
    <t>QTD_DISP_ALOC</t>
  </si>
  <si>
    <t>ETQ(LOJ&amp;TRAN)</t>
  </si>
  <si>
    <t>EST_FUT</t>
  </si>
  <si>
    <t>PART_CD</t>
  </si>
  <si>
    <t>ITENS DISPONÍVEIS EM ALTA NO CD</t>
  </si>
  <si>
    <t xml:space="preserve"> QTD_DISP_ALOC</t>
  </si>
  <si>
    <t xml:space="preserve"> ETQ_LOJA</t>
  </si>
  <si>
    <t xml:space="preserve"> ETQ(LOJ&amp;TRAN)</t>
  </si>
  <si>
    <t xml:space="preserve"> EMPENHADO</t>
  </si>
  <si>
    <t xml:space="preserve"> EST_FUT</t>
  </si>
  <si>
    <t>CATALOGACAO</t>
  </si>
  <si>
    <t>COM0307</t>
  </si>
  <si>
    <t>1380412002</t>
  </si>
  <si>
    <t>CUECA BOXER PITBULL LISA</t>
  </si>
  <si>
    <t>CUECA BOXER PITBULL EST</t>
  </si>
  <si>
    <t>P1380393001</t>
  </si>
  <si>
    <t>JNS0104</t>
  </si>
  <si>
    <t>BERMUDA J F CICLISTA</t>
  </si>
  <si>
    <t>BRA-OFF-WHITE</t>
  </si>
  <si>
    <t>1380291001</t>
  </si>
  <si>
    <t>BOLSA TACHAS OPT</t>
  </si>
  <si>
    <t>1380411002</t>
  </si>
  <si>
    <t>P1379201001</t>
  </si>
  <si>
    <t>SAP TRAMA TOP OPT</t>
  </si>
  <si>
    <t>(vazio)</t>
  </si>
  <si>
    <t>Média de PART_CD</t>
  </si>
  <si>
    <t>Faixa</t>
  </si>
  <si>
    <t>FAIXA_PART</t>
  </si>
  <si>
    <t>CMB0403</t>
  </si>
  <si>
    <t>P1380285001</t>
  </si>
  <si>
    <t>REGATA ESPORTE RETICULA</t>
  </si>
  <si>
    <t>INF0202</t>
  </si>
  <si>
    <t>MAS0715</t>
  </si>
  <si>
    <t>P1381016001</t>
  </si>
  <si>
    <t>CALCA MOLETOM BASICA</t>
  </si>
  <si>
    <t>P1381382002</t>
  </si>
  <si>
    <t>CAMISETA MC SILK SORTIDO</t>
  </si>
  <si>
    <t>P1380922002</t>
  </si>
  <si>
    <t>CROPPED POLO COLLEGE</t>
  </si>
  <si>
    <t>LARANJA</t>
  </si>
  <si>
    <t>P1381638001</t>
  </si>
  <si>
    <t>BLUSA MC GLITTER</t>
  </si>
  <si>
    <t>P1380692001</t>
  </si>
  <si>
    <t>CALCA MOLETOM BOLSO LAPELA</t>
  </si>
  <si>
    <t>TIPO_CURVA</t>
  </si>
  <si>
    <t>FABRICANTE</t>
  </si>
  <si>
    <t>ATEMPORAL</t>
  </si>
  <si>
    <t>MAS0509</t>
  </si>
  <si>
    <t>P1381248001</t>
  </si>
  <si>
    <t>CALCA SKINNY</t>
  </si>
  <si>
    <t>VERÃO</t>
  </si>
  <si>
    <t>INVERNO</t>
  </si>
  <si>
    <t>P1379795003</t>
  </si>
  <si>
    <t>SAP BR DET CHIC OPT FNX</t>
  </si>
  <si>
    <t>P1379202003</t>
  </si>
  <si>
    <t>SAP NP LISA BAS OPT</t>
  </si>
  <si>
    <t>MRM-WHISKY</t>
  </si>
  <si>
    <t>MAS0402</t>
  </si>
  <si>
    <t>P1381375001</t>
  </si>
  <si>
    <t>CAMISETA MC BOLSINHO SILK</t>
  </si>
  <si>
    <t>P1382086001</t>
  </si>
  <si>
    <t>BL MC QUADRADINHA SILK RAINY DAYS</t>
  </si>
  <si>
    <t>P1378919003</t>
  </si>
  <si>
    <t>P1378919001</t>
  </si>
  <si>
    <t>1376724</t>
  </si>
  <si>
    <t>JG QUEEN 3PCS ML ALG CIRCULO AZUL</t>
  </si>
  <si>
    <t>INF0336</t>
  </si>
  <si>
    <t>P1381986001</t>
  </si>
  <si>
    <t>REGATA MALHA MNA</t>
  </si>
  <si>
    <t>INF0602</t>
  </si>
  <si>
    <t>P1382019001</t>
  </si>
  <si>
    <t>SHORT COS ELASTICO MNO</t>
  </si>
  <si>
    <t>1380412004</t>
  </si>
  <si>
    <t>LNG0213</t>
  </si>
  <si>
    <t>P1381214006</t>
  </si>
  <si>
    <t>SUTIA TOP COM BOJO</t>
  </si>
  <si>
    <t>MAS0107</t>
  </si>
  <si>
    <t>P1381230002</t>
  </si>
  <si>
    <t>POLO MC PIQUET</t>
  </si>
  <si>
    <t>AZL-INDIGO</t>
  </si>
  <si>
    <t>MAS0102</t>
  </si>
  <si>
    <t>P1380933001</t>
  </si>
  <si>
    <t>CAMISETA MC  COLAGEM PIRATA</t>
  </si>
  <si>
    <t>CAL0108</t>
  </si>
  <si>
    <t>1367001001</t>
  </si>
  <si>
    <t>TNS INJET ROOT</t>
  </si>
  <si>
    <t>JNS0306</t>
  </si>
  <si>
    <t>P1375422001</t>
  </si>
  <si>
    <t>BERMUDA M ALFAIATARIA LISTRADA SUMMER</t>
  </si>
  <si>
    <t>P1381600003</t>
  </si>
  <si>
    <t>BLUSA MC MALHA FRUFRU SORTIDA</t>
  </si>
  <si>
    <t>P1369488007</t>
  </si>
  <si>
    <t>CALCA F CS J FLARE NERVURA</t>
  </si>
  <si>
    <t>AZL-JEANS</t>
  </si>
  <si>
    <t>INF0332</t>
  </si>
  <si>
    <t>P1381980001</t>
  </si>
  <si>
    <t>MACAQUINHO MNA</t>
  </si>
  <si>
    <t>P1381961001</t>
  </si>
  <si>
    <t>BLUSA MC MNA</t>
  </si>
  <si>
    <t>P1380759001</t>
  </si>
  <si>
    <t>FEM0102</t>
  </si>
  <si>
    <t>P1382423001</t>
  </si>
  <si>
    <t>REGATA MALHA PONTO BRILHO</t>
  </si>
  <si>
    <t>P1382015001</t>
  </si>
  <si>
    <t>CAMISETA MC MNO</t>
  </si>
  <si>
    <t>CAL0206</t>
  </si>
  <si>
    <t>P1373673001</t>
  </si>
  <si>
    <t>TENIS SPORT FLASH</t>
  </si>
  <si>
    <t>1367001013</t>
  </si>
  <si>
    <t>FEM0115</t>
  </si>
  <si>
    <t>P1382681001</t>
  </si>
  <si>
    <t>MACACAO PANTACOURT COM FIVELA</t>
  </si>
  <si>
    <t>MRM-CARAMELO</t>
  </si>
  <si>
    <t>1381449</t>
  </si>
  <si>
    <t>MANTA FLEECE QUEEN CAMURCA 9007051 ULL</t>
  </si>
  <si>
    <t>COM0301</t>
  </si>
  <si>
    <t>1011034002</t>
  </si>
  <si>
    <t>KIT3X1 BLISTER ELAST</t>
  </si>
  <si>
    <t>P1381649001</t>
  </si>
  <si>
    <t>BL MC MALHA PONTO BRILHO</t>
  </si>
  <si>
    <t>MAS0404</t>
  </si>
  <si>
    <t>P1381563001</t>
  </si>
  <si>
    <t>CAMISA MC VISCOSE SOL</t>
  </si>
  <si>
    <t>P1379321004</t>
  </si>
  <si>
    <t>SAP NAPA OPT FNX</t>
  </si>
  <si>
    <t>1381448</t>
  </si>
  <si>
    <t>MANTA FLEECE CSL CAMURCA 9007051 ULL</t>
  </si>
  <si>
    <t>1011034004</t>
  </si>
  <si>
    <t>FEM0106</t>
  </si>
  <si>
    <t>P1379782003</t>
  </si>
  <si>
    <t>BLUSA MC DECOTE V VISCOLINHO</t>
  </si>
  <si>
    <t>P1379855002</t>
  </si>
  <si>
    <t>SAP LACO DOLL OPT FNX</t>
  </si>
  <si>
    <t>P1379792004</t>
  </si>
  <si>
    <t>SAP BAS MONO OPT FNX</t>
  </si>
  <si>
    <t>1380413002</t>
  </si>
  <si>
    <t>CUECA BOXER PITBULL SORT</t>
  </si>
  <si>
    <t>COM0206</t>
  </si>
  <si>
    <t>1382192001</t>
  </si>
  <si>
    <t>MEIA SAP POL AER LD 34/39</t>
  </si>
  <si>
    <t>COM0209</t>
  </si>
  <si>
    <t>1378841001</t>
  </si>
  <si>
    <t>MEIA AEROBICA FEM</t>
  </si>
  <si>
    <t>P1380934001</t>
  </si>
  <si>
    <t>CAMISETA MC ESTRELICIA ESCRITO</t>
  </si>
  <si>
    <t>P1381360003</t>
  </si>
  <si>
    <t>BLUSA MC ALONGADA</t>
  </si>
  <si>
    <t>P1381533002</t>
  </si>
  <si>
    <t>BERMUDA MOLETOM BEEP BEEP</t>
  </si>
  <si>
    <t>1368748</t>
  </si>
  <si>
    <t>LCL SLT ELAST MF75 DELAVE 1068-28 900375</t>
  </si>
  <si>
    <t>P1381881001</t>
  </si>
  <si>
    <t>REGATA RIB BORDADO</t>
  </si>
  <si>
    <t>P1382638001</t>
  </si>
  <si>
    <t>CROPPED REGATA CORACAO VAZADO</t>
  </si>
  <si>
    <t>CMB0113</t>
  </si>
  <si>
    <t>1376769</t>
  </si>
  <si>
    <t>KIT 2 FRONHAS ML ALG GEOMETRICO BRANCO</t>
  </si>
  <si>
    <t>FEM0901</t>
  </si>
  <si>
    <t>P1376001010</t>
  </si>
  <si>
    <t>REGATA RIB 100%CO</t>
  </si>
  <si>
    <t>P1381538001</t>
  </si>
  <si>
    <t>BERMUDA MOLETOM PLAY MUSIC</t>
  </si>
  <si>
    <t>CZA-CHUMBO</t>
  </si>
  <si>
    <t>P1380604001</t>
  </si>
  <si>
    <t>P1381343001</t>
  </si>
  <si>
    <t>CALCA M J STONADA C/ PUIDOS</t>
  </si>
  <si>
    <t>P1317329052</t>
  </si>
  <si>
    <t>REGATA ALCA FINA CANELADO LARGO</t>
  </si>
  <si>
    <t>1381447</t>
  </si>
  <si>
    <t>MANTA FLEECE SLT CAMURCA 9007051 ULL</t>
  </si>
  <si>
    <t>MAS0114</t>
  </si>
  <si>
    <t>P1381321008</t>
  </si>
  <si>
    <t>BERMUDA RAMI</t>
  </si>
  <si>
    <t>P1379814001</t>
  </si>
  <si>
    <t>CAMISETA MC COLMEIA RETICULA</t>
  </si>
  <si>
    <t>INF0608</t>
  </si>
  <si>
    <t>P1380605001</t>
  </si>
  <si>
    <t>CALCA MOLETOM RECORTE</t>
  </si>
  <si>
    <t>P1382016001</t>
  </si>
  <si>
    <t>P1382083001</t>
  </si>
  <si>
    <t>CROPPED MC CAPUZ LISTRAS CORE</t>
  </si>
  <si>
    <t>P1377625025</t>
  </si>
  <si>
    <t>VRM-CEREJA</t>
  </si>
  <si>
    <t>P1379809001</t>
  </si>
  <si>
    <t>REGATA COLMEIA RETICULA</t>
  </si>
  <si>
    <t>P1381677001</t>
  </si>
  <si>
    <t>BLUSA MC SILK SALADA DE FRUTAS</t>
  </si>
  <si>
    <t>P1381608001</t>
  </si>
  <si>
    <t>BLUSA MC FULL PRINT MORANGOS</t>
  </si>
  <si>
    <t>P1379811001</t>
  </si>
  <si>
    <t>REGATA CURVAS DEGRADE</t>
  </si>
  <si>
    <t>P1377702001</t>
  </si>
  <si>
    <t>CAMISETA MC RAGLAN MARINE</t>
  </si>
  <si>
    <t>AZL - AZUL MARINHO</t>
  </si>
  <si>
    <t>P1381303001</t>
  </si>
  <si>
    <t>REGATA MALHA DEVORE (TWIN)</t>
  </si>
  <si>
    <t>1368736</t>
  </si>
  <si>
    <t>LCL CSL ELAST MF75 DELAVE 1068-28 900375</t>
  </si>
  <si>
    <t>P1381540001</t>
  </si>
  <si>
    <t>BERMUDA MOLETOM LISTRAS</t>
  </si>
  <si>
    <t>AZL/BRANCO</t>
  </si>
  <si>
    <t>P1378931003</t>
  </si>
  <si>
    <t>BERM MOLETINHO KIDS BASICA</t>
  </si>
  <si>
    <t>INF0303</t>
  </si>
  <si>
    <t>P1382084002</t>
  </si>
  <si>
    <t>SHORT RECORTE LATERAL CORE</t>
  </si>
  <si>
    <t>P1381675001</t>
  </si>
  <si>
    <t>BERMUDA CICLISTA BASICA</t>
  </si>
  <si>
    <t>P1382616001</t>
  </si>
  <si>
    <t>BLUSA MC CANELADA FRUFRU GLITTLER</t>
  </si>
  <si>
    <t>P1373649011</t>
  </si>
  <si>
    <t>BLUSA DECOTE V</t>
  </si>
  <si>
    <t>P1379854001</t>
  </si>
  <si>
    <t>MULE RECORT OPT FNX</t>
  </si>
  <si>
    <t>FEM0328</t>
  </si>
  <si>
    <t>P1375433001</t>
  </si>
  <si>
    <t>CALCA PANTACOUR TULE EST ONCINHA</t>
  </si>
  <si>
    <t>P1377625033</t>
  </si>
  <si>
    <t>P1382027001</t>
  </si>
  <si>
    <t>BERMUDA MOLETOM SILK MNO</t>
  </si>
  <si>
    <t>INF0330</t>
  </si>
  <si>
    <t>P1381715001</t>
  </si>
  <si>
    <t>LEGGING BASICA</t>
  </si>
  <si>
    <t>1376829</t>
  </si>
  <si>
    <t>JG CSL 3PCS ML ALG CINZA</t>
  </si>
  <si>
    <t>P1382022001</t>
  </si>
  <si>
    <t>P1379792001</t>
  </si>
  <si>
    <t>VRD-MILITAR</t>
  </si>
  <si>
    <t>CMB0126</t>
  </si>
  <si>
    <t>1352763</t>
  </si>
  <si>
    <t>TRAV DOCE SONHO 45X65 SENSACOES</t>
  </si>
  <si>
    <t>P1381659001</t>
  </si>
  <si>
    <t>REGATA CAPUZ TIRANOSAURUS</t>
  </si>
  <si>
    <t>P1379782002</t>
  </si>
  <si>
    <t>BGE-NATURAL</t>
  </si>
  <si>
    <t>P1369488006</t>
  </si>
  <si>
    <t>P1379501004</t>
  </si>
  <si>
    <t>P1382438001</t>
  </si>
  <si>
    <t>MAS0502</t>
  </si>
  <si>
    <t>P1378244001</t>
  </si>
  <si>
    <t>CAMISETA MC WORK IN PROGRESS</t>
  </si>
  <si>
    <t>1376767</t>
  </si>
  <si>
    <t>KIT 2 FRONHAS ML ALG FLORAL ROSA</t>
  </si>
  <si>
    <t>INF0238</t>
  </si>
  <si>
    <t>P1381882001</t>
  </si>
  <si>
    <t>VESTIDO TRES MARIAS LAISE</t>
  </si>
  <si>
    <t>P1381863001</t>
  </si>
  <si>
    <t>SAP 3FITAS OPT FNX</t>
  </si>
  <si>
    <t>1368757</t>
  </si>
  <si>
    <t>LCL QUEEN ELAST MF75 DELAVE 1068-28 9003</t>
  </si>
  <si>
    <t>CAL0101</t>
  </si>
  <si>
    <t>P1365192001</t>
  </si>
  <si>
    <t>SCARP MD VZ PIE</t>
  </si>
  <si>
    <t>P1380450001</t>
  </si>
  <si>
    <t>CAMISETA MC URSO</t>
  </si>
  <si>
    <t>CAL0203</t>
  </si>
  <si>
    <t>P1376658001</t>
  </si>
  <si>
    <t>SAPATENIS BASIC O2X</t>
  </si>
  <si>
    <t>P1381321010</t>
  </si>
  <si>
    <t>P1381676001</t>
  </si>
  <si>
    <t>SHORT MOLETINHO ECO</t>
  </si>
  <si>
    <t>P1381863002</t>
  </si>
  <si>
    <t>P1369489007</t>
  </si>
  <si>
    <t>CALCA F CS J FLARE BASICA</t>
  </si>
  <si>
    <t>P1382234001</t>
  </si>
  <si>
    <t>CAMISETA RECORTE LISA</t>
  </si>
  <si>
    <t>P1381966001</t>
  </si>
  <si>
    <t>FEM0110</t>
  </si>
  <si>
    <t>P1377447001</t>
  </si>
  <si>
    <t>CAMISA PROG RB EST FLORAL CONTORNO</t>
  </si>
  <si>
    <t>1381296</t>
  </si>
  <si>
    <t>CAPA ALMOF 45X45 VELUDO DENIN ULL 900656</t>
  </si>
  <si>
    <t>INF0225</t>
  </si>
  <si>
    <t>P1382551001</t>
  </si>
  <si>
    <t>SALOPETE + BLUSA FULL MNA</t>
  </si>
  <si>
    <t>P1378307002</t>
  </si>
  <si>
    <t>CAMISETA MC DONT INVADE MY SPACE</t>
  </si>
  <si>
    <t>P1381613002</t>
  </si>
  <si>
    <t>REGATA NADADOR SQUAT</t>
  </si>
  <si>
    <t>1011034003</t>
  </si>
  <si>
    <t>P1381198001</t>
  </si>
  <si>
    <t>SAP CROCO 2 OPT FNX</t>
  </si>
  <si>
    <t>P1382017001</t>
  </si>
  <si>
    <t>P1380901001</t>
  </si>
  <si>
    <t>BERMUDA MOLETOM BORDADO DOG</t>
  </si>
  <si>
    <t>P1377771004</t>
  </si>
  <si>
    <t>SAP LACO BASIC OPT</t>
  </si>
  <si>
    <t>P1379855003</t>
  </si>
  <si>
    <t>INF0324</t>
  </si>
  <si>
    <t>P1381982001</t>
  </si>
  <si>
    <t>CONJUNTO MC + SHORT MNA</t>
  </si>
  <si>
    <t>P1381198002</t>
  </si>
  <si>
    <t>BGE-NUDE</t>
  </si>
  <si>
    <t>P1379819001</t>
  </si>
  <si>
    <t>SHORT LATERAL COLMEIA RETICULA</t>
  </si>
  <si>
    <t>1382191001</t>
  </si>
  <si>
    <t>MEIA SAP POL PERF 34/39</t>
  </si>
  <si>
    <t>P1381626001</t>
  </si>
  <si>
    <t>REGATA RIB BORDADO YOURSELF</t>
  </si>
  <si>
    <t>1376768</t>
  </si>
  <si>
    <t>KIT 2 FRONHAS ML ALG CIRCULO AZUL</t>
  </si>
  <si>
    <t>P1381655002</t>
  </si>
  <si>
    <t>BERMUDA MOLETOM TIE DIE</t>
  </si>
  <si>
    <t>P1382827001</t>
  </si>
  <si>
    <t>SAP LONA VIES OPT FNX</t>
  </si>
  <si>
    <t>16% - 39%</t>
  </si>
  <si>
    <t>0% - 15%</t>
  </si>
  <si>
    <t>FABRICANTE 1</t>
  </si>
  <si>
    <t>FABRICANTE 2</t>
  </si>
  <si>
    <t>FABRICANTE 3</t>
  </si>
  <si>
    <t>FABRICANTE 4</t>
  </si>
  <si>
    <t>FABRICANTE 5</t>
  </si>
  <si>
    <t>FABRICANTE 6</t>
  </si>
  <si>
    <t>FABRICANTE 7</t>
  </si>
  <si>
    <t>FABRICANTE 8</t>
  </si>
  <si>
    <t>FABRICANTE 9</t>
  </si>
  <si>
    <t>FABRICANTE 10</t>
  </si>
  <si>
    <t>FABRICANTE 11</t>
  </si>
  <si>
    <t>FABRICANTE 12</t>
  </si>
  <si>
    <t>FABRICANTE 13</t>
  </si>
  <si>
    <t>FABRICANTE 14</t>
  </si>
  <si>
    <t>FABRICANTE 15</t>
  </si>
  <si>
    <t>FABRICANTE 16</t>
  </si>
  <si>
    <t>FABRICANTE 17</t>
  </si>
  <si>
    <t>FABRICANTE 18</t>
  </si>
  <si>
    <t>FABRICANTE 19</t>
  </si>
  <si>
    <t>FABRICANTE 20</t>
  </si>
  <si>
    <t>FABRICANTE 21</t>
  </si>
  <si>
    <t>FABRICANTE 22</t>
  </si>
  <si>
    <t>FABRICANTE 23</t>
  </si>
  <si>
    <t>FABRICANTE 24</t>
  </si>
  <si>
    <t>FABRICANTE 25</t>
  </si>
  <si>
    <t>FABRICANTE 26</t>
  </si>
  <si>
    <t>FABRICANTE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</si>
</sst>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theme="9" tint="-0.249977111117893"/>
      </top>
      <bottom/>
      <diagonal/>
    </border>
    <border>
      <left/>
      <right/>
      <top/>
      <bottom style="medium">
        <color theme="9" tint="-0.249977111117893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pivotButton="1"/>
    <xf numFmtId="0" fontId="2" fillId="2" borderId="1" xfId="0" applyFont="1" applyFill="1" applyBorder="1"/>
    <xf numFmtId="3" fontId="2" fillId="2" borderId="1" xfId="0" applyNumberFormat="1" applyFont="1" applyFill="1" applyBorder="1"/>
    <xf numFmtId="22" fontId="0" fillId="0" borderId="0" xfId="0" applyNumberFormat="1" applyAlignment="1">
      <alignment horizontal="center" vertical="center"/>
    </xf>
    <xf numFmtId="9" fontId="0" fillId="0" borderId="0" xfId="1" applyFont="1"/>
    <xf numFmtId="9" fontId="2" fillId="2" borderId="1" xfId="1" applyFont="1" applyFill="1" applyBorder="1"/>
    <xf numFmtId="9" fontId="0" fillId="0" borderId="0" xfId="0" applyNumberFormat="1"/>
    <xf numFmtId="0" fontId="0" fillId="0" borderId="0" xfId="1" applyNumberFormat="1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23">
    <dxf>
      <numFmt numFmtId="0" formatCode="General"/>
    </dxf>
    <dxf>
      <numFmt numFmtId="27" formatCode="dd/mm/yyyy\ 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2.xml"/><Relationship Id="rId10" Type="http://schemas.openxmlformats.org/officeDocument/2006/relationships/calcChain" Target="calcChain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2705100</xdr:colOff>
      <xdr:row>0</xdr:row>
      <xdr:rowOff>9525</xdr:rowOff>
    </xdr:from>
    <xdr:to>
      <xdr:col>22</xdr:col>
      <xdr:colOff>895350</xdr:colOff>
      <xdr:row>2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DEP">
              <a:extLst>
                <a:ext uri="{FF2B5EF4-FFF2-40B4-BE49-F238E27FC236}">
                  <a16:creationId xmlns:a16="http://schemas.microsoft.com/office/drawing/2014/main" id="{1AAB854C-4F89-6333-C9D9-85DBD43962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49700" y="9525"/>
              <a:ext cx="6886575" cy="638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19051</xdr:colOff>
      <xdr:row>0</xdr:row>
      <xdr:rowOff>9525</xdr:rowOff>
    </xdr:from>
    <xdr:to>
      <xdr:col>15</xdr:col>
      <xdr:colOff>2714625</xdr:colOff>
      <xdr:row>2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FAIXA_PART">
              <a:extLst>
                <a:ext uri="{FF2B5EF4-FFF2-40B4-BE49-F238E27FC236}">
                  <a16:creationId xmlns:a16="http://schemas.microsoft.com/office/drawing/2014/main" id="{70305959-9D6C-D901-4CD7-B99470977A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IXA_PAR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30101" y="9525"/>
              <a:ext cx="4429124" cy="638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ivanda Soares Souza - CD RIO" refreshedDate="45167.38497777778" createdVersion="8" refreshedVersion="8" minRefreshableVersion="3" recordCount="153" xr:uid="{A7E69BB4-8BA1-4BCC-9696-7DDE70FFA2DA}">
  <cacheSource type="worksheet">
    <worksheetSource name="Tabela_DISP_ALT_CD[[DEP]:[FAIXA_PART]]"/>
  </cacheSource>
  <cacheFields count="21">
    <cacheField name="DEP" numFmtId="0">
      <sharedItems count="10">
        <s v="CMB"/>
        <s v="INF"/>
        <s v="COM"/>
        <s v="LNG"/>
        <s v="MAS"/>
        <s v="CAL"/>
        <s v="JNS"/>
        <s v="FEM"/>
        <s v="ACS"/>
        <s v="UDL" u="1"/>
      </sharedItems>
    </cacheField>
    <cacheField name="COD_LINHA" numFmtId="0">
      <sharedItems/>
    </cacheField>
    <cacheField name="TIPO_CURVA" numFmtId="0">
      <sharedItems containsBlank="1"/>
    </cacheField>
    <cacheField name="FABRICANTE" numFmtId="0">
      <sharedItems/>
    </cacheField>
    <cacheField name="COD_PRODUTO_SAP" numFmtId="0">
      <sharedItems/>
    </cacheField>
    <cacheField name="COD_PRODUTO" numFmtId="0">
      <sharedItems containsSemiMixedTypes="0" containsString="0" containsNumber="1" containsInteger="1" minValue="1011034" maxValue="1382827" count="283">
        <n v="1376724"/>
        <n v="1381986"/>
        <n v="1382019"/>
        <n v="1380692"/>
        <n v="1380412"/>
        <n v="1381214"/>
        <n v="1381230"/>
        <n v="1380933"/>
        <n v="1379094"/>
        <n v="1381638"/>
        <n v="1367001"/>
        <n v="1375422"/>
        <n v="1381600"/>
        <n v="1369488"/>
        <n v="1360041"/>
        <n v="1380393"/>
        <n v="1381980"/>
        <n v="1381961"/>
        <n v="1380759"/>
        <n v="1382423"/>
        <n v="1380960"/>
        <n v="1381375"/>
        <n v="1382015"/>
        <n v="1381248"/>
        <n v="1373673"/>
        <n v="1382681"/>
        <n v="1381449"/>
        <n v="1011034"/>
        <n v="1381649"/>
        <n v="1381563"/>
        <n v="1379321"/>
        <n v="1380286"/>
        <n v="1381448"/>
        <n v="1377215"/>
        <n v="1380284"/>
        <n v="1379782"/>
        <n v="1379855"/>
        <n v="1379792"/>
        <n v="1379795"/>
        <n v="1380413"/>
        <n v="1382192"/>
        <n v="1378841"/>
        <n v="1378919"/>
        <n v="1380934"/>
        <n v="1381360"/>
        <n v="1381533"/>
        <n v="1380591"/>
        <n v="1368748"/>
        <n v="1381881"/>
        <n v="1382638"/>
        <n v="1376769"/>
        <n v="1376001"/>
        <n v="1381538"/>
        <n v="1380604"/>
        <n v="1381343"/>
        <n v="1317329"/>
        <n v="1381447"/>
        <n v="1381321"/>
        <n v="1379814"/>
        <n v="1380605"/>
        <n v="1382016"/>
        <n v="1380411"/>
        <n v="1382083"/>
        <n v="1377625"/>
        <n v="1379809"/>
        <n v="1381677"/>
        <n v="1381608"/>
        <n v="1379811"/>
        <n v="1377702"/>
        <n v="1381303"/>
        <n v="1368736"/>
        <n v="1369576"/>
        <n v="1380877"/>
        <n v="1381540"/>
        <n v="1378931"/>
        <n v="1382084"/>
        <n v="1381675"/>
        <n v="1382616"/>
        <n v="1373649"/>
        <n v="1379854"/>
        <n v="1371788"/>
        <n v="1375433"/>
        <n v="1380291"/>
        <n v="1381595"/>
        <n v="1379109"/>
        <n v="1382027"/>
        <n v="1379201"/>
        <n v="1381715"/>
        <n v="1376829"/>
        <n v="1382022"/>
        <n v="1352763"/>
        <n v="1381659"/>
        <n v="1380415"/>
        <n v="1379501"/>
        <n v="1382438"/>
        <n v="1378244"/>
        <n v="1376767"/>
        <n v="1381882"/>
        <n v="1381863"/>
        <n v="1368757"/>
        <n v="1379202"/>
        <n v="1365192"/>
        <n v="1380450"/>
        <n v="1376658"/>
        <n v="1381676"/>
        <n v="1381290"/>
        <n v="1369489"/>
        <n v="1382234"/>
        <n v="1381016"/>
        <n v="1381966"/>
        <n v="1380922"/>
        <n v="1377447"/>
        <n v="1381296"/>
        <n v="1380285"/>
        <n v="1382551"/>
        <n v="1378307"/>
        <n v="1381613"/>
        <n v="1381382"/>
        <n v="1381198"/>
        <n v="1382017"/>
        <n v="1380901"/>
        <n v="1382086"/>
        <n v="1377771"/>
        <n v="1381982"/>
        <n v="1379819"/>
        <n v="1382191"/>
        <n v="1381626"/>
        <n v="1376768"/>
        <n v="1379093"/>
        <n v="1380648"/>
        <n v="1380958"/>
        <n v="1381030"/>
        <n v="1379249"/>
        <n v="1381655"/>
        <n v="1382827"/>
        <n v="1380847" u="1"/>
        <n v="1381131" u="1"/>
        <n v="1379144" u="1"/>
        <n v="1381061" u="1"/>
        <n v="1381771" u="1"/>
        <n v="1382623" u="1"/>
        <n v="1367504" u="1"/>
        <n v="1380852" u="1"/>
        <n v="1381207" u="1"/>
        <n v="1381775" u="1"/>
        <n v="1380924" u="1"/>
        <n v="1380925" u="1"/>
        <n v="1381138" u="1"/>
        <n v="1381422" u="1"/>
        <n v="1378228" u="1"/>
        <n v="1380287" u="1"/>
        <n v="1376667" u="1"/>
        <n v="1380572" u="1"/>
        <n v="1380643" u="1"/>
        <n v="1380714" u="1"/>
        <n v="1380856" u="1"/>
        <n v="1380076" u="1"/>
        <n v="1381141" u="1"/>
        <n v="1380929" u="1"/>
        <n v="1381213" u="1"/>
        <n v="1381426" u="1"/>
        <n v="1368434" u="1"/>
        <n v="1376741" u="1"/>
        <n v="1379794" u="1"/>
        <n v="1380575" u="1"/>
        <n v="1380647" u="1"/>
        <n v="1381428" u="1"/>
        <n v="1381430" u="1"/>
        <n v="1381998" u="1"/>
        <n v="1380437" u="1"/>
        <n v="1381431" u="1"/>
        <n v="1379799" u="1"/>
        <n v="1381574" u="1"/>
        <n v="1382213" u="1"/>
        <n v="1354950" u="1"/>
        <n v="1381220" u="1"/>
        <n v="1382214" u="1"/>
        <n v="1374760" u="1"/>
        <n v="1381576" u="1"/>
        <n v="1380583" u="1"/>
        <n v="1381222" u="1"/>
        <n v="1381577" u="1"/>
        <n v="1376750" u="1"/>
        <n v="1381862" u="1"/>
        <n v="1382430" u="1"/>
        <n v="1380302" u="1"/>
        <n v="1380870" u="1"/>
        <n v="1376683" u="1"/>
        <n v="1379097" u="1"/>
        <n v="1379168" u="1"/>
        <n v="1381866" u="1"/>
        <n v="1376826" u="1"/>
        <n v="1381015" u="1"/>
        <n v="1379810" u="1"/>
        <n v="1380804" u="1"/>
        <n v="1380875" u="1"/>
        <n v="1381017" u="1"/>
        <n v="1378959" u="1"/>
        <n v="1380805" u="1"/>
        <n v="1371789" u="1"/>
        <n v="1379102" u="1"/>
        <n v="1381374" u="1"/>
        <n v="1382297" u="1"/>
        <n v="1380310" u="1"/>
        <n v="1380523" u="1"/>
        <n v="1380665" u="1"/>
        <n v="1380809" u="1"/>
        <n v="1381023" u="1"/>
        <n v="1381307" u="1"/>
        <n v="1380598" u="1"/>
        <n v="1380740" u="1"/>
        <n v="1381024" u="1"/>
        <n v="1381025" u="1"/>
        <n v="1381664" u="1"/>
        <n v="1379606" u="1"/>
        <n v="1381239" u="1"/>
        <n v="1381665" u="1"/>
        <n v="1365194" u="1"/>
        <n v="1373714" u="1"/>
        <n v="1379820" u="1"/>
        <n v="1381029" u="1"/>
        <n v="1380959" u="1"/>
        <n v="1381243" u="1"/>
        <n v="1381314" u="1"/>
        <n v="1381385" u="1"/>
        <n v="1378617" u="1"/>
        <n v="1380534" u="1"/>
        <n v="1381031" u="1"/>
        <n v="1381386" u="1"/>
        <n v="1381883" u="1"/>
        <n v="1380961" u="1"/>
        <n v="1381884" u="1"/>
        <n v="1380323" u="1"/>
        <n v="1380678" u="1"/>
        <n v="1381317" u="1"/>
        <n v="1381388" u="1"/>
        <n v="1381530" u="1"/>
        <n v="1377058" u="1"/>
        <n v="1380963" u="1"/>
        <n v="1381247" u="1"/>
        <n v="1381389" u="1"/>
        <n v="1381035" u="1"/>
        <n v="1381532" u="1"/>
        <n v="1381603" u="1"/>
        <n v="1379758" u="1"/>
        <n v="1381036" u="1"/>
        <n v="1381249" u="1"/>
        <n v="1380753" u="1"/>
        <n v="1381037" u="1"/>
        <n v="1381605" u="1"/>
        <n v="1382244" u="1"/>
        <n v="1381535" u="1"/>
        <n v="1381606" u="1"/>
        <n v="1378554" u="1"/>
        <n v="1381536" u="1"/>
        <n v="1232508" u="1"/>
        <n v="1380969" u="1"/>
        <n v="1382389" u="1"/>
        <n v="1376924" u="1"/>
        <n v="1380474" u="1"/>
        <n v="1380900" u="1"/>
        <n v="1380617" u="1"/>
        <n v="1382676" u="1"/>
        <n v="1381612" u="1"/>
        <n v="1382677" u="1"/>
        <n v="1380690" u="1"/>
        <n v="1380691" u="1"/>
        <n v="1382679" u="1"/>
        <n v="1380905" u="1"/>
        <n v="1381047" u="1"/>
        <n v="1377498" u="1"/>
        <n v="1380409" u="1"/>
        <n v="1381048" u="1"/>
        <n v="1378564" u="1"/>
        <n v="1381049" u="1"/>
        <n v="1365432" u="1"/>
        <n v="1374308" u="1"/>
        <n v="1379704" u="1"/>
        <n v="1381550" u="1"/>
        <n v="1380416" u="1"/>
        <n v="1380913" u="1"/>
        <n v="1381339" u="1"/>
        <n v="1380420" u="1"/>
      </sharedItems>
    </cacheField>
    <cacheField name="DSC_PRODUTO" numFmtId="0">
      <sharedItems count="273">
        <s v="JG QUEEN 3PCS ML ALG CIRCULO AZUL"/>
        <s v="REGATA MALHA MNA"/>
        <s v="SHORT COS ELASTICO MNO"/>
        <s v="CALCA MOLETOM BOLSO LAPELA"/>
        <s v="CUECA BOXER PITBULL LISA"/>
        <s v="SUTIA TOP COM BOJO"/>
        <s v="POLO MC PIQUET"/>
        <s v="CAMISETA MC  COLAGEM PIRATA"/>
        <s v="BLUSA MC BE KIND"/>
        <s v="BLUSA MC GLITTER"/>
        <s v="TNS INJET ROOT"/>
        <s v="BERMUDA M ALFAIATARIA LISTRADA SUMMER"/>
        <s v="BLUSA MC MALHA FRUFRU SORTIDA"/>
        <s v="CALCA F CS J FLARE NERVURA"/>
        <s v="SHORT LATERAL RECORTE LISO"/>
        <s v="BERMUDA MOLETOM DIFERENCIADA ATLANTICO"/>
        <s v="MACAQUINHO MNA"/>
        <s v="BLUSA MC MNA"/>
        <s v="BERMUDA MOLETOM BASICA"/>
        <s v="REGATA MALHA PONTO BRILHO"/>
        <s v="BL MC ROT ONCA PINTADA"/>
        <s v="CAMISETA MC BOLSINHO SILK"/>
        <s v="CAMISETA MC MNO"/>
        <s v="CALCA SKINNY"/>
        <s v="TENIS SPORT FLASH"/>
        <s v="MACACAO PANTACOURT COM FIVELA"/>
        <s v="MANTA FLEECE QUEEN CAMURCA 9007051 ULL"/>
        <s v="KIT3X1 BLISTER ELAST"/>
        <s v="BL MC MALHA PONTO BRILHO"/>
        <s v="CAMISA MC VISCOSE SOL"/>
        <s v="SAP NAPA OPT FNX"/>
        <s v="CAMISETA MC ESPORTE TRAMA"/>
        <s v="MANTA FLEECE CSL CAMURCA 9007051 ULL"/>
        <s v="REGATA ESPORTE RECORTES"/>
        <s v="REGATA ESPORTE TRAMA"/>
        <s v="BLUSA MC DECOTE V VISCOLINHO"/>
        <s v="SAP LACO DOLL OPT FNX"/>
        <s v="SAP BAS MONO OPT FNX"/>
        <s v="SAP BR DET CHIC OPT FNX"/>
        <s v="CUECA BOXER PITBULL SORT"/>
        <s v="MEIA SAP POL AER LD 34/39"/>
        <s v="MEIA AEROBICA FEM"/>
        <s v="SAP BIQ VZ OPT"/>
        <s v="CAMISETA MC ESTRELICIA ESCRITO"/>
        <s v="BLUSA MC ALONGADA"/>
        <s v="BERMUDA MOLETOM BEEP BEEP"/>
        <s v="CAMISETA MC SILK LOS ANGELES"/>
        <s v="LCL SLT ELAST MF75 DELAVE 1068-28 900375"/>
        <s v="REGATA RIB BORDADO"/>
        <s v="CROPPED REGATA CORACAO VAZADO"/>
        <s v="KIT 2 FRONHAS ML ALG GEOMETRICO BRANCO"/>
        <s v="REGATA RIB 100%CO"/>
        <s v="BERMUDA MOLETOM PLAY MUSIC"/>
        <s v="CALCA M J STONADA C/ PUIDOS"/>
        <s v="REGATA ALCA FINA CANELADO LARGO"/>
        <s v="MANTA FLEECE SLT CAMURCA 9007051 ULL"/>
        <s v="BERMUDA RAMI"/>
        <s v="CAMISETA MC COLMEIA RETICULA"/>
        <s v="CALCA MOLETOM RECORTE"/>
        <s v="CUECA BOXER PITBULL EST"/>
        <s v="CROPPED MC CAPUZ LISTRAS CORE"/>
        <s v="BLUSA GOLA V FLAME SIM"/>
        <s v="REGATA COLMEIA RETICULA"/>
        <s v="BLUSA MC SILK SALADA DE FRUTAS"/>
        <s v="BLUSA MC FULL PRINT MORANGOS"/>
        <s v="REGATA CURVAS DEGRADE"/>
        <s v="CAMISETA MC RAGLAN MARINE"/>
        <s v="REGATA MALHA DEVORE (TWIN)"/>
        <s v="LCL CSL ELAST MF75 DELAVE 1068-28 900375"/>
        <s v="CALCA F AJ J CIG CONF BASICA"/>
        <s v="BERMUDA MOLETOM BASICA LD"/>
        <s v="BERMUDA MOLETOM LISTRAS"/>
        <s v="BERM MOLETINHO KIDS BASICA"/>
        <s v="SHORT RECORTE LATERAL CORE"/>
        <s v="BERMUDA CICLISTA BASICA"/>
        <s v="BLUSA MC CANELADA FRUFRU GLITTLER"/>
        <s v="BLUSA DECOTE V"/>
        <s v="MULE RECORT OPT FNX"/>
        <s v="JG SLT 2P MF 140X220 MICKEY LEPPER"/>
        <s v="CALCA PANTACOUR TULE EST ONCINHA"/>
        <s v="BOLSA TACHAS OPT"/>
        <s v="CONJUNTO INSTINTO INTIMO"/>
        <s v="BLUSA MC YOU ARE ENERGY"/>
        <s v="BERMUDA MOLETOM SILK MNO"/>
        <s v="SAP TRAMA TOP OPT"/>
        <s v="LEGGING BASICA"/>
        <s v="JG CSL 3PCS ML ALG CINZA"/>
        <s v="TRAV DOCE SONHO 45X65 SENSACOES"/>
        <s v="REGATA CAPUZ TIRANOSAURUS"/>
        <s v="CALCINHA CINTURA ALTA PADRAO"/>
        <s v="BERMUDA J F CICLISTA"/>
        <s v="CAMISETA MC WORK IN PROGRESS"/>
        <s v="KIT 2 FRONHAS ML ALG FLORAL ROSA"/>
        <s v="VESTIDO TRES MARIAS LAISE"/>
        <s v="SAP 3FITAS OPT FNX"/>
        <s v="LCL QUEEN ELAST MF75 DELAVE 1068-28 9003"/>
        <s v="SAP NP LISA BAS OPT"/>
        <s v="SCARP MD VZ PIE"/>
        <s v="CAMISETA MC URSO"/>
        <s v="SAPATENIS BASIC O2X"/>
        <s v="SHORT MOLETINHO ECO"/>
        <s v="BLUSA MC MALHA"/>
        <s v="CALCA F CS J FLARE BASICA"/>
        <s v="CAMISETA RECORTE LISA"/>
        <s v="CALCA MOLETOM BASICA"/>
        <s v="CROPPED POLO COLLEGE"/>
        <s v="CAMISA PROG RB EST FLORAL CONTORNO"/>
        <s v="CAPA ALMOF 45X45 VELUDO DENIN ULL 900656"/>
        <s v="REGATA ESPORTE RETICULA"/>
        <s v="SALOPETE + BLUSA FULL MNA"/>
        <s v="CAMISETA MC DONT INVADE MY SPACE"/>
        <s v="REGATA NADADOR SQUAT"/>
        <s v="CAMISETA MC SILK SORTIDO"/>
        <s v="SAP CROCO 2 OPT FNX"/>
        <s v="BERMUDA MOLETOM BORDADO DOG"/>
        <s v="BL MC QUADRADINHA SILK RAINY DAYS"/>
        <s v="SAP LACO BASIC OPT"/>
        <s v="CONJUNTO MC + SHORT MNA"/>
        <s v="SHORT LATERAL COLMEIA RETICULA"/>
        <s v="MEIA SAP POL PERF 34/39"/>
        <s v="REGATA RIB BORDADO YOURSELF"/>
        <s v="KIT 2 FRONHAS ML ALG CIRCULO AZUL"/>
        <s v="BLUSA MC MOCHILA FASHION"/>
        <s v="BLUSA MC CANELADA FRUFRU"/>
        <s v="BL MC ROT OLHOS MISTICOS"/>
        <s v="MANTA CSL FLEECE 08701 TABACO 9003833"/>
        <s v="MULE CROCO OPT"/>
        <s v="BERMUDA MOLETOM TIE DIE"/>
        <s v="SAP LONA VIES OPT FNX"/>
        <s v="CAPA DE ALMOF 45X45CM FLORAL ULL 9006419" u="1"/>
        <s v="CAMISETA MC SILK CONTROLS YOUR LIFE" u="1"/>
        <s v="MULE BF LACO G FNX" u="1"/>
        <s v="CALCINHA FIO SOPHIA" u="1"/>
        <s v="BERMUDA MOLETOM CONTROLE DINO" u="1"/>
        <s v="PNO COPA JACQUARD 45X70CM SIOTEX" u="1"/>
        <s v="BERMUDA MOLETOM ESTAMPADA" u="1"/>
        <s v="BLUSA SILK ASA DE BORBOLETA" u="1"/>
        <s v="CASACO MOLETOM ELASTICO BARRA" u="1"/>
        <s v="MANTA QUEEN FLEECE 44801 MALBEC 9006486" u="1"/>
        <s v="VESTIDO CURTO TRANSPASSE" u="1"/>
        <s v="SHORT MOLETOM CORACAO NEON" u="1"/>
        <s v="BOLSA ECO AM/PM" u="1"/>
        <s v="BL MC FULL EST POA RABISCO" u="1"/>
        <s v="BERMUDA MOLETOM RECORTE NEON" u="1"/>
        <s v="BERMUDA MOLETOM PATA" u="1"/>
        <s v="MANTA CSL FLEECE 07401 FENDI 9006483" u="1"/>
        <s v="MANTA SLT FLEECE 07401 FENDI 9006483" u="1"/>
        <s v="CASACO MOLETOM ABERTO BOLSO CANGURU" u="1"/>
        <s v="SHORT LATERAL COM VIES" u="1"/>
        <s v="BLUSA MOLETINHO CROPPED COM SILK" u="1"/>
        <s v="TLH MS  RED  MILITAR 1,45M 9005267 LIP" u="1"/>
        <s v="BL MC ROT ONCA PINK" u="1"/>
        <s v="BLUSA MC SILK LATERAL UNICOLOR" u="1"/>
        <s v="CAMISETA FULL GAME OVER" u="1"/>
        <s v="CAMISETA MC T-REX DINOSSAUR" u="1"/>
        <s v="BLUSA BLOCO DE CORES PLUS" u="1"/>
        <s v="SHORT MOLETOM FULL PARIS" u="1"/>
        <s v="CAMISETA MC JET POCHETE" u="1"/>
        <s v="VESTIDO MARIAS FULL MARGARIDAS" u="1"/>
        <s v="JG SLT 2P MF 140X220 MINNIE LEPPER" u="1"/>
        <s v="LCL QUEEN ELAST ML POL MARINHO" u="1"/>
        <s v="BLUSA AMARRACAO VISCOLYCRA PLUS" u="1"/>
        <s v="CONJ MC DRAGAO RABISCO + BERMUDA SILK" u="1"/>
        <s v="TOP CROPPED AMARRACAO POA IRREGULAR" u="1"/>
        <s v="CROPPED POLO MC UNICORN" u="1"/>
        <s v="JG SLT 2P PATRULHA CANINA MENINA LEPPER" u="1"/>
        <s v="REGATA CROPPED RIBANA" u="1"/>
        <s v="REGATA CAVA AMERICANA EST WAVES" u="1"/>
        <s v="CONJ SUTIA BOJO E CALCINHA SORTIDO" u="1"/>
        <s v="BLUSA MC MANGA RECORTES ESTRELA RAINBOW" u="1"/>
        <s v="SHORT EST IRREGULAR" u="1"/>
        <s v="CROPPED MC SILK MARGARIDA" u="1"/>
        <s v="BERMUDA MOLETOM DINO BORDADA" u="1"/>
        <s v="CASACO MOLETOM CHANGE YOUR THOUGHTS" u="1"/>
        <s v="VESTIDO MC POLO COROA" u="1"/>
        <s v="BLUSA MC NO EMBUTIDO" u="1"/>
        <s v="SAP BIQ RED LACO OPT FNX" u="1"/>
        <s v="CAMISETA MC MODAL LISTRINHA" u="1"/>
        <s v="BLUSA MC SORTIDA INFANTO MNA" u="1"/>
        <s v="CAMISETA MC LISTRADA SIMPLICITE" u="1"/>
        <s v="MANTA CSL FLEECE 03201 ROSE 9006308" u="1"/>
        <s v="MANTA SLT FLEECE 03201 ROSE 9006308" u="1"/>
        <s v="VESTIDO CAIXINHA EST LISTRADO MULTI" u="1"/>
        <s v="CALCINHA BIQUINI LASER" u="1"/>
        <s v="CAMISETA BASICA COM BOLSO" u="1"/>
        <s v="BERMUDA MOLETOM CAMUFLADO ROAR" u="1"/>
        <s v="BLUSA ML LASTEX COSTAS EST LAVANDA" u="1"/>
        <s v="MANTA QUEEN FLEECE 03201 ROSE 9006308" u="1"/>
        <s v="REGATA MACHAO FOCUS" u="1"/>
        <s v="CAMISETA MC START BLOCOS" u="1"/>
        <s v="BERMUDA RECORTE CAMUFLADO" u="1"/>
        <s v="CALCA M J SLIM PROG DONATELLA" u="1"/>
        <s v="JG CSL 4P MF55 PETCHWORK FLORAL VRM 5149" u="1"/>
        <s v="BLUSA MC PRINCESS" u="1"/>
        <s v="CHANEL VZ OPT FNZ" u="1"/>
        <s v="CAMISETA MC RAGLAN MADRI" u="1"/>
        <s v="CAMISETA ML RAGLAN SUPER LIKE" u="1"/>
        <s v="CROPPED MC FULL SORTIDO" u="1"/>
        <s v="CALCA TP EST.FOLHAS" u="1"/>
        <s v="BL MC FULL EST MARGARIDA" u="1"/>
        <s v="TOP CROPPED ALCA FINA" u="1"/>
        <s v="CALCA MOELTOM JOELHEIRA" u="1"/>
        <s v="CAMISETA COM SILK DEUSA" u="1"/>
        <s v="BLUSA MC LISTRADA FRUFRU" u="1"/>
        <s v="BL MC PROG VL EST PASSARINHOS" u="1"/>
        <s v="MANTA CSL FLEECE 44801 MALBEC 9006486" u="1"/>
        <s v="MANTA SLT FLEECE 44801 MALBEC 9006486" u="1"/>
        <s v="MULE LACO OPT FNX" u="1"/>
        <s v="CONJUNTO DE PIJAMA ML PINGUIM" u="1"/>
        <s v="VESTIDO TULE MARIAS BORBOLETAS" u="1"/>
        <s v="CALCINHA CINTURA ALTA FIO DENTAL" u="1"/>
        <s v="BL MC FULL PRINT EST ZIGZAG" u="1"/>
        <s v="CASACO MOLETOM CAPUZ" u="1"/>
        <s v="SHORTDOLL DETALHE RENDA" u="1"/>
        <s v="MANTA QUEEN FLEECE 08701 TABACO 9003833" u="1"/>
        <s v="BLUSA MC MALHA COM PALA RECORTE" u="1"/>
        <s v="BL MC PROG VL EST PASSAROS" u="1"/>
        <s v="BERMUDA MOLETOM" u="1"/>
        <s v="CALCA EST WAVES" u="1"/>
        <s v="CALCA MOLETOM COS ELASTICO" u="1"/>
        <s v="CAMISETA MC ESPORTE RETICULA" u="1"/>
        <s v="JG SLT 2P PATRULHA CANINA MENINO LEPPER" u="1"/>
        <s v="SAND INF MNO KML005" u="1"/>
        <s v="BL MC ROT CUP COFFEE" u="1"/>
        <s v="SHORT MOLETOM LETRAS" u="1"/>
        <s v="CALCINHA RENDA CALECON" u="1"/>
        <s v="RAST  TRANCADO FNX OPT" u="1"/>
        <s v="REGATA MALHA ALCA DUPLA" u="1"/>
        <s v="LCL QUEEN ELAST ML POL CHOC" u="1"/>
        <s v="BL ML GOLA ALTA RIB" u="1"/>
        <s v="CASACO CANGURU CAPUZ" u="1"/>
        <s v="SAND TAM GASP VAZ  ELAS FNX" u="1"/>
        <s v="CAMISETA MC FULL DIVERTIDO" u="1"/>
        <s v="CROPPED MC BORDADO CORACAO NEON" u="1"/>
        <s v="BL ML GOLA ALTA INVISIVEL" u="1"/>
        <s v="CONJUNTO MC DINO ORIGAMI+BERM" u="1"/>
        <s v="SAND TAM GASPEA PIE" u="1"/>
        <s v="BLUSA MC MALHA PUXADINHO" u="1"/>
        <s v="BL MC ROT BEIJINHOS" u="1"/>
        <s v="REGATA CAPUZ NEXTEL LEVEL" u="1"/>
        <s v="SPTNS MULE CHILE" u="1"/>
        <s v="BLUSA MC CANELADA" u="1"/>
        <s v="REGATA MALHA COTTON BASIC" u="1"/>
        <s v="CAMISOLA DET DECOTE" u="1"/>
        <s v="JG CSL 3PCS ML ALG ROSA" u="1"/>
        <s v="MANTA QUEEN FLEECE 07401 FENDI 9006483" u="1"/>
        <s v="CAMISETA MC LISTRADO" u="1"/>
        <s v="BLUSA DECOTE EM V SORTIDA" u="1"/>
        <s v="BERMUDA MOLETOM START MOVING" u="1"/>
        <s v="MANTA SLT FLEECE 08701 TABACO 9003833" u="1"/>
        <s v="CINTO MASC ELASTIC VR" u="1"/>
        <s v="SHORT SAIA FULL GATINHAS" u="1"/>
        <s v="TNS BASIC DET OFLIP" u="1"/>
        <s v="BERMUDA MOLETOM JACARE" u="1"/>
        <s v="LCL QUE ELAST HIPERCAL 400 CZ CL ULL" u="1"/>
        <s v="BERMUDA MOELETOM URSO HIP HOP" u="1"/>
        <s v="CROPPED MC CANELADO RESPINGOS" u="1"/>
        <s v="CROPPED MC LISTRADO SILK PARIS" u="1"/>
        <s v="SHORT MALHA COM BOLSO SOBREPOSTO" u="1"/>
        <s v="POTE VIDRO COM TAMPA 500ML FAINGAIN" u="1"/>
        <s v="MOLETOM JACARE" u="1"/>
        <s v="BL MC PROG VL EST PINGOS" u="1"/>
        <s v="CONJ MC PUG SKATE + BERM LISTRADA" u="1"/>
        <s v="CAMISETA MC BASICA" u="1"/>
        <s v="TOP CRUZADO COSTAS" u="1"/>
        <s v="CAMISETE RENDA C/ BOJO" u="1"/>
        <s v="CALCA F J SKINNY JJ MESA" u="1"/>
        <s v="MACACAO PUXADINHO DECOTE" u="1"/>
        <s v="LCL QUE ELAST HIPERCAL 400 MALVA ULL" u="1"/>
        <s v="BL ML CROPPED MEIA MALHA" u="1"/>
        <s v="VESTIDO CAMISETA COLLEGE 82" u="1"/>
        <s v="REGATA ETNICO DEGRADE" u="1"/>
        <s v="CAMISETA MC FLUOR LIGHTS" u="1"/>
      </sharedItems>
    </cacheField>
    <cacheField name="DSC_COR" numFmtId="0">
      <sharedItems count="58">
        <s v=" "/>
        <s v="ROSA"/>
        <s v="MULTICORES"/>
        <s v="AZUL"/>
        <s v="SORTIDO"/>
        <s v="AZL-INDIGO"/>
        <s v="PRETO"/>
        <s v="BRANCO"/>
        <s v="VERDE"/>
        <s v="AZL-JEANS"/>
        <s v="CZA/PRETO"/>
        <s v="CINZA"/>
        <s v="ROXO"/>
        <s v="AZL-MARINHO"/>
        <s v="CZA-MESCLA"/>
        <s v="MRM-CARAMELO"/>
        <s v="ROS-ROSE"/>
        <s v="AZL-MARINHO/AZL"/>
        <s v="BEGE"/>
        <s v="BRA-OFF WHITE"/>
        <s v="VERMELHO"/>
        <s v="ROS-NUDE"/>
        <s v="ROX-UVA"/>
        <s v="CZA-CHUMBO"/>
        <s v="AZL-JEANS ESCURO"/>
        <s v="VRM-CEREJA"/>
        <s v="AZL - AZUL MARINHO"/>
        <s v="AZL/BRANCO"/>
        <s v="VRD-ÁGUA"/>
        <s v="VRD-MILITAR"/>
        <s v="PTO/CINZA"/>
        <s v="BGE-NATURAL"/>
        <s v="AZL-JEANS MÉDIO"/>
        <s v="MRM-WHISKY"/>
        <s v="ROS-CLARO"/>
        <s v="LARANJA"/>
        <s v="BRA-OFF-WHITE"/>
        <s v="VRM-VINHO"/>
        <s v="BGE-NUDE"/>
        <s v="ROS-MELANCIA"/>
        <s v="BRA/CZA" u="1"/>
        <s v="VRD/AZUL-MARINHO" u="1"/>
        <s v="BRA/ROS-PINK" u="1"/>
        <s v="ROX-LILAS" u="1"/>
        <s v="CZA/AZUL" u="1"/>
        <s v="PTO/ROX-LILAS" u="1"/>
        <s v="BGE-AREIA/PRETO" u="1"/>
        <s v="BGE-CRU" u="1"/>
        <s v="AMARELO" u="1"/>
        <s v="VRD-CLARO" u="1"/>
        <s v="PTO/VERDE" u="1"/>
        <s v="MARROM" u="1"/>
        <s v="PTO/BRANCO" u="1"/>
        <s v="ROX-LILÁS" u="1"/>
        <s v="BRA/AZL-MARINHO" u="1"/>
        <s v="BRA/AZL" u="1"/>
        <s v="AZL-JEANS CLARO" u="1"/>
        <s v="VRD-AQUA" u="1"/>
      </sharedItems>
    </cacheField>
    <cacheField name="FAIXA_PRECO" numFmtId="0">
      <sharedItems/>
    </cacheField>
    <cacheField name="CATALOGACAO" numFmtId="0">
      <sharedItems containsSemiMixedTypes="0" containsString="0" containsNumber="1" containsInteger="1" minValue="26" maxValue="44"/>
    </cacheField>
    <cacheField name="QTD_UNID" numFmtId="0">
      <sharedItems containsSemiMixedTypes="0" containsString="0" containsNumber="1" containsInteger="1" minValue="1" maxValue="14"/>
    </cacheField>
    <cacheField name="QTD_DISP" numFmtId="0">
      <sharedItems containsSemiMixedTypes="0" containsString="0" containsNumber="1" containsInteger="1" minValue="0" maxValue="1386"/>
    </cacheField>
    <cacheField name="QTD_DISP_ALOC" numFmtId="0">
      <sharedItems containsSemiMixedTypes="0" containsString="0" containsNumber="1" containsInteger="1" minValue="0" maxValue="1386"/>
    </cacheField>
    <cacheField name="ETQ_LOJA" numFmtId="0">
      <sharedItems containsSemiMixedTypes="0" containsString="0" containsNumber="1" containsInteger="1" minValue="0" maxValue="4743"/>
    </cacheField>
    <cacheField name="ETQ_TRANSITO" numFmtId="0">
      <sharedItems containsSemiMixedTypes="0" containsString="0" containsNumber="1" containsInteger="1" minValue="0" maxValue="960"/>
    </cacheField>
    <cacheField name="ETQ(LOJ&amp;TRAN)" numFmtId="0">
      <sharedItems containsSemiMixedTypes="0" containsString="0" containsNumber="1" containsInteger="1" minValue="0" maxValue="5643"/>
    </cacheField>
    <cacheField name="EMPENHADO" numFmtId="0">
      <sharedItems containsSemiMixedTypes="0" containsString="0" containsNumber="1" containsInteger="1" minValue="0" maxValue="4650"/>
    </cacheField>
    <cacheField name="FILA_PROC" numFmtId="0">
      <sharedItems containsSemiMixedTypes="0" containsString="0" containsNumber="1" containsInteger="1" minValue="0" maxValue="0"/>
    </cacheField>
    <cacheField name="EST_FUT" numFmtId="0">
      <sharedItems containsSemiMixedTypes="0" containsString="0" containsNumber="1" containsInteger="1" minValue="24" maxValue="8718"/>
    </cacheField>
    <cacheField name="PART_CD" numFmtId="9">
      <sharedItems containsSemiMixedTypes="0" containsString="0" containsNumber="1" minValue="0" maxValue="0.29374201787994891"/>
    </cacheField>
    <cacheField name="FAIXA_PART" numFmtId="0">
      <sharedItems count="10">
        <s v="0% - 15%"/>
        <s v="16% - 39%"/>
        <e v="#DIV/0!" u="1"/>
        <s v="10% - 39%" u="1"/>
        <s v="61% - 100%" u="1"/>
        <s v="40% - 60%" u="1"/>
        <e v="#N/A" u="1"/>
        <s v="0% - 9%" u="1"/>
        <s v="40% - 59%" u="1"/>
        <s v="60% - 99%" u="1"/>
      </sharedItems>
    </cacheField>
  </cacheFields>
  <extLst>
    <ext xmlns:x14="http://schemas.microsoft.com/office/spreadsheetml/2009/9/main" uri="{725AE2AE-9491-48be-B2B4-4EB974FC3084}">
      <x14:pivotCacheDefinition pivotCacheId="22363364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x v="0"/>
    <s v="CMB0103"/>
    <s v="ATEMPORAL"/>
    <s v="LD2 TEXTIL LTDA"/>
    <s v="1376724"/>
    <x v="0"/>
    <x v="0"/>
    <x v="0"/>
    <s v="P2"/>
    <n v="44"/>
    <n v="4"/>
    <n v="32"/>
    <n v="32"/>
    <n v="245"/>
    <n v="0"/>
    <n v="245"/>
    <n v="108"/>
    <n v="0"/>
    <n v="353"/>
    <n v="8.3116883116883117E-2"/>
    <x v="0"/>
  </r>
  <r>
    <x v="1"/>
    <s v="INF0336"/>
    <s v="VERÃO"/>
    <s v="YEND S INDUSTRIA COMERCIO E"/>
    <s v="P1381986001"/>
    <x v="1"/>
    <x v="1"/>
    <x v="1"/>
    <s v="P0"/>
    <n v="44"/>
    <n v="6"/>
    <n v="40"/>
    <n v="240"/>
    <n v="144"/>
    <n v="180"/>
    <n v="324"/>
    <n v="438"/>
    <n v="0"/>
    <n v="762"/>
    <n v="0.23952095808383234"/>
    <x v="1"/>
  </r>
  <r>
    <x v="1"/>
    <s v="INF0602"/>
    <s v="ATEMPORAL"/>
    <s v="YEND S INDUSTRIA COMERCIO E"/>
    <s v="P1382019001"/>
    <x v="2"/>
    <x v="2"/>
    <x v="2"/>
    <s v="P1"/>
    <n v="44"/>
    <n v="6"/>
    <n v="42"/>
    <n v="252"/>
    <n v="144"/>
    <n v="180"/>
    <n v="324"/>
    <n v="426"/>
    <n v="0"/>
    <n v="750"/>
    <n v="0.25149700598802394"/>
    <x v="1"/>
  </r>
  <r>
    <x v="1"/>
    <s v="INF0508"/>
    <s v="ATEMPORAL"/>
    <s v="LD2 TEXTIL LTDA"/>
    <s v="P1380692001"/>
    <x v="3"/>
    <x v="3"/>
    <x v="3"/>
    <s v="P3"/>
    <n v="44"/>
    <n v="7"/>
    <n v="27"/>
    <n v="189"/>
    <n v="590"/>
    <n v="10"/>
    <n v="600"/>
    <n v="0"/>
    <n v="0"/>
    <n v="600"/>
    <n v="0.23954372623574144"/>
    <x v="1"/>
  </r>
  <r>
    <x v="2"/>
    <s v="COM0307"/>
    <s v="ATEMPORAL"/>
    <s v="NAPJ CONFECCOES LTDA"/>
    <s v="1380412004"/>
    <x v="4"/>
    <x v="4"/>
    <x v="4"/>
    <s v="P0"/>
    <n v="44"/>
    <n v="6"/>
    <n v="1386"/>
    <n v="1386"/>
    <n v="56"/>
    <n v="960"/>
    <n v="1016"/>
    <n v="4650"/>
    <n v="0"/>
    <n v="5666"/>
    <n v="0.19653998865570052"/>
    <x v="1"/>
  </r>
  <r>
    <x v="3"/>
    <s v="LNG0213"/>
    <m/>
    <s v="TEXTIL BRASIL IMP EXP ARTIGOS VESTU"/>
    <s v="P1381214006"/>
    <x v="5"/>
    <x v="5"/>
    <x v="4"/>
    <s v="P1"/>
    <n v="44"/>
    <n v="6"/>
    <n v="16"/>
    <n v="96"/>
    <n v="675"/>
    <n v="8"/>
    <n v="683"/>
    <n v="0"/>
    <n v="0"/>
    <n v="683"/>
    <n v="0.12323491655969192"/>
    <x v="0"/>
  </r>
  <r>
    <x v="4"/>
    <s v="MAS0107"/>
    <s v="ATEMPORAL"/>
    <s v="LD2 TEXTIL LTDA"/>
    <s v="P1381230002"/>
    <x v="6"/>
    <x v="6"/>
    <x v="5"/>
    <s v="P2"/>
    <n v="44"/>
    <n v="7"/>
    <n v="1"/>
    <n v="7"/>
    <n v="24"/>
    <n v="0"/>
    <n v="24"/>
    <n v="0"/>
    <n v="0"/>
    <n v="24"/>
    <n v="0.22580645161290322"/>
    <x v="1"/>
  </r>
  <r>
    <x v="4"/>
    <s v="MAS0102"/>
    <s v="ATEMPORAL"/>
    <s v="LVN INDUSTRIA E COMERCIO LTDA"/>
    <s v="P1380933001"/>
    <x v="7"/>
    <x v="7"/>
    <x v="3"/>
    <s v="P2"/>
    <n v="44"/>
    <n v="9"/>
    <n v="17"/>
    <n v="153"/>
    <n v="722"/>
    <n v="1"/>
    <n v="723"/>
    <n v="9"/>
    <n v="0"/>
    <n v="732"/>
    <n v="0.17288135593220338"/>
    <x v="1"/>
  </r>
  <r>
    <x v="1"/>
    <s v="INF0307"/>
    <s v="ATEMPORAL"/>
    <s v="YEND S INDUSTRIA COMERCIO E"/>
    <s v="P1379094001"/>
    <x v="8"/>
    <x v="8"/>
    <x v="6"/>
    <s v="P2"/>
    <n v="44"/>
    <n v="6"/>
    <n v="13"/>
    <n v="78"/>
    <n v="1031"/>
    <n v="0"/>
    <n v="1031"/>
    <n v="36"/>
    <n v="0"/>
    <n v="1067"/>
    <n v="6.8122270742358076E-2"/>
    <x v="0"/>
  </r>
  <r>
    <x v="1"/>
    <s v="INF0207"/>
    <s v="ATEMPORAL"/>
    <s v="LD2 TEXTIL LTDA"/>
    <s v="P1381638001"/>
    <x v="9"/>
    <x v="9"/>
    <x v="1"/>
    <s v="P2"/>
    <n v="44"/>
    <n v="7"/>
    <n v="1"/>
    <n v="7"/>
    <n v="317"/>
    <n v="6"/>
    <n v="323"/>
    <n v="0"/>
    <n v="0"/>
    <n v="323"/>
    <n v="2.1212121212121213E-2"/>
    <x v="0"/>
  </r>
  <r>
    <x v="5"/>
    <s v="CAL0108"/>
    <s v="ATEMPORAL"/>
    <s v="VZT INDUSTRIA E COMERCIO DE CALCADO"/>
    <s v="1367001001"/>
    <x v="10"/>
    <x v="10"/>
    <x v="7"/>
    <s v="P0"/>
    <n v="44"/>
    <n v="1"/>
    <n v="13"/>
    <n v="13"/>
    <n v="280"/>
    <n v="97"/>
    <n v="377"/>
    <n v="85"/>
    <n v="0"/>
    <n v="462"/>
    <n v="2.736842105263158E-2"/>
    <x v="0"/>
  </r>
  <r>
    <x v="6"/>
    <s v="JNS0306"/>
    <s v="ATEMPORAL"/>
    <s v="HCW WEAR CONFECCOES DE ROUPAS LTDA"/>
    <s v="P1375422001"/>
    <x v="11"/>
    <x v="11"/>
    <x v="8"/>
    <s v="P0"/>
    <n v="44"/>
    <n v="12"/>
    <n v="5"/>
    <n v="60"/>
    <n v="986"/>
    <n v="15"/>
    <n v="1001"/>
    <n v="120"/>
    <n v="0"/>
    <n v="1121"/>
    <n v="5.0804403048264182E-2"/>
    <x v="0"/>
  </r>
  <r>
    <x v="7"/>
    <s v="FEM0904"/>
    <s v="ATEMPORAL"/>
    <s v="LD2 TEXTIL LTDA"/>
    <s v="P1381600003"/>
    <x v="12"/>
    <x v="12"/>
    <x v="4"/>
    <s v="P0"/>
    <n v="44"/>
    <n v="5"/>
    <n v="71"/>
    <n v="355"/>
    <n v="0"/>
    <n v="225"/>
    <n v="225"/>
    <n v="1365"/>
    <n v="0"/>
    <n v="1590"/>
    <n v="0.18251928020565553"/>
    <x v="1"/>
  </r>
  <r>
    <x v="6"/>
    <s v="JNS0101"/>
    <s v="ATEMPORAL"/>
    <s v="BYLA &amp; BOBY INDUSTRIA E COM  CONFEC"/>
    <s v="P1369488007"/>
    <x v="13"/>
    <x v="13"/>
    <x v="9"/>
    <s v="P1"/>
    <n v="44"/>
    <n v="2"/>
    <n v="0"/>
    <n v="0"/>
    <n v="832"/>
    <n v="6"/>
    <n v="838"/>
    <n v="128"/>
    <n v="0"/>
    <n v="966"/>
    <n v="0"/>
    <x v="0"/>
  </r>
  <r>
    <x v="4"/>
    <s v="MAS0207"/>
    <s v="ATEMPORAL"/>
    <s v="SHOPPING DOS ABADAS COMERCIO E SERV"/>
    <s v="P1360041002"/>
    <x v="14"/>
    <x v="14"/>
    <x v="10"/>
    <s v="P0"/>
    <n v="44"/>
    <n v="7"/>
    <n v="2"/>
    <n v="14"/>
    <n v="712"/>
    <n v="0"/>
    <n v="712"/>
    <n v="0"/>
    <n v="0"/>
    <n v="712"/>
    <n v="1.928374655647383E-2"/>
    <x v="0"/>
  </r>
  <r>
    <x v="4"/>
    <s v="MAS0710"/>
    <s v="ATEMPORAL"/>
    <s v="LD2 TEXTIL LTDA"/>
    <s v="P1380393001"/>
    <x v="15"/>
    <x v="15"/>
    <x v="11"/>
    <s v="P2"/>
    <n v="44"/>
    <n v="6"/>
    <n v="42"/>
    <n v="252"/>
    <n v="992"/>
    <n v="0"/>
    <n v="992"/>
    <n v="54"/>
    <n v="0"/>
    <n v="1046"/>
    <n v="0.19414483821263481"/>
    <x v="1"/>
  </r>
  <r>
    <x v="1"/>
    <s v="INF0332"/>
    <s v="ATEMPORAL"/>
    <s v="YEND S INDUSTRIA COMERCIO E"/>
    <s v="P1381980001"/>
    <x v="16"/>
    <x v="16"/>
    <x v="2"/>
    <s v="P0"/>
    <n v="44"/>
    <n v="6"/>
    <n v="29"/>
    <n v="174"/>
    <n v="143"/>
    <n v="180"/>
    <n v="323"/>
    <n v="438"/>
    <n v="0"/>
    <n v="761"/>
    <n v="0.18609625668449198"/>
    <x v="1"/>
  </r>
  <r>
    <x v="1"/>
    <s v="INF0307"/>
    <s v="ATEMPORAL"/>
    <s v="YEND S INDUSTRIA COMERCIO E"/>
    <s v="P1381961001"/>
    <x v="17"/>
    <x v="17"/>
    <x v="1"/>
    <s v="P1"/>
    <n v="44"/>
    <n v="6"/>
    <n v="35"/>
    <n v="210"/>
    <n v="156"/>
    <n v="180"/>
    <n v="336"/>
    <n v="444"/>
    <n v="0"/>
    <n v="780"/>
    <n v="0.21212121212121213"/>
    <x v="1"/>
  </r>
  <r>
    <x v="1"/>
    <s v="INF0503"/>
    <s v="ATEMPORAL"/>
    <s v="LD2 TEXTIL LTDA"/>
    <s v="P1380759001"/>
    <x v="18"/>
    <x v="18"/>
    <x v="6"/>
    <s v="P1"/>
    <n v="44"/>
    <n v="7"/>
    <n v="1"/>
    <n v="7"/>
    <n v="941"/>
    <n v="15"/>
    <n v="956"/>
    <n v="14"/>
    <n v="0"/>
    <n v="970"/>
    <n v="7.164790174002047E-3"/>
    <x v="0"/>
  </r>
  <r>
    <x v="7"/>
    <s v="FEM0102"/>
    <s v="VERÃO"/>
    <s v="LD2 TEXTIL LTDA"/>
    <s v="P1382423001"/>
    <x v="19"/>
    <x v="19"/>
    <x v="6"/>
    <s v="P1"/>
    <n v="44"/>
    <n v="7"/>
    <n v="31"/>
    <n v="217"/>
    <n v="1037"/>
    <n v="0"/>
    <n v="1037"/>
    <n v="0"/>
    <n v="0"/>
    <n v="1037"/>
    <n v="0.17304625199362042"/>
    <x v="1"/>
  </r>
  <r>
    <x v="7"/>
    <s v="FEM0303"/>
    <s v="ATEMPORAL"/>
    <s v="LD2 TEXTIL LTDA"/>
    <s v="P1380960001"/>
    <x v="20"/>
    <x v="20"/>
    <x v="12"/>
    <s v="P1"/>
    <n v="44"/>
    <n v="8"/>
    <n v="24"/>
    <n v="192"/>
    <n v="1181"/>
    <n v="15"/>
    <n v="1196"/>
    <n v="48"/>
    <n v="0"/>
    <n v="1244"/>
    <n v="0.13370473537604458"/>
    <x v="0"/>
  </r>
  <r>
    <x v="4"/>
    <s v="MAS0402"/>
    <s v="ATEMPORAL"/>
    <s v="LD2 TEXTIL LTDA"/>
    <s v="P1381375001"/>
    <x v="21"/>
    <x v="21"/>
    <x v="13"/>
    <s v="P3"/>
    <n v="44"/>
    <n v="8"/>
    <n v="23"/>
    <n v="184"/>
    <n v="775"/>
    <n v="0"/>
    <n v="775"/>
    <n v="73"/>
    <n v="0"/>
    <n v="848"/>
    <n v="0.17829457364341086"/>
    <x v="1"/>
  </r>
  <r>
    <x v="1"/>
    <s v="INF0613"/>
    <s v="ATEMPORAL"/>
    <s v="YEND S INDUSTRIA COMERCIO E"/>
    <s v="P1382015001"/>
    <x v="22"/>
    <x v="22"/>
    <x v="13"/>
    <s v="P1"/>
    <n v="44"/>
    <n v="6"/>
    <n v="38"/>
    <n v="228"/>
    <n v="150"/>
    <n v="180"/>
    <n v="330"/>
    <n v="438"/>
    <n v="0"/>
    <n v="768"/>
    <n v="0.2289156626506024"/>
    <x v="1"/>
  </r>
  <r>
    <x v="4"/>
    <s v="MAS0509"/>
    <s v="ATEMPORAL"/>
    <s v="LD2 TEXTIL LTDA"/>
    <s v="P1381248001"/>
    <x v="23"/>
    <x v="23"/>
    <x v="14"/>
    <s v="P1"/>
    <n v="44"/>
    <n v="7"/>
    <n v="11"/>
    <n v="77"/>
    <n v="918"/>
    <n v="0"/>
    <n v="918"/>
    <n v="0"/>
    <n v="0"/>
    <n v="918"/>
    <n v="7.7386934673366839E-2"/>
    <x v="0"/>
  </r>
  <r>
    <x v="5"/>
    <s v="CAL0206"/>
    <s v="ATEMPORAL"/>
    <s v="IND E COM DE CALÇADOS O2X EIRELI"/>
    <s v="P1373673001"/>
    <x v="24"/>
    <x v="24"/>
    <x v="6"/>
    <s v="P1"/>
    <n v="44"/>
    <n v="12"/>
    <n v="10"/>
    <n v="120"/>
    <n v="1213"/>
    <n v="13"/>
    <n v="1226"/>
    <n v="24"/>
    <n v="0"/>
    <n v="1250"/>
    <n v="8.7591240875912413E-2"/>
    <x v="0"/>
  </r>
  <r>
    <x v="5"/>
    <s v="CAL0108"/>
    <s v="ATEMPORAL"/>
    <s v="VZT INDUSTRIA E COMERCIO DE CALCADO"/>
    <s v="1367001013"/>
    <x v="10"/>
    <x v="10"/>
    <x v="7"/>
    <s v="P0"/>
    <n v="44"/>
    <n v="1"/>
    <n v="23"/>
    <n v="23"/>
    <n v="364"/>
    <n v="85"/>
    <n v="449"/>
    <n v="62"/>
    <n v="0"/>
    <n v="511"/>
    <n v="4.307116104868914E-2"/>
    <x v="0"/>
  </r>
  <r>
    <x v="7"/>
    <s v="FEM0115"/>
    <s v="ATEMPORAL"/>
    <s v="LIPPELU CONFECCOES DE ROUPAS  LTDA"/>
    <s v="P1382681001"/>
    <x v="25"/>
    <x v="25"/>
    <x v="15"/>
    <s v="P3"/>
    <n v="44"/>
    <n v="7"/>
    <n v="18"/>
    <n v="126"/>
    <n v="188"/>
    <n v="140"/>
    <n v="328"/>
    <n v="196"/>
    <n v="0"/>
    <n v="524"/>
    <n v="0.19384615384615383"/>
    <x v="1"/>
  </r>
  <r>
    <x v="0"/>
    <s v="CMB0125"/>
    <s v="INVERNO"/>
    <s v="PEDRA DA GAVEA IND E COMERCIO LTDA"/>
    <s v="1381449"/>
    <x v="26"/>
    <x v="26"/>
    <x v="0"/>
    <s v="P3"/>
    <n v="44"/>
    <n v="4"/>
    <n v="164"/>
    <n v="164"/>
    <n v="624"/>
    <n v="12"/>
    <n v="636"/>
    <n v="108"/>
    <n v="0"/>
    <n v="744"/>
    <n v="0.18061674008810572"/>
    <x v="1"/>
  </r>
  <r>
    <x v="2"/>
    <s v="COM0301"/>
    <s v="ATEMPORAL"/>
    <s v="MGS INDUSTRIA E COMERCIO DE ARTIGOS"/>
    <s v="1011034002"/>
    <x v="27"/>
    <x v="27"/>
    <x v="4"/>
    <s v="P1"/>
    <n v="44"/>
    <n v="6"/>
    <n v="54"/>
    <n v="54"/>
    <n v="295"/>
    <n v="108"/>
    <n v="403"/>
    <n v="174"/>
    <n v="0"/>
    <n v="577"/>
    <n v="8.5578446909667191E-2"/>
    <x v="0"/>
  </r>
  <r>
    <x v="7"/>
    <s v="FEM0303"/>
    <s v="ATEMPORAL"/>
    <s v="LD2 TEXTIL LTDA"/>
    <s v="P1381649001"/>
    <x v="28"/>
    <x v="28"/>
    <x v="6"/>
    <s v="P2"/>
    <n v="44"/>
    <n v="8"/>
    <n v="1"/>
    <n v="8"/>
    <n v="697"/>
    <n v="14"/>
    <n v="711"/>
    <n v="0"/>
    <n v="0"/>
    <n v="711"/>
    <n v="1.1126564673157162E-2"/>
    <x v="0"/>
  </r>
  <r>
    <x v="4"/>
    <s v="MAS0404"/>
    <s v="ATEMPORAL"/>
    <s v="FIGUEIRA CONFECCOES LTDA"/>
    <s v="P1381563001"/>
    <x v="29"/>
    <x v="29"/>
    <x v="13"/>
    <s v="P2"/>
    <n v="44"/>
    <n v="7"/>
    <n v="26"/>
    <n v="182"/>
    <n v="981"/>
    <n v="18"/>
    <n v="999"/>
    <n v="0"/>
    <n v="0"/>
    <n v="999"/>
    <n v="0.15410668924640136"/>
    <x v="0"/>
  </r>
  <r>
    <x v="5"/>
    <s v="CAL0102"/>
    <s v="ATEMPORAL"/>
    <s v="WF CALCADOS LTDA"/>
    <s v="P1379321004"/>
    <x v="30"/>
    <x v="30"/>
    <x v="16"/>
    <s v="P0"/>
    <n v="44"/>
    <n v="12"/>
    <n v="34"/>
    <n v="408"/>
    <n v="923"/>
    <n v="148"/>
    <n v="1071"/>
    <n v="132"/>
    <n v="0"/>
    <n v="1203"/>
    <n v="0.2532588454376164"/>
    <x v="1"/>
  </r>
  <r>
    <x v="4"/>
    <s v="MAS0202"/>
    <s v="ATEMPORAL"/>
    <s v="SHOPPING DOS ABADAS COMERCIO E SERV"/>
    <s v="P1380286001"/>
    <x v="31"/>
    <x v="31"/>
    <x v="6"/>
    <s v="P2"/>
    <n v="44"/>
    <n v="7"/>
    <n v="4"/>
    <n v="28"/>
    <n v="988"/>
    <n v="19"/>
    <n v="1007"/>
    <n v="141"/>
    <n v="0"/>
    <n v="1148"/>
    <n v="2.3809523809523808E-2"/>
    <x v="0"/>
  </r>
  <r>
    <x v="0"/>
    <s v="CMB0125"/>
    <s v="INVERNO"/>
    <s v="PEDRA DA GAVEA IND E COMERCIO LTDA"/>
    <s v="1381448"/>
    <x v="32"/>
    <x v="32"/>
    <x v="0"/>
    <s v="P3"/>
    <n v="44"/>
    <n v="4"/>
    <n v="676"/>
    <n v="676"/>
    <n v="1468"/>
    <n v="20"/>
    <n v="1488"/>
    <n v="144"/>
    <n v="0"/>
    <n v="1632"/>
    <n v="0.29289428076256502"/>
    <x v="1"/>
  </r>
  <r>
    <x v="2"/>
    <s v="COM0301"/>
    <s v="ATEMPORAL"/>
    <s v="MGS INDUSTRIA E COMERCIO DE ARTIGOS"/>
    <s v="1011034004"/>
    <x v="27"/>
    <x v="27"/>
    <x v="4"/>
    <s v="P1"/>
    <n v="44"/>
    <n v="6"/>
    <n v="36"/>
    <n v="36"/>
    <n v="361"/>
    <n v="168"/>
    <n v="529"/>
    <n v="222"/>
    <n v="0"/>
    <n v="751"/>
    <n v="4.5743329097839895E-2"/>
    <x v="0"/>
  </r>
  <r>
    <x v="4"/>
    <s v="MAS0201"/>
    <s v="VERÃO"/>
    <s v="SHOPPING DOS ABADAS COMERCIO E SERV"/>
    <s v="P1377215008"/>
    <x v="33"/>
    <x v="33"/>
    <x v="17"/>
    <s v="P1"/>
    <n v="44"/>
    <n v="7"/>
    <n v="29"/>
    <n v="203"/>
    <n v="1016"/>
    <n v="21"/>
    <n v="1037"/>
    <n v="126"/>
    <n v="0"/>
    <n v="1163"/>
    <n v="0.14860907759882869"/>
    <x v="0"/>
  </r>
  <r>
    <x v="4"/>
    <s v="MAS0201"/>
    <s v="VERÃO"/>
    <s v="SHOPPING DOS ABADAS COMERCIO E SERV"/>
    <s v="P1380284001"/>
    <x v="34"/>
    <x v="34"/>
    <x v="6"/>
    <s v="P3"/>
    <n v="44"/>
    <n v="7"/>
    <n v="26"/>
    <n v="182"/>
    <n v="1097"/>
    <n v="0"/>
    <n v="1097"/>
    <n v="126"/>
    <n v="0"/>
    <n v="1223"/>
    <n v="0.12953736654804271"/>
    <x v="0"/>
  </r>
  <r>
    <x v="7"/>
    <s v="FEM0106"/>
    <s v="ATEMPORAL"/>
    <s v="LD2 TEXTIL LTDA"/>
    <s v="P1379782003"/>
    <x v="35"/>
    <x v="35"/>
    <x v="6"/>
    <s v="P1"/>
    <n v="44"/>
    <n v="7"/>
    <n v="24"/>
    <n v="168"/>
    <n v="955"/>
    <n v="0"/>
    <n v="955"/>
    <n v="8"/>
    <n v="0"/>
    <n v="963"/>
    <n v="0.14854111405835543"/>
    <x v="0"/>
  </r>
  <r>
    <x v="5"/>
    <s v="CAL0102"/>
    <s v="ATEMPORAL"/>
    <s v="WF CALCADOS LTDA"/>
    <s v="P1379855002"/>
    <x v="36"/>
    <x v="36"/>
    <x v="18"/>
    <s v="P1"/>
    <n v="44"/>
    <n v="12"/>
    <n v="24"/>
    <n v="288"/>
    <n v="686"/>
    <n v="96"/>
    <n v="782"/>
    <n v="84"/>
    <n v="0"/>
    <n v="866"/>
    <n v="0.24956672443674177"/>
    <x v="1"/>
  </r>
  <r>
    <x v="5"/>
    <s v="CAL0102"/>
    <s v="ATEMPORAL"/>
    <s v="WF CALCADOS LTDA"/>
    <s v="P1379792004"/>
    <x v="37"/>
    <x v="37"/>
    <x v="6"/>
    <s v="P1"/>
    <n v="44"/>
    <n v="12"/>
    <n v="8"/>
    <n v="96"/>
    <n v="1117"/>
    <n v="4"/>
    <n v="1121"/>
    <n v="0"/>
    <n v="0"/>
    <n v="1121"/>
    <n v="7.8882497945768279E-2"/>
    <x v="0"/>
  </r>
  <r>
    <x v="5"/>
    <s v="CAL0102"/>
    <s v="ATEMPORAL"/>
    <s v="WF CALCADOS LTDA"/>
    <s v="P1379795003"/>
    <x v="38"/>
    <x v="38"/>
    <x v="19"/>
    <s v="P0"/>
    <n v="44"/>
    <n v="12"/>
    <n v="12"/>
    <n v="144"/>
    <n v="1258"/>
    <n v="12"/>
    <n v="1270"/>
    <n v="40"/>
    <n v="0"/>
    <n v="1310"/>
    <n v="9.9037138927097659E-2"/>
    <x v="0"/>
  </r>
  <r>
    <x v="2"/>
    <s v="COM0307"/>
    <s v="ATEMPORAL"/>
    <s v="NAPJ CONFECCOES LTDA"/>
    <s v="1380413002"/>
    <x v="39"/>
    <x v="39"/>
    <x v="4"/>
    <s v="P0"/>
    <n v="44"/>
    <n v="6"/>
    <n v="0"/>
    <n v="0"/>
    <n v="550"/>
    <n v="96"/>
    <n v="646"/>
    <n v="1386"/>
    <n v="0"/>
    <n v="2032"/>
    <n v="0"/>
    <x v="0"/>
  </r>
  <r>
    <x v="2"/>
    <s v="COM0206"/>
    <s v="ATEMPORAL"/>
    <s v="MALHARIA RIKAM LTDA"/>
    <s v="1382192001"/>
    <x v="40"/>
    <x v="40"/>
    <x v="2"/>
    <s v="P0"/>
    <n v="44"/>
    <n v="6"/>
    <n v="342"/>
    <n v="342"/>
    <n v="933"/>
    <n v="12"/>
    <n v="945"/>
    <n v="144"/>
    <n v="0"/>
    <n v="1089"/>
    <n v="0.2389937106918239"/>
    <x v="1"/>
  </r>
  <r>
    <x v="4"/>
    <s v="MAS0710"/>
    <s v="ATEMPORAL"/>
    <s v="LD2 TEXTIL LTDA"/>
    <s v="P1380393002"/>
    <x v="15"/>
    <x v="15"/>
    <x v="20"/>
    <s v="P2"/>
    <n v="44"/>
    <n v="6"/>
    <n v="40"/>
    <n v="240"/>
    <n v="1018"/>
    <n v="3"/>
    <n v="1021"/>
    <n v="334"/>
    <n v="0"/>
    <n v="1355"/>
    <n v="0.15047021943573669"/>
    <x v="0"/>
  </r>
  <r>
    <x v="2"/>
    <s v="COM0209"/>
    <s v="ATEMPORAL"/>
    <s v="MALHARIA RIKAM LTDA"/>
    <s v="1378841001"/>
    <x v="41"/>
    <x v="41"/>
    <x v="4"/>
    <s v="P1"/>
    <n v="26"/>
    <n v="6"/>
    <n v="318"/>
    <n v="318"/>
    <n v="758"/>
    <n v="6"/>
    <n v="764"/>
    <n v="96"/>
    <n v="0"/>
    <n v="860"/>
    <n v="0.2699490662139219"/>
    <x v="1"/>
  </r>
  <r>
    <x v="5"/>
    <s v="CAL0102"/>
    <s v="ATEMPORAL"/>
    <s v="WF CALCADOS LTDA"/>
    <s v="P1378919001"/>
    <x v="42"/>
    <x v="42"/>
    <x v="21"/>
    <s v="P0"/>
    <n v="44"/>
    <n v="12"/>
    <n v="27"/>
    <n v="324"/>
    <n v="1373"/>
    <n v="5"/>
    <n v="1378"/>
    <n v="60"/>
    <n v="0"/>
    <n v="1438"/>
    <n v="0.18388195232690124"/>
    <x v="1"/>
  </r>
  <r>
    <x v="4"/>
    <s v="MAS0102"/>
    <s v="ATEMPORAL"/>
    <s v="LVN INDUSTRIA E COMERCIO LTDA"/>
    <s v="P1380934001"/>
    <x v="43"/>
    <x v="43"/>
    <x v="8"/>
    <s v="P2"/>
    <n v="44"/>
    <n v="9"/>
    <n v="16"/>
    <n v="144"/>
    <n v="684"/>
    <n v="0"/>
    <n v="684"/>
    <n v="72"/>
    <n v="0"/>
    <n v="756"/>
    <n v="0.16"/>
    <x v="1"/>
  </r>
  <r>
    <x v="7"/>
    <s v="FEM0106"/>
    <s v="ATEMPORAL"/>
    <s v="LD2 TEXTIL LTDA"/>
    <s v="P1381360003"/>
    <x v="44"/>
    <x v="44"/>
    <x v="6"/>
    <s v="P0"/>
    <n v="44"/>
    <n v="7"/>
    <n v="93"/>
    <n v="651"/>
    <n v="2378"/>
    <n v="6"/>
    <n v="2384"/>
    <n v="339"/>
    <n v="0"/>
    <n v="2723"/>
    <n v="0.19294605809128632"/>
    <x v="1"/>
  </r>
  <r>
    <x v="1"/>
    <s v="INF0503"/>
    <s v="ATEMPORAL"/>
    <s v="LD2 TEXTIL LTDA"/>
    <s v="P1381533002"/>
    <x v="45"/>
    <x v="45"/>
    <x v="3"/>
    <s v="P1"/>
    <n v="44"/>
    <n v="7"/>
    <n v="8"/>
    <n v="56"/>
    <n v="882"/>
    <n v="27"/>
    <n v="909"/>
    <n v="13"/>
    <n v="0"/>
    <n v="922"/>
    <n v="5.7259713701431493E-2"/>
    <x v="0"/>
  </r>
  <r>
    <x v="7"/>
    <s v="FEM0303"/>
    <s v="ATEMPORAL"/>
    <s v="LD2 TEXTIL LTDA"/>
    <s v="P1380591004"/>
    <x v="46"/>
    <x v="46"/>
    <x v="22"/>
    <s v="P1"/>
    <n v="44"/>
    <n v="8"/>
    <n v="30"/>
    <n v="240"/>
    <n v="1152"/>
    <n v="0"/>
    <n v="1152"/>
    <n v="48"/>
    <n v="0"/>
    <n v="1200"/>
    <n v="0.16666666666666666"/>
    <x v="1"/>
  </r>
  <r>
    <x v="0"/>
    <s v="CMB0106"/>
    <s v="ATEMPORAL"/>
    <s v="PEDRA DA GAVEA IND E COMERCIO LTDA"/>
    <s v="1368748"/>
    <x v="47"/>
    <x v="47"/>
    <x v="0"/>
    <s v="P1"/>
    <n v="44"/>
    <n v="4"/>
    <n v="16"/>
    <n v="16"/>
    <n v="47"/>
    <n v="20"/>
    <n v="67"/>
    <n v="1228"/>
    <n v="0"/>
    <n v="1295"/>
    <n v="1.2204424103737605E-2"/>
    <x v="0"/>
  </r>
  <r>
    <x v="1"/>
    <s v="INF0336"/>
    <s v="VERÃO"/>
    <s v="LD2 TEXTIL LTDA"/>
    <s v="P1381881001"/>
    <x v="48"/>
    <x v="48"/>
    <x v="6"/>
    <s v="P1"/>
    <n v="44"/>
    <n v="10"/>
    <n v="1"/>
    <n v="10"/>
    <n v="911"/>
    <n v="0"/>
    <n v="911"/>
    <n v="11"/>
    <n v="0"/>
    <n v="922"/>
    <n v="1.0729613733905579E-2"/>
    <x v="0"/>
  </r>
  <r>
    <x v="2"/>
    <s v="COM0307"/>
    <s v="ATEMPORAL"/>
    <s v="NAPJ CONFECCOES LTDA"/>
    <s v="1380412002"/>
    <x v="4"/>
    <x v="4"/>
    <x v="4"/>
    <s v="P0"/>
    <n v="44"/>
    <n v="6"/>
    <n v="18"/>
    <n v="18"/>
    <n v="214"/>
    <n v="132"/>
    <n v="346"/>
    <n v="294"/>
    <n v="0"/>
    <n v="640"/>
    <n v="2.7355623100303952E-2"/>
    <x v="0"/>
  </r>
  <r>
    <x v="1"/>
    <s v="INF0307"/>
    <s v="ATEMPORAL"/>
    <s v="LD2 TEXTIL LTDA"/>
    <s v="P1382638001"/>
    <x v="49"/>
    <x v="49"/>
    <x v="4"/>
    <s v="P1"/>
    <n v="44"/>
    <n v="10"/>
    <n v="35"/>
    <n v="350"/>
    <n v="1034"/>
    <n v="10"/>
    <n v="1044"/>
    <n v="190"/>
    <n v="0"/>
    <n v="1234"/>
    <n v="0.22095959595959597"/>
    <x v="1"/>
  </r>
  <r>
    <x v="0"/>
    <s v="CMB0113"/>
    <s v="ATEMPORAL"/>
    <s v="LD2 TEXTIL LTDA"/>
    <s v="1376769"/>
    <x v="50"/>
    <x v="50"/>
    <x v="0"/>
    <s v="P2"/>
    <n v="44"/>
    <n v="5"/>
    <n v="510"/>
    <n v="510"/>
    <n v="1036"/>
    <n v="205"/>
    <n v="1241"/>
    <n v="660"/>
    <n v="0"/>
    <n v="1901"/>
    <n v="0.21153048527581916"/>
    <x v="1"/>
  </r>
  <r>
    <x v="7"/>
    <s v="FEM0901"/>
    <s v="VERÃO"/>
    <s v="LD2 TEXTIL LTDA"/>
    <s v="P1376001010"/>
    <x v="51"/>
    <x v="51"/>
    <x v="8"/>
    <s v="P0"/>
    <n v="44"/>
    <n v="8"/>
    <n v="1"/>
    <n v="8"/>
    <n v="28"/>
    <n v="0"/>
    <n v="28"/>
    <n v="0"/>
    <n v="0"/>
    <n v="28"/>
    <n v="0.22222222222222221"/>
    <x v="1"/>
  </r>
  <r>
    <x v="1"/>
    <s v="INF0603"/>
    <s v="ATEMPORAL"/>
    <s v="LD2 TEXTIL LTDA"/>
    <s v="P1381538001"/>
    <x v="52"/>
    <x v="52"/>
    <x v="23"/>
    <s v="P1"/>
    <n v="44"/>
    <n v="10"/>
    <n v="2"/>
    <n v="20"/>
    <n v="815"/>
    <n v="10"/>
    <n v="825"/>
    <n v="0"/>
    <n v="0"/>
    <n v="825"/>
    <n v="2.3668639053254437E-2"/>
    <x v="0"/>
  </r>
  <r>
    <x v="1"/>
    <s v="INF0603"/>
    <s v="ATEMPORAL"/>
    <s v="LD2 TEXTIL LTDA"/>
    <s v="P1380604001"/>
    <x v="53"/>
    <x v="18"/>
    <x v="6"/>
    <s v="P1"/>
    <n v="44"/>
    <n v="10"/>
    <n v="8"/>
    <n v="80"/>
    <n v="791"/>
    <n v="14"/>
    <n v="805"/>
    <n v="13"/>
    <n v="0"/>
    <n v="818"/>
    <n v="8.9086859688195991E-2"/>
    <x v="0"/>
  </r>
  <r>
    <x v="6"/>
    <s v="JNS0301"/>
    <s v="ATEMPORAL"/>
    <s v="ZARREF IND E COM  DE ROUPAS LTDA"/>
    <s v="P1381343001"/>
    <x v="54"/>
    <x v="53"/>
    <x v="24"/>
    <s v="P1"/>
    <n v="44"/>
    <n v="12"/>
    <n v="28"/>
    <n v="336"/>
    <n v="215"/>
    <n v="204"/>
    <n v="419"/>
    <n v="444"/>
    <n v="0"/>
    <n v="863"/>
    <n v="0.28023352793994993"/>
    <x v="1"/>
  </r>
  <r>
    <x v="7"/>
    <s v="FEM0901"/>
    <s v="VERÃO"/>
    <s v="LD2 TEXTIL LTDA"/>
    <s v="P1317329052"/>
    <x v="55"/>
    <x v="54"/>
    <x v="1"/>
    <s v="P1"/>
    <n v="44"/>
    <n v="8"/>
    <n v="34"/>
    <n v="272"/>
    <n v="1292"/>
    <n v="41"/>
    <n v="1333"/>
    <n v="80"/>
    <n v="0"/>
    <n v="1413"/>
    <n v="0.16142433234421366"/>
    <x v="1"/>
  </r>
  <r>
    <x v="0"/>
    <s v="CMB0125"/>
    <s v="INVERNO"/>
    <s v="PEDRA DA GAVEA IND E COMERCIO LTDA"/>
    <s v="1381447"/>
    <x v="56"/>
    <x v="55"/>
    <x v="0"/>
    <s v="P3"/>
    <n v="44"/>
    <n v="4"/>
    <n v="204"/>
    <n v="204"/>
    <n v="664"/>
    <n v="12"/>
    <n v="676"/>
    <n v="68"/>
    <n v="0"/>
    <n v="744"/>
    <n v="0.21518987341772153"/>
    <x v="1"/>
  </r>
  <r>
    <x v="4"/>
    <s v="MAS0114"/>
    <s v="ATEMPORAL"/>
    <s v="LD2 TEXTIL LTDA"/>
    <s v="P1381321008"/>
    <x v="57"/>
    <x v="56"/>
    <x v="1"/>
    <s v="P1"/>
    <n v="34"/>
    <n v="10"/>
    <n v="21"/>
    <n v="210"/>
    <n v="642"/>
    <n v="15"/>
    <n v="657"/>
    <n v="0"/>
    <n v="0"/>
    <n v="657"/>
    <n v="0.24221453287197231"/>
    <x v="1"/>
  </r>
  <r>
    <x v="4"/>
    <s v="MAS0202"/>
    <s v="ATEMPORAL"/>
    <s v="SHOPPING DOS ABADAS COMERCIO E SERV"/>
    <s v="P1379814001"/>
    <x v="58"/>
    <x v="57"/>
    <x v="6"/>
    <s v="P1"/>
    <n v="44"/>
    <n v="7"/>
    <n v="35"/>
    <n v="245"/>
    <n v="1165"/>
    <n v="0"/>
    <n v="1165"/>
    <n v="0"/>
    <n v="0"/>
    <n v="1165"/>
    <n v="0.17375886524822695"/>
    <x v="1"/>
  </r>
  <r>
    <x v="1"/>
    <s v="INF0608"/>
    <s v="ATEMPORAL"/>
    <s v="LD2 TEXTIL LTDA"/>
    <s v="P1380605001"/>
    <x v="59"/>
    <x v="58"/>
    <x v="6"/>
    <s v="P3"/>
    <n v="44"/>
    <n v="10"/>
    <n v="28"/>
    <n v="280"/>
    <n v="865"/>
    <n v="17"/>
    <n v="882"/>
    <n v="0"/>
    <n v="0"/>
    <n v="882"/>
    <n v="0.24096385542168675"/>
    <x v="1"/>
  </r>
  <r>
    <x v="1"/>
    <s v="INF0613"/>
    <s v="ATEMPORAL"/>
    <s v="YEND S INDUSTRIA COMERCIO E"/>
    <s v="P1382016001"/>
    <x v="60"/>
    <x v="22"/>
    <x v="14"/>
    <s v="P1"/>
    <n v="44"/>
    <n v="6"/>
    <n v="39"/>
    <n v="234"/>
    <n v="156"/>
    <n v="180"/>
    <n v="336"/>
    <n v="432"/>
    <n v="0"/>
    <n v="768"/>
    <n v="0.23353293413173654"/>
    <x v="1"/>
  </r>
  <r>
    <x v="2"/>
    <s v="COM0307"/>
    <s v="ATEMPORAL"/>
    <s v="NAPJ CONFECCOES LTDA"/>
    <s v="1380411002"/>
    <x v="61"/>
    <x v="59"/>
    <x v="4"/>
    <s v="P0"/>
    <n v="44"/>
    <n v="6"/>
    <n v="546"/>
    <n v="546"/>
    <n v="1300"/>
    <n v="204"/>
    <n v="1504"/>
    <n v="680"/>
    <n v="0"/>
    <n v="2184"/>
    <n v="0.2"/>
    <x v="1"/>
  </r>
  <r>
    <x v="1"/>
    <s v="INF0307"/>
    <s v="ATEMPORAL"/>
    <s v="LD2 TEXTIL LTDA"/>
    <s v="P1382083001"/>
    <x v="62"/>
    <x v="60"/>
    <x v="1"/>
    <s v="P2"/>
    <n v="44"/>
    <n v="10"/>
    <n v="28"/>
    <n v="280"/>
    <n v="0"/>
    <n v="0"/>
    <n v="0"/>
    <n v="1060"/>
    <n v="0"/>
    <n v="1060"/>
    <n v="0.20895522388059701"/>
    <x v="1"/>
  </r>
  <r>
    <x v="7"/>
    <s v="FEM0902"/>
    <s v="ATEMPORAL"/>
    <s v="LD2 TEXTIL LTDA"/>
    <s v="P1377625025"/>
    <x v="63"/>
    <x v="61"/>
    <x v="25"/>
    <s v="P0"/>
    <n v="44"/>
    <n v="7"/>
    <n v="28"/>
    <n v="196"/>
    <n v="160"/>
    <n v="127"/>
    <n v="287"/>
    <n v="1106"/>
    <n v="0"/>
    <n v="1393"/>
    <n v="0.12334801762114538"/>
    <x v="0"/>
  </r>
  <r>
    <x v="4"/>
    <s v="MAS0201"/>
    <s v="VERÃO"/>
    <s v="SHOPPING DOS ABADAS COMERCIO E SERV"/>
    <s v="P1379809001"/>
    <x v="64"/>
    <x v="62"/>
    <x v="6"/>
    <s v="P1"/>
    <n v="44"/>
    <n v="7"/>
    <n v="42"/>
    <n v="294"/>
    <n v="1061"/>
    <n v="0"/>
    <n v="1061"/>
    <n v="322"/>
    <n v="0"/>
    <n v="1383"/>
    <n v="0.17531305903398928"/>
    <x v="1"/>
  </r>
  <r>
    <x v="1"/>
    <s v="INF0207"/>
    <s v="ATEMPORAL"/>
    <s v="YEND S INDUSTRIA COMERCIO E"/>
    <s v="P1381677001"/>
    <x v="65"/>
    <x v="63"/>
    <x v="7"/>
    <s v="P3"/>
    <n v="44"/>
    <n v="5"/>
    <n v="39"/>
    <n v="195"/>
    <n v="709"/>
    <n v="0"/>
    <n v="709"/>
    <n v="30"/>
    <n v="0"/>
    <n v="739"/>
    <n v="0.20877944325481798"/>
    <x v="1"/>
  </r>
  <r>
    <x v="1"/>
    <s v="INF0207"/>
    <s v="ATEMPORAL"/>
    <s v="YEND S INDUSTRIA COMERCIO E"/>
    <s v="P1381608001"/>
    <x v="66"/>
    <x v="64"/>
    <x v="1"/>
    <s v="P2"/>
    <n v="44"/>
    <n v="5"/>
    <n v="18"/>
    <n v="90"/>
    <n v="780"/>
    <n v="0"/>
    <n v="780"/>
    <n v="30"/>
    <n v="0"/>
    <n v="810"/>
    <n v="0.1"/>
    <x v="0"/>
  </r>
  <r>
    <x v="4"/>
    <s v="MAS0201"/>
    <s v="VERÃO"/>
    <s v="SHOPPING DOS ABADAS COMERCIO E SERV"/>
    <s v="P1379811001"/>
    <x v="67"/>
    <x v="65"/>
    <x v="6"/>
    <s v="P1"/>
    <n v="44"/>
    <n v="7"/>
    <n v="18"/>
    <n v="126"/>
    <n v="1093"/>
    <n v="0"/>
    <n v="1093"/>
    <n v="74"/>
    <n v="0"/>
    <n v="1167"/>
    <n v="9.7447795823665889E-2"/>
    <x v="0"/>
  </r>
  <r>
    <x v="4"/>
    <s v="MAS0202"/>
    <s v="ATEMPORAL"/>
    <s v="MAD SPIRIT LTDA"/>
    <s v="P1377702001"/>
    <x v="68"/>
    <x v="66"/>
    <x v="26"/>
    <s v="P3"/>
    <n v="44"/>
    <n v="7"/>
    <n v="19"/>
    <n v="133"/>
    <n v="577"/>
    <n v="15"/>
    <n v="592"/>
    <n v="7"/>
    <n v="0"/>
    <n v="599"/>
    <n v="0.18169398907103826"/>
    <x v="1"/>
  </r>
  <r>
    <x v="7"/>
    <s v="FEM0102"/>
    <s v="VERÃO"/>
    <s v="LD2 TEXTIL LTDA"/>
    <s v="P1381303001"/>
    <x v="69"/>
    <x v="67"/>
    <x v="4"/>
    <s v="P1"/>
    <n v="44"/>
    <n v="7"/>
    <n v="1"/>
    <n v="7"/>
    <n v="558"/>
    <n v="1"/>
    <n v="559"/>
    <n v="1"/>
    <n v="0"/>
    <n v="560"/>
    <n v="1.2345679012345678E-2"/>
    <x v="0"/>
  </r>
  <r>
    <x v="0"/>
    <s v="CMB0106"/>
    <s v="ATEMPORAL"/>
    <s v="PEDRA DA GAVEA IND E COMERCIO LTDA"/>
    <s v="1368736"/>
    <x v="70"/>
    <x v="68"/>
    <x v="0"/>
    <s v="P2"/>
    <n v="44"/>
    <n v="4"/>
    <n v="20"/>
    <n v="20"/>
    <n v="59"/>
    <n v="12"/>
    <n v="71"/>
    <n v="1856"/>
    <n v="0"/>
    <n v="1927"/>
    <n v="1.027221366204417E-2"/>
    <x v="0"/>
  </r>
  <r>
    <x v="6"/>
    <s v="JNS0101"/>
    <s v="ATEMPORAL"/>
    <s v="ONTIME CONFECCOES LTDA"/>
    <s v="P1369576010"/>
    <x v="71"/>
    <x v="69"/>
    <x v="24"/>
    <s v="P0"/>
    <n v="44"/>
    <n v="2"/>
    <n v="24"/>
    <n v="48"/>
    <n v="842"/>
    <n v="2"/>
    <n v="844"/>
    <n v="24"/>
    <n v="0"/>
    <n v="868"/>
    <n v="5.2401746724890827E-2"/>
    <x v="0"/>
  </r>
  <r>
    <x v="1"/>
    <s v="INF0503"/>
    <s v="ATEMPORAL"/>
    <s v="LD2 TEXTIL LTDA"/>
    <s v="P1380877001"/>
    <x v="72"/>
    <x v="70"/>
    <x v="13"/>
    <s v="P1"/>
    <n v="44"/>
    <n v="7"/>
    <n v="33"/>
    <n v="231"/>
    <n v="1266"/>
    <n v="9"/>
    <n v="1275"/>
    <n v="79"/>
    <n v="0"/>
    <n v="1354"/>
    <n v="0.14574132492113565"/>
    <x v="0"/>
  </r>
  <r>
    <x v="1"/>
    <s v="INF0503"/>
    <s v="ATEMPORAL"/>
    <s v="LD2 TEXTIL LTDA"/>
    <s v="P1381540001"/>
    <x v="73"/>
    <x v="71"/>
    <x v="27"/>
    <s v="P0"/>
    <n v="44"/>
    <n v="7"/>
    <n v="1"/>
    <n v="7"/>
    <n v="648"/>
    <n v="0"/>
    <n v="648"/>
    <n v="0"/>
    <n v="0"/>
    <n v="648"/>
    <n v="1.0687022900763359E-2"/>
    <x v="0"/>
  </r>
  <r>
    <x v="1"/>
    <s v="INF0603"/>
    <s v="ATEMPORAL"/>
    <s v="LD2 TEXTIL LTDA"/>
    <s v="P1378931003"/>
    <x v="74"/>
    <x v="72"/>
    <x v="4"/>
    <s v="P1"/>
    <n v="44"/>
    <n v="10"/>
    <n v="43"/>
    <n v="430"/>
    <n v="464"/>
    <n v="261"/>
    <n v="725"/>
    <n v="420"/>
    <n v="0"/>
    <n v="1145"/>
    <n v="0.27301587301587299"/>
    <x v="1"/>
  </r>
  <r>
    <x v="1"/>
    <s v="INF0303"/>
    <s v="ATEMPORAL"/>
    <s v="LD2 TEXTIL LTDA"/>
    <s v="P1382084002"/>
    <x v="75"/>
    <x v="73"/>
    <x v="18"/>
    <s v="P0"/>
    <n v="44"/>
    <n v="10"/>
    <n v="25"/>
    <n v="250"/>
    <n v="227"/>
    <n v="180"/>
    <n v="407"/>
    <n v="324"/>
    <n v="0"/>
    <n v="731"/>
    <n v="0.254841997961264"/>
    <x v="1"/>
  </r>
  <r>
    <x v="1"/>
    <s v="INF0202"/>
    <s v="ATEMPORAL"/>
    <s v="YEND S INDUSTRIA COMERCIO E"/>
    <s v="P1381675001"/>
    <x v="76"/>
    <x v="74"/>
    <x v="20"/>
    <s v="P3"/>
    <n v="44"/>
    <n v="5"/>
    <n v="50"/>
    <n v="250"/>
    <n v="658"/>
    <n v="0"/>
    <n v="658"/>
    <n v="35"/>
    <n v="0"/>
    <n v="693"/>
    <n v="0.26511134676564158"/>
    <x v="1"/>
  </r>
  <r>
    <x v="1"/>
    <s v="INF0307"/>
    <s v="ATEMPORAL"/>
    <s v="LD2 TEXTIL LTDA"/>
    <s v="P1382616001"/>
    <x v="77"/>
    <x v="75"/>
    <x v="4"/>
    <s v="P2"/>
    <n v="44"/>
    <n v="10"/>
    <n v="20"/>
    <n v="200"/>
    <n v="673"/>
    <n v="0"/>
    <n v="673"/>
    <n v="0"/>
    <n v="0"/>
    <n v="673"/>
    <n v="0.22909507445589919"/>
    <x v="1"/>
  </r>
  <r>
    <x v="7"/>
    <s v="FEM0106"/>
    <s v="ATEMPORAL"/>
    <s v="LD2 TEXTIL LTDA"/>
    <s v="P1373649011"/>
    <x v="78"/>
    <x v="76"/>
    <x v="3"/>
    <s v="P0"/>
    <n v="44"/>
    <n v="14"/>
    <n v="13"/>
    <n v="182"/>
    <n v="758"/>
    <n v="14"/>
    <n v="772"/>
    <n v="0"/>
    <n v="0"/>
    <n v="772"/>
    <n v="0.19077568134171907"/>
    <x v="1"/>
  </r>
  <r>
    <x v="5"/>
    <s v="CAL0115"/>
    <m/>
    <s v="WF CALCADOS LTDA"/>
    <s v="P1379854001"/>
    <x v="79"/>
    <x v="77"/>
    <x v="15"/>
    <s v="P3"/>
    <n v="44"/>
    <n v="12"/>
    <n v="26"/>
    <n v="312"/>
    <n v="1310"/>
    <n v="84"/>
    <n v="1394"/>
    <n v="156"/>
    <n v="0"/>
    <n v="1550"/>
    <n v="0.16756176154672395"/>
    <x v="1"/>
  </r>
  <r>
    <x v="0"/>
    <s v="CMB0101"/>
    <s v="ATEMPORAL"/>
    <s v="COMPANHIA FABRIL LEPPER"/>
    <s v="1371788"/>
    <x v="80"/>
    <x v="78"/>
    <x v="0"/>
    <s v="P2"/>
    <n v="29"/>
    <n v="1"/>
    <n v="9"/>
    <n v="9"/>
    <n v="317"/>
    <n v="0"/>
    <n v="317"/>
    <n v="2"/>
    <n v="0"/>
    <n v="319"/>
    <n v="2.7439024390243903E-2"/>
    <x v="0"/>
  </r>
  <r>
    <x v="7"/>
    <s v="FEM0328"/>
    <s v="ATEMPORAL"/>
    <s v="TDN INDUSTRIA E COMERCIO DE CONFECC"/>
    <s v="P1375433001"/>
    <x v="81"/>
    <x v="79"/>
    <x v="2"/>
    <s v="P3"/>
    <n v="44"/>
    <n v="8"/>
    <n v="11"/>
    <n v="88"/>
    <n v="951"/>
    <n v="21"/>
    <n v="972"/>
    <n v="48"/>
    <n v="0"/>
    <n v="1020"/>
    <n v="7.9422382671480149E-2"/>
    <x v="0"/>
  </r>
  <r>
    <x v="8"/>
    <s v="ACS0201"/>
    <s v="ATEMPORAL"/>
    <s v="WF CALCADOS LTDA"/>
    <s v="1380291001"/>
    <x v="82"/>
    <x v="80"/>
    <x v="6"/>
    <s v="P3"/>
    <n v="44"/>
    <n v="3"/>
    <n v="123"/>
    <n v="123"/>
    <n v="454"/>
    <n v="0"/>
    <n v="454"/>
    <n v="6"/>
    <n v="0"/>
    <n v="460"/>
    <n v="0.21097770154373929"/>
    <x v="1"/>
  </r>
  <r>
    <x v="7"/>
    <s v="FEM0902"/>
    <s v="ATEMPORAL"/>
    <s v="LD2 TEXTIL LTDA"/>
    <s v="P1377625033"/>
    <x v="63"/>
    <x v="61"/>
    <x v="22"/>
    <s v="P0"/>
    <n v="44"/>
    <n v="7"/>
    <n v="102"/>
    <n v="714"/>
    <n v="631"/>
    <n v="17"/>
    <n v="648"/>
    <n v="1323"/>
    <n v="0"/>
    <n v="1971"/>
    <n v="0.2659217877094972"/>
    <x v="1"/>
  </r>
  <r>
    <x v="3"/>
    <s v="LNG0203"/>
    <s v="ATEMPORAL"/>
    <s v="INSTINTO INTIMO ART DE VEST LTDA"/>
    <s v="1381595001"/>
    <x v="83"/>
    <x v="81"/>
    <x v="4"/>
    <s v="P0"/>
    <n v="44"/>
    <n v="3"/>
    <n v="102"/>
    <n v="102"/>
    <n v="742"/>
    <n v="4"/>
    <n v="746"/>
    <n v="0"/>
    <n v="0"/>
    <n v="746"/>
    <n v="0.12028301886792453"/>
    <x v="0"/>
  </r>
  <r>
    <x v="1"/>
    <s v="INF0307"/>
    <s v="ATEMPORAL"/>
    <s v="YEND S INDUSTRIA COMERCIO E"/>
    <s v="P1379109001"/>
    <x v="84"/>
    <x v="82"/>
    <x v="28"/>
    <s v="P2"/>
    <n v="44"/>
    <n v="6"/>
    <n v="23"/>
    <n v="138"/>
    <n v="974"/>
    <n v="0"/>
    <n v="974"/>
    <n v="37"/>
    <n v="0"/>
    <n v="1011"/>
    <n v="0.12010443864229765"/>
    <x v="0"/>
  </r>
  <r>
    <x v="1"/>
    <s v="INF0603"/>
    <s v="ATEMPORAL"/>
    <s v="YEND S INDUSTRIA COMERCIO E"/>
    <s v="P1382027001"/>
    <x v="85"/>
    <x v="83"/>
    <x v="2"/>
    <s v="P1"/>
    <n v="44"/>
    <n v="6"/>
    <n v="42"/>
    <n v="252"/>
    <n v="144"/>
    <n v="180"/>
    <n v="324"/>
    <n v="426"/>
    <n v="0"/>
    <n v="750"/>
    <n v="0.25149700598802394"/>
    <x v="1"/>
  </r>
  <r>
    <x v="5"/>
    <s v="CAL0102"/>
    <s v="ATEMPORAL"/>
    <s v="WF CALCADOS LTDA"/>
    <s v="P1379201001"/>
    <x v="86"/>
    <x v="84"/>
    <x v="18"/>
    <s v="P0"/>
    <n v="44"/>
    <n v="12"/>
    <n v="17"/>
    <n v="204"/>
    <n v="1563"/>
    <n v="9"/>
    <n v="1572"/>
    <n v="48"/>
    <n v="0"/>
    <n v="1620"/>
    <n v="0.1118421052631579"/>
    <x v="0"/>
  </r>
  <r>
    <x v="1"/>
    <s v="INF0330"/>
    <s v="ATEMPORAL"/>
    <s v="YEND S INDUSTRIA COMERCIO E"/>
    <s v="P1381715001"/>
    <x v="87"/>
    <x v="85"/>
    <x v="1"/>
    <s v="P2"/>
    <n v="44"/>
    <n v="6"/>
    <n v="7"/>
    <n v="42"/>
    <n v="649"/>
    <n v="0"/>
    <n v="649"/>
    <n v="18"/>
    <n v="0"/>
    <n v="667"/>
    <n v="5.9238363892806768E-2"/>
    <x v="0"/>
  </r>
  <r>
    <x v="0"/>
    <s v="CMB0103"/>
    <s v="ATEMPORAL"/>
    <s v="LD2 TEXTIL LTDA"/>
    <s v="1376829"/>
    <x v="88"/>
    <x v="86"/>
    <x v="0"/>
    <s v="P1"/>
    <n v="44"/>
    <n v="4"/>
    <n v="140"/>
    <n v="140"/>
    <n v="705"/>
    <n v="0"/>
    <n v="705"/>
    <n v="24"/>
    <n v="0"/>
    <n v="729"/>
    <n v="0.1611047180667434"/>
    <x v="1"/>
  </r>
  <r>
    <x v="1"/>
    <s v="INF0603"/>
    <s v="ATEMPORAL"/>
    <s v="YEND S INDUSTRIA COMERCIO E"/>
    <s v="P1382022001"/>
    <x v="89"/>
    <x v="83"/>
    <x v="2"/>
    <s v="P1"/>
    <n v="44"/>
    <n v="6"/>
    <n v="42"/>
    <n v="252"/>
    <n v="144"/>
    <n v="180"/>
    <n v="324"/>
    <n v="426"/>
    <n v="0"/>
    <n v="750"/>
    <n v="0.25149700598802394"/>
    <x v="1"/>
  </r>
  <r>
    <x v="5"/>
    <s v="CAL0102"/>
    <s v="ATEMPORAL"/>
    <s v="WF CALCADOS LTDA"/>
    <s v="P1379792001"/>
    <x v="37"/>
    <x v="37"/>
    <x v="29"/>
    <s v="P1"/>
    <n v="44"/>
    <n v="12"/>
    <n v="8"/>
    <n v="96"/>
    <n v="1045"/>
    <n v="0"/>
    <n v="1045"/>
    <n v="60"/>
    <n v="0"/>
    <n v="1105"/>
    <n v="7.993338884263114E-2"/>
    <x v="0"/>
  </r>
  <r>
    <x v="0"/>
    <s v="CMB0126"/>
    <s v="ATEMPORAL"/>
    <s v="TEXTIL SENSACAO LTDA"/>
    <s v="1352763"/>
    <x v="90"/>
    <x v="87"/>
    <x v="0"/>
    <s v="P1"/>
    <n v="44"/>
    <n v="6"/>
    <n v="318"/>
    <n v="318"/>
    <n v="4743"/>
    <n v="900"/>
    <n v="5643"/>
    <n v="3075"/>
    <n v="0"/>
    <n v="8718"/>
    <n v="3.51925630810093E-2"/>
    <x v="0"/>
  </r>
  <r>
    <x v="1"/>
    <s v="INF0632"/>
    <s v="VERÃO"/>
    <s v="LD2 TEXTIL LTDA"/>
    <s v="P1381659001"/>
    <x v="91"/>
    <x v="88"/>
    <x v="8"/>
    <s v="P2"/>
    <n v="44"/>
    <n v="10"/>
    <n v="6"/>
    <n v="60"/>
    <n v="1061"/>
    <n v="0"/>
    <n v="1061"/>
    <n v="60"/>
    <n v="0"/>
    <n v="1121"/>
    <n v="5.0804403048264182E-2"/>
    <x v="0"/>
  </r>
  <r>
    <x v="3"/>
    <s v="LNG0202"/>
    <s v="ATEMPORAL"/>
    <s v="CONFECCOES PIT BULL LTDA"/>
    <s v="P1380415008"/>
    <x v="92"/>
    <x v="89"/>
    <x v="4"/>
    <s v="P1"/>
    <n v="44"/>
    <n v="3"/>
    <n v="47"/>
    <n v="141"/>
    <n v="480"/>
    <n v="1"/>
    <n v="481"/>
    <n v="15"/>
    <n v="0"/>
    <n v="496"/>
    <n v="0.22135007849293564"/>
    <x v="1"/>
  </r>
  <r>
    <x v="4"/>
    <s v="MAS0201"/>
    <s v="VERÃO"/>
    <s v="SHOPPING DOS ABADAS COMERCIO E SERV"/>
    <s v="P1377215009"/>
    <x v="33"/>
    <x v="33"/>
    <x v="30"/>
    <s v="P1"/>
    <n v="44"/>
    <n v="7"/>
    <n v="28"/>
    <n v="196"/>
    <n v="1066"/>
    <n v="0"/>
    <n v="1066"/>
    <n v="50"/>
    <n v="0"/>
    <n v="1116"/>
    <n v="0.14939024390243902"/>
    <x v="0"/>
  </r>
  <r>
    <x v="7"/>
    <s v="FEM0106"/>
    <s v="ATEMPORAL"/>
    <s v="LD2 TEXTIL LTDA"/>
    <s v="P1379782002"/>
    <x v="35"/>
    <x v="35"/>
    <x v="31"/>
    <s v="P1"/>
    <n v="44"/>
    <n v="7"/>
    <n v="18"/>
    <n v="126"/>
    <n v="959"/>
    <n v="0"/>
    <n v="959"/>
    <n v="13"/>
    <n v="0"/>
    <n v="972"/>
    <n v="0.11475409836065574"/>
    <x v="0"/>
  </r>
  <r>
    <x v="6"/>
    <s v="JNS0101"/>
    <s v="ATEMPORAL"/>
    <s v="BYLA &amp; BOBY INDUSTRIA E COM  CONFEC"/>
    <s v="P1369488006"/>
    <x v="13"/>
    <x v="13"/>
    <x v="9"/>
    <s v="P1"/>
    <n v="44"/>
    <n v="2"/>
    <n v="0"/>
    <n v="0"/>
    <n v="991"/>
    <n v="7"/>
    <n v="998"/>
    <n v="62"/>
    <n v="0"/>
    <n v="1060"/>
    <n v="0"/>
    <x v="0"/>
  </r>
  <r>
    <x v="6"/>
    <s v="JNS0104"/>
    <s v="ATEMPORAL"/>
    <s v="ONTIME CONFECCOES LTDA"/>
    <s v="P1379501004"/>
    <x v="93"/>
    <x v="90"/>
    <x v="32"/>
    <s v="P0"/>
    <n v="44"/>
    <n v="10"/>
    <n v="28"/>
    <n v="280"/>
    <n v="729"/>
    <n v="10"/>
    <n v="739"/>
    <n v="225"/>
    <n v="0"/>
    <n v="964"/>
    <n v="0.22508038585209003"/>
    <x v="1"/>
  </r>
  <r>
    <x v="1"/>
    <s v="INF0503"/>
    <s v="ATEMPORAL"/>
    <s v="LD2 TEXTIL LTDA"/>
    <s v="P1382438001"/>
    <x v="94"/>
    <x v="70"/>
    <x v="4"/>
    <s v="P1"/>
    <n v="44"/>
    <n v="7"/>
    <n v="1"/>
    <n v="7"/>
    <n v="766"/>
    <n v="49"/>
    <n v="815"/>
    <n v="182"/>
    <n v="0"/>
    <n v="997"/>
    <n v="6.9721115537848604E-3"/>
    <x v="0"/>
  </r>
  <r>
    <x v="4"/>
    <s v="MAS0502"/>
    <s v="ATEMPORAL"/>
    <s v="LVN INDUSTRIA E COMERCIO LTDA"/>
    <s v="P1378244001"/>
    <x v="95"/>
    <x v="91"/>
    <x v="7"/>
    <s v="P2"/>
    <n v="44"/>
    <n v="8"/>
    <n v="27"/>
    <n v="216"/>
    <n v="807"/>
    <n v="1"/>
    <n v="808"/>
    <n v="41"/>
    <n v="0"/>
    <n v="849"/>
    <n v="0.20281690140845071"/>
    <x v="1"/>
  </r>
  <r>
    <x v="3"/>
    <s v="LNG0202"/>
    <s v="ATEMPORAL"/>
    <s v="CONFECCOES PIT BULL LTDA"/>
    <s v="P1380415007"/>
    <x v="92"/>
    <x v="89"/>
    <x v="4"/>
    <s v="P1"/>
    <n v="44"/>
    <n v="3"/>
    <n v="22"/>
    <n v="66"/>
    <n v="426"/>
    <n v="2"/>
    <n v="428"/>
    <n v="18"/>
    <n v="0"/>
    <n v="446"/>
    <n v="0.12890625"/>
    <x v="0"/>
  </r>
  <r>
    <x v="0"/>
    <s v="CMB0113"/>
    <s v="ATEMPORAL"/>
    <s v="LD2 TEXTIL LTDA"/>
    <s v="1376767"/>
    <x v="96"/>
    <x v="92"/>
    <x v="0"/>
    <s v="P2"/>
    <n v="44"/>
    <n v="5"/>
    <n v="230"/>
    <n v="230"/>
    <n v="488"/>
    <n v="15"/>
    <n v="503"/>
    <n v="50"/>
    <n v="0"/>
    <n v="553"/>
    <n v="0.29374201787994891"/>
    <x v="1"/>
  </r>
  <r>
    <x v="1"/>
    <s v="INF0238"/>
    <s v="ATEMPORAL"/>
    <s v="LD2 TEXTIL LTDA"/>
    <s v="P1381882001"/>
    <x v="97"/>
    <x v="93"/>
    <x v="2"/>
    <s v="P2"/>
    <n v="44"/>
    <n v="7"/>
    <n v="20"/>
    <n v="140"/>
    <n v="613"/>
    <n v="26"/>
    <n v="639"/>
    <n v="35"/>
    <n v="0"/>
    <n v="674"/>
    <n v="0.171990171990172"/>
    <x v="1"/>
  </r>
  <r>
    <x v="5"/>
    <s v="CAL0102"/>
    <s v="ATEMPORAL"/>
    <s v="WF CALCADOS LTDA"/>
    <s v="P1381863001"/>
    <x v="98"/>
    <x v="94"/>
    <x v="19"/>
    <s v="P2"/>
    <n v="44"/>
    <n v="12"/>
    <n v="37"/>
    <n v="444"/>
    <n v="837"/>
    <n v="204"/>
    <n v="1041"/>
    <n v="228"/>
    <n v="0"/>
    <n v="1269"/>
    <n v="0.25919439579684761"/>
    <x v="1"/>
  </r>
  <r>
    <x v="0"/>
    <s v="CMB0106"/>
    <s v="ATEMPORAL"/>
    <s v="PEDRA DA GAVEA IND E COMERCIO LTDA"/>
    <s v="1368757"/>
    <x v="99"/>
    <x v="95"/>
    <x v="0"/>
    <s v="P2"/>
    <n v="44"/>
    <n v="4"/>
    <n v="16"/>
    <n v="16"/>
    <n v="41"/>
    <n v="16"/>
    <n v="57"/>
    <n v="1708"/>
    <n v="0"/>
    <n v="1765"/>
    <n v="8.9837170129140938E-3"/>
    <x v="0"/>
  </r>
  <r>
    <x v="5"/>
    <s v="CAL0102"/>
    <s v="ATEMPORAL"/>
    <s v="WF CALCADOS LTDA"/>
    <s v="P1379202003"/>
    <x v="100"/>
    <x v="96"/>
    <x v="33"/>
    <s v="P0"/>
    <n v="44"/>
    <n v="12"/>
    <n v="29"/>
    <n v="348"/>
    <n v="1202"/>
    <n v="0"/>
    <n v="1202"/>
    <n v="130"/>
    <n v="0"/>
    <n v="1332"/>
    <n v="0.20714285714285716"/>
    <x v="1"/>
  </r>
  <r>
    <x v="5"/>
    <s v="CAL0101"/>
    <s v="ATEMPORAL"/>
    <s v="WF CALCADOS LTDA"/>
    <s v="P1365192001"/>
    <x v="101"/>
    <x v="97"/>
    <x v="6"/>
    <s v="P0"/>
    <n v="44"/>
    <n v="12"/>
    <n v="8"/>
    <n v="96"/>
    <n v="514"/>
    <n v="48"/>
    <n v="562"/>
    <n v="144"/>
    <n v="0"/>
    <n v="706"/>
    <n v="0.11970074812967581"/>
    <x v="0"/>
  </r>
  <r>
    <x v="4"/>
    <s v="MAS0102"/>
    <s v="ATEMPORAL"/>
    <s v="R FERREIRA FRANCO CONFECCOES EIRELI"/>
    <s v="P1380450001"/>
    <x v="102"/>
    <x v="98"/>
    <x v="6"/>
    <s v="P3"/>
    <n v="27"/>
    <n v="9"/>
    <n v="1"/>
    <n v="9"/>
    <n v="159"/>
    <n v="0"/>
    <n v="159"/>
    <n v="0"/>
    <n v="0"/>
    <n v="159"/>
    <n v="5.3571428571428568E-2"/>
    <x v="0"/>
  </r>
  <r>
    <x v="5"/>
    <s v="CAL0203"/>
    <s v="ATEMPORAL"/>
    <s v="IND E COM DE CALÇADOS O2X EIRELI"/>
    <s v="P1376658001"/>
    <x v="103"/>
    <x v="99"/>
    <x v="6"/>
    <s v="P1"/>
    <n v="35"/>
    <n v="12"/>
    <n v="28"/>
    <n v="336"/>
    <n v="912"/>
    <n v="0"/>
    <n v="912"/>
    <n v="170"/>
    <n v="0"/>
    <n v="1082"/>
    <n v="0.23695345557122707"/>
    <x v="1"/>
  </r>
  <r>
    <x v="4"/>
    <s v="MAS0114"/>
    <s v="ATEMPORAL"/>
    <s v="LD2 TEXTIL LTDA"/>
    <s v="P1381321010"/>
    <x v="57"/>
    <x v="56"/>
    <x v="7"/>
    <s v="P2"/>
    <n v="34"/>
    <n v="10"/>
    <n v="12"/>
    <n v="120"/>
    <n v="746"/>
    <n v="16"/>
    <n v="762"/>
    <n v="3"/>
    <n v="0"/>
    <n v="765"/>
    <n v="0.13559322033898305"/>
    <x v="0"/>
  </r>
  <r>
    <x v="1"/>
    <s v="INF0202"/>
    <s v="ATEMPORAL"/>
    <s v="YEND S INDUSTRIA COMERCIO E"/>
    <s v="P1381676001"/>
    <x v="104"/>
    <x v="100"/>
    <x v="34"/>
    <s v="P3"/>
    <n v="44"/>
    <n v="5"/>
    <n v="50"/>
    <n v="250"/>
    <n v="670"/>
    <n v="15"/>
    <n v="685"/>
    <n v="30"/>
    <n v="0"/>
    <n v="715"/>
    <n v="0.25906735751295334"/>
    <x v="1"/>
  </r>
  <r>
    <x v="7"/>
    <s v="FEM0904"/>
    <s v="ATEMPORAL"/>
    <s v="LD2 TEXTIL LTDA"/>
    <s v="P1381290001"/>
    <x v="105"/>
    <x v="101"/>
    <x v="6"/>
    <s v="P0"/>
    <n v="44"/>
    <n v="8"/>
    <n v="32"/>
    <n v="256"/>
    <n v="1445"/>
    <n v="1"/>
    <n v="1446"/>
    <n v="98"/>
    <n v="0"/>
    <n v="1544"/>
    <n v="0.14222222222222222"/>
    <x v="0"/>
  </r>
  <r>
    <x v="5"/>
    <s v="CAL0102"/>
    <s v="ATEMPORAL"/>
    <s v="WF CALCADOS LTDA"/>
    <s v="P1381863002"/>
    <x v="98"/>
    <x v="94"/>
    <x v="6"/>
    <s v="P2"/>
    <n v="44"/>
    <n v="12"/>
    <n v="31"/>
    <n v="372"/>
    <n v="877"/>
    <n v="236"/>
    <n v="1113"/>
    <n v="964"/>
    <n v="0"/>
    <n v="2077"/>
    <n v="0.15189873417721519"/>
    <x v="0"/>
  </r>
  <r>
    <x v="6"/>
    <s v="JNS0101"/>
    <s v="ATEMPORAL"/>
    <s v="BYLA &amp; BOBY INDUSTRIA E COM  CONFEC"/>
    <s v="P1369489007"/>
    <x v="106"/>
    <x v="102"/>
    <x v="9"/>
    <s v="P1"/>
    <n v="44"/>
    <n v="2"/>
    <n v="1"/>
    <n v="2"/>
    <n v="914"/>
    <n v="2"/>
    <n v="916"/>
    <n v="24"/>
    <n v="0"/>
    <n v="940"/>
    <n v="2.1231422505307855E-3"/>
    <x v="0"/>
  </r>
  <r>
    <x v="1"/>
    <s v="INF0613"/>
    <s v="ATEMPORAL"/>
    <s v="TEMPO CERTO MALHARIA E CONFECCAO LT"/>
    <s v="P1382234001"/>
    <x v="107"/>
    <x v="103"/>
    <x v="20"/>
    <s v="P1"/>
    <n v="44"/>
    <n v="8"/>
    <n v="15"/>
    <n v="120"/>
    <n v="508"/>
    <n v="144"/>
    <n v="652"/>
    <n v="72"/>
    <n v="0"/>
    <n v="724"/>
    <n v="0.14218009478672985"/>
    <x v="0"/>
  </r>
  <r>
    <x v="4"/>
    <s v="MAS0715"/>
    <s v="ATEMPORAL"/>
    <s v="LD2 TEXTIL LTDA"/>
    <s v="P1381016001"/>
    <x v="108"/>
    <x v="104"/>
    <x v="14"/>
    <s v="P2"/>
    <n v="44"/>
    <n v="3"/>
    <n v="91"/>
    <n v="273"/>
    <n v="733"/>
    <n v="3"/>
    <n v="736"/>
    <n v="15"/>
    <n v="0"/>
    <n v="751"/>
    <n v="0.2666015625"/>
    <x v="1"/>
  </r>
  <r>
    <x v="1"/>
    <s v="INF0307"/>
    <s v="ATEMPORAL"/>
    <s v="YEND S INDUSTRIA COMERCIO E"/>
    <s v="P1381966001"/>
    <x v="109"/>
    <x v="17"/>
    <x v="6"/>
    <s v="P1"/>
    <n v="44"/>
    <n v="6"/>
    <n v="37"/>
    <n v="222"/>
    <n v="156"/>
    <n v="180"/>
    <n v="336"/>
    <n v="444"/>
    <n v="0"/>
    <n v="780"/>
    <n v="0.22155688622754491"/>
    <x v="1"/>
  </r>
  <r>
    <x v="4"/>
    <s v="MAS0201"/>
    <s v="VERÃO"/>
    <s v="SHOPPING DOS ABADAS COMERCIO E SERV"/>
    <s v="P1377215007"/>
    <x v="33"/>
    <x v="33"/>
    <x v="10"/>
    <s v="P1"/>
    <n v="44"/>
    <n v="7"/>
    <n v="38"/>
    <n v="266"/>
    <n v="1040"/>
    <n v="0"/>
    <n v="1040"/>
    <n v="105"/>
    <n v="0"/>
    <n v="1145"/>
    <n v="0.18851878100637845"/>
    <x v="1"/>
  </r>
  <r>
    <x v="1"/>
    <s v="INF0307"/>
    <s v="ATEMPORAL"/>
    <s v="LD2 TEXTIL LTDA"/>
    <s v="P1380922002"/>
    <x v="110"/>
    <x v="105"/>
    <x v="35"/>
    <s v="P2"/>
    <n v="44"/>
    <n v="10"/>
    <n v="19"/>
    <n v="190"/>
    <n v="1052"/>
    <n v="0"/>
    <n v="1052"/>
    <n v="0"/>
    <n v="0"/>
    <n v="1052"/>
    <n v="0.1529790660225443"/>
    <x v="0"/>
  </r>
  <r>
    <x v="7"/>
    <s v="FEM0110"/>
    <s v="ATEMPORAL"/>
    <s v="ARCHI COMERCIO DE ROUPAS LTDA"/>
    <s v="P1377447001"/>
    <x v="111"/>
    <x v="106"/>
    <x v="6"/>
    <s v="P0"/>
    <n v="44"/>
    <n v="7"/>
    <n v="49"/>
    <n v="343"/>
    <n v="1286"/>
    <n v="0"/>
    <n v="1286"/>
    <n v="12"/>
    <n v="0"/>
    <n v="1298"/>
    <n v="0.20901889092017062"/>
    <x v="1"/>
  </r>
  <r>
    <x v="0"/>
    <s v="CMB0403"/>
    <s v="ATEMPORAL"/>
    <s v="PEDRA DA GAVEA IND E COMERCIO LTDA"/>
    <s v="1381296"/>
    <x v="112"/>
    <x v="107"/>
    <x v="0"/>
    <s v="P0"/>
    <n v="44"/>
    <n v="6"/>
    <n v="378"/>
    <n v="378"/>
    <n v="827"/>
    <n v="18"/>
    <n v="845"/>
    <n v="114"/>
    <n v="0"/>
    <n v="959"/>
    <n v="0.28272251308900526"/>
    <x v="1"/>
  </r>
  <r>
    <x v="4"/>
    <s v="MAS0201"/>
    <s v="VERÃO"/>
    <s v="SHOPPING DOS ABADAS COMERCIO E SERV"/>
    <s v="P1380285001"/>
    <x v="113"/>
    <x v="108"/>
    <x v="6"/>
    <s v="P3"/>
    <n v="44"/>
    <n v="7"/>
    <n v="33"/>
    <n v="231"/>
    <n v="1071"/>
    <n v="0"/>
    <n v="1071"/>
    <n v="137"/>
    <n v="0"/>
    <n v="1208"/>
    <n v="0.16052814454482278"/>
    <x v="1"/>
  </r>
  <r>
    <x v="1"/>
    <s v="INF0225"/>
    <s v="ATEMPORAL"/>
    <s v="TEMPO CERTO MALHARIA E CONFECCAO LT"/>
    <s v="P1382551001"/>
    <x v="114"/>
    <x v="109"/>
    <x v="2"/>
    <s v="P1"/>
    <n v="44"/>
    <n v="5"/>
    <n v="30"/>
    <n v="150"/>
    <n v="471"/>
    <n v="130"/>
    <n v="601"/>
    <n v="85"/>
    <n v="0"/>
    <n v="686"/>
    <n v="0.17942583732057416"/>
    <x v="1"/>
  </r>
  <r>
    <x v="4"/>
    <s v="MAS0502"/>
    <s v="ATEMPORAL"/>
    <s v="R FERREIRA FRANCO CONFECCOES EIRELI"/>
    <s v="P1378307002"/>
    <x v="115"/>
    <x v="110"/>
    <x v="7"/>
    <s v="P2"/>
    <n v="44"/>
    <n v="8"/>
    <n v="24"/>
    <n v="192"/>
    <n v="856"/>
    <n v="6"/>
    <n v="862"/>
    <n v="64"/>
    <n v="0"/>
    <n v="926"/>
    <n v="0.17173524150268335"/>
    <x v="1"/>
  </r>
  <r>
    <x v="4"/>
    <s v="MAS0202"/>
    <s v="ATEMPORAL"/>
    <s v="LD2 TEXTIL LTDA"/>
    <s v="P1381613002"/>
    <x v="116"/>
    <x v="111"/>
    <x v="7"/>
    <s v="P2"/>
    <n v="41"/>
    <n v="7"/>
    <n v="1"/>
    <n v="7"/>
    <n v="237"/>
    <n v="0"/>
    <n v="237"/>
    <n v="4"/>
    <n v="0"/>
    <n v="241"/>
    <n v="2.8225806451612902E-2"/>
    <x v="0"/>
  </r>
  <r>
    <x v="2"/>
    <s v="COM0301"/>
    <s v="ATEMPORAL"/>
    <s v="MGS INDUSTRIA E COMERCIO DE ARTIGOS"/>
    <s v="1011034003"/>
    <x v="27"/>
    <x v="27"/>
    <x v="4"/>
    <s v="P1"/>
    <n v="44"/>
    <n v="6"/>
    <n v="216"/>
    <n v="216"/>
    <n v="421"/>
    <n v="144"/>
    <n v="565"/>
    <n v="138"/>
    <n v="0"/>
    <n v="703"/>
    <n v="0.235038084874864"/>
    <x v="1"/>
  </r>
  <r>
    <x v="7"/>
    <s v="FEM0303"/>
    <s v="ATEMPORAL"/>
    <s v="LD2 TEXTIL LTDA"/>
    <s v="P1381382002"/>
    <x v="117"/>
    <x v="112"/>
    <x v="7"/>
    <s v="P1"/>
    <n v="44"/>
    <n v="8"/>
    <n v="0"/>
    <n v="0"/>
    <n v="1238"/>
    <n v="0"/>
    <n v="1238"/>
    <n v="45"/>
    <n v="0"/>
    <n v="1283"/>
    <n v="0"/>
    <x v="0"/>
  </r>
  <r>
    <x v="5"/>
    <s v="CAL0102"/>
    <s v="ATEMPORAL"/>
    <s v="WF CALCADOS LTDA"/>
    <s v="P1381198001"/>
    <x v="118"/>
    <x v="113"/>
    <x v="33"/>
    <s v="P1"/>
    <n v="44"/>
    <n v="12"/>
    <n v="12"/>
    <n v="144"/>
    <n v="1687"/>
    <n v="0"/>
    <n v="1687"/>
    <n v="60"/>
    <n v="0"/>
    <n v="1747"/>
    <n v="7.615018508725542E-2"/>
    <x v="0"/>
  </r>
  <r>
    <x v="1"/>
    <s v="INF0613"/>
    <s v="ATEMPORAL"/>
    <s v="YEND S INDUSTRIA COMERCIO E"/>
    <s v="P1382017001"/>
    <x v="119"/>
    <x v="22"/>
    <x v="14"/>
    <s v="P1"/>
    <n v="44"/>
    <n v="6"/>
    <n v="39"/>
    <n v="234"/>
    <n v="156"/>
    <n v="180"/>
    <n v="336"/>
    <n v="432"/>
    <n v="0"/>
    <n v="768"/>
    <n v="0.23353293413173654"/>
    <x v="1"/>
  </r>
  <r>
    <x v="1"/>
    <s v="INF0503"/>
    <s v="ATEMPORAL"/>
    <s v="LD2 TEXTIL LTDA"/>
    <s v="P1380901001"/>
    <x v="120"/>
    <x v="114"/>
    <x v="6"/>
    <s v="P1"/>
    <n v="44"/>
    <n v="7"/>
    <n v="44"/>
    <n v="308"/>
    <n v="990"/>
    <n v="15"/>
    <n v="1005"/>
    <n v="7"/>
    <n v="0"/>
    <n v="1012"/>
    <n v="0.23333333333333334"/>
    <x v="1"/>
  </r>
  <r>
    <x v="7"/>
    <s v="FEM0303"/>
    <s v="ATEMPORAL"/>
    <s v="LD2 TEXTIL LTDA"/>
    <s v="P1382086001"/>
    <x v="121"/>
    <x v="115"/>
    <x v="36"/>
    <s v="P1"/>
    <n v="44"/>
    <n v="8"/>
    <n v="36"/>
    <n v="288"/>
    <n v="1276"/>
    <n v="16"/>
    <n v="1292"/>
    <n v="32"/>
    <n v="0"/>
    <n v="1324"/>
    <n v="0.17866004962779156"/>
    <x v="1"/>
  </r>
  <r>
    <x v="5"/>
    <s v="CAL0102"/>
    <s v="ATEMPORAL"/>
    <s v="WF CALCADOS LTDA"/>
    <s v="P1377771004"/>
    <x v="122"/>
    <x v="116"/>
    <x v="6"/>
    <s v="P1"/>
    <n v="44"/>
    <n v="12"/>
    <n v="26"/>
    <n v="312"/>
    <n v="2196"/>
    <n v="11"/>
    <n v="2207"/>
    <n v="214"/>
    <n v="0"/>
    <n v="2421"/>
    <n v="0.11416026344676181"/>
    <x v="0"/>
  </r>
  <r>
    <x v="5"/>
    <s v="CAL0102"/>
    <s v="ATEMPORAL"/>
    <s v="WF CALCADOS LTDA"/>
    <s v="P1379855003"/>
    <x v="36"/>
    <x v="36"/>
    <x v="37"/>
    <s v="P1"/>
    <n v="44"/>
    <n v="12"/>
    <n v="2"/>
    <n v="24"/>
    <n v="795"/>
    <n v="0"/>
    <n v="795"/>
    <n v="48"/>
    <n v="0"/>
    <n v="843"/>
    <n v="2.768166089965398E-2"/>
    <x v="0"/>
  </r>
  <r>
    <x v="5"/>
    <s v="CAL0102"/>
    <s v="ATEMPORAL"/>
    <s v="WF CALCADOS LTDA"/>
    <s v="P1378919003"/>
    <x v="42"/>
    <x v="42"/>
    <x v="19"/>
    <s v="P0"/>
    <n v="44"/>
    <n v="12"/>
    <n v="33"/>
    <n v="396"/>
    <n v="1438"/>
    <n v="0"/>
    <n v="1438"/>
    <n v="92"/>
    <n v="0"/>
    <n v="1530"/>
    <n v="0.20560747663551401"/>
    <x v="1"/>
  </r>
  <r>
    <x v="1"/>
    <s v="INF0324"/>
    <s v="ATEMPORAL"/>
    <s v="YEND S INDUSTRIA COMERCIO E"/>
    <s v="P1381982001"/>
    <x v="123"/>
    <x v="117"/>
    <x v="2"/>
    <s v="P0"/>
    <n v="44"/>
    <n v="6"/>
    <n v="40"/>
    <n v="240"/>
    <n v="143"/>
    <n v="172"/>
    <n v="315"/>
    <n v="438"/>
    <n v="0"/>
    <n v="753"/>
    <n v="0.24169184290030213"/>
    <x v="1"/>
  </r>
  <r>
    <x v="5"/>
    <s v="CAL0102"/>
    <s v="ATEMPORAL"/>
    <s v="WF CALCADOS LTDA"/>
    <s v="P1381198002"/>
    <x v="118"/>
    <x v="113"/>
    <x v="38"/>
    <s v="P1"/>
    <n v="44"/>
    <n v="12"/>
    <n v="25"/>
    <n v="300"/>
    <n v="1238"/>
    <n v="7"/>
    <n v="1245"/>
    <n v="60"/>
    <n v="0"/>
    <n v="1305"/>
    <n v="0.18691588785046728"/>
    <x v="1"/>
  </r>
  <r>
    <x v="4"/>
    <s v="MAS0207"/>
    <s v="ATEMPORAL"/>
    <s v="SHOPPING DOS ABADAS COMERCIO E SERV"/>
    <s v="P1379819001"/>
    <x v="124"/>
    <x v="118"/>
    <x v="6"/>
    <s v="P0"/>
    <n v="44"/>
    <n v="7"/>
    <n v="51"/>
    <n v="357"/>
    <n v="1045"/>
    <n v="7"/>
    <n v="1052"/>
    <n v="28"/>
    <n v="0"/>
    <n v="1080"/>
    <n v="0.24843423799582465"/>
    <x v="1"/>
  </r>
  <r>
    <x v="2"/>
    <s v="COM0206"/>
    <s v="ATEMPORAL"/>
    <s v="MALHARIA RIKAM LTDA"/>
    <s v="1382191001"/>
    <x v="125"/>
    <x v="119"/>
    <x v="2"/>
    <s v="P1"/>
    <n v="44"/>
    <n v="6"/>
    <n v="180"/>
    <n v="180"/>
    <n v="715"/>
    <n v="48"/>
    <n v="763"/>
    <n v="186"/>
    <n v="0"/>
    <n v="949"/>
    <n v="0.15943312666076173"/>
    <x v="0"/>
  </r>
  <r>
    <x v="1"/>
    <s v="INF0336"/>
    <s v="VERÃO"/>
    <s v="LD2 TEXTIL LTDA"/>
    <s v="P1381626001"/>
    <x v="126"/>
    <x v="120"/>
    <x v="34"/>
    <s v="P1"/>
    <n v="44"/>
    <n v="10"/>
    <n v="22"/>
    <n v="220"/>
    <n v="676"/>
    <n v="0"/>
    <n v="676"/>
    <n v="48"/>
    <n v="0"/>
    <n v="724"/>
    <n v="0.23305084745762711"/>
    <x v="1"/>
  </r>
  <r>
    <x v="0"/>
    <s v="CMB0113"/>
    <s v="ATEMPORAL"/>
    <s v="LD2 TEXTIL LTDA"/>
    <s v="1376768"/>
    <x v="127"/>
    <x v="121"/>
    <x v="0"/>
    <s v="P2"/>
    <n v="44"/>
    <n v="5"/>
    <n v="90"/>
    <n v="90"/>
    <n v="324"/>
    <n v="10"/>
    <n v="334"/>
    <n v="55"/>
    <n v="0"/>
    <n v="389"/>
    <n v="0.18789144050104384"/>
    <x v="1"/>
  </r>
  <r>
    <x v="1"/>
    <s v="INF0307"/>
    <s v="ATEMPORAL"/>
    <s v="YEND S INDUSTRIA COMERCIO E"/>
    <s v="P1379093001"/>
    <x v="128"/>
    <x v="122"/>
    <x v="34"/>
    <s v="P2"/>
    <n v="44"/>
    <n v="6"/>
    <n v="14"/>
    <n v="84"/>
    <n v="932"/>
    <n v="0"/>
    <n v="932"/>
    <n v="36"/>
    <n v="0"/>
    <n v="968"/>
    <n v="7.9847908745247151E-2"/>
    <x v="0"/>
  </r>
  <r>
    <x v="7"/>
    <s v="FEM0904"/>
    <s v="ATEMPORAL"/>
    <s v="LD2 TEXTIL LTDA"/>
    <s v="P1380648003"/>
    <x v="129"/>
    <x v="123"/>
    <x v="39"/>
    <s v="P0"/>
    <n v="44"/>
    <n v="8"/>
    <n v="54"/>
    <n v="432"/>
    <n v="1247"/>
    <n v="0"/>
    <n v="1247"/>
    <n v="99"/>
    <n v="0"/>
    <n v="1346"/>
    <n v="0.24296962879640044"/>
    <x v="1"/>
  </r>
  <r>
    <x v="7"/>
    <s v="FEM0303"/>
    <s v="ATEMPORAL"/>
    <s v="LD2 TEXTIL LTDA"/>
    <s v="P1380958001"/>
    <x v="130"/>
    <x v="124"/>
    <x v="13"/>
    <s v="P1"/>
    <n v="44"/>
    <n v="8"/>
    <n v="17"/>
    <n v="136"/>
    <n v="1121"/>
    <n v="0"/>
    <n v="1121"/>
    <n v="56"/>
    <n v="0"/>
    <n v="1177"/>
    <n v="0.10357958872810358"/>
    <x v="0"/>
  </r>
  <r>
    <x v="0"/>
    <s v="CMB0125"/>
    <s v="INVERNO"/>
    <s v="PEDRA DA GAVEA IND E COMERCIO LTDA"/>
    <s v="1381030"/>
    <x v="131"/>
    <x v="125"/>
    <x v="0"/>
    <s v="P3"/>
    <n v="44"/>
    <n v="4"/>
    <n v="276"/>
    <n v="276"/>
    <n v="1706"/>
    <n v="13"/>
    <n v="1719"/>
    <n v="54"/>
    <n v="0"/>
    <n v="1773"/>
    <n v="0.13469985358711567"/>
    <x v="0"/>
  </r>
  <r>
    <x v="7"/>
    <s v="FEM0902"/>
    <s v="ATEMPORAL"/>
    <s v="LD2 TEXTIL LTDA"/>
    <s v="P1377625029"/>
    <x v="63"/>
    <x v="61"/>
    <x v="18"/>
    <s v="P0"/>
    <n v="44"/>
    <n v="7"/>
    <n v="26"/>
    <n v="182"/>
    <n v="1693"/>
    <n v="80"/>
    <n v="1773"/>
    <n v="1967"/>
    <n v="0"/>
    <n v="3740"/>
    <n v="4.6404895461499236E-2"/>
    <x v="0"/>
  </r>
  <r>
    <x v="5"/>
    <s v="CAL0115"/>
    <m/>
    <s v="WF CALCADOS LTDA"/>
    <s v="P1379249007"/>
    <x v="132"/>
    <x v="126"/>
    <x v="37"/>
    <s v="P3"/>
    <n v="44"/>
    <n v="12"/>
    <n v="8"/>
    <n v="96"/>
    <n v="1527"/>
    <n v="0"/>
    <n v="1527"/>
    <n v="60"/>
    <n v="0"/>
    <n v="1587"/>
    <n v="5.7040998217468802E-2"/>
    <x v="0"/>
  </r>
  <r>
    <x v="1"/>
    <s v="INF0503"/>
    <s v="ATEMPORAL"/>
    <s v="LD2 TEXTIL LTDA"/>
    <s v="P1381655002"/>
    <x v="133"/>
    <x v="127"/>
    <x v="3"/>
    <s v="P1"/>
    <n v="44"/>
    <n v="7"/>
    <n v="30"/>
    <n v="210"/>
    <n v="756"/>
    <n v="7"/>
    <n v="763"/>
    <n v="14"/>
    <n v="0"/>
    <n v="777"/>
    <n v="0.21276595744680851"/>
    <x v="1"/>
  </r>
  <r>
    <x v="5"/>
    <s v="CAL0102"/>
    <s v="ATEMPORAL"/>
    <s v="WF CALCADOS LTDA"/>
    <s v="P1382827001"/>
    <x v="134"/>
    <x v="128"/>
    <x v="19"/>
    <s v="P0"/>
    <n v="44"/>
    <n v="12"/>
    <n v="17"/>
    <n v="204"/>
    <n v="880"/>
    <n v="0"/>
    <n v="880"/>
    <n v="96"/>
    <n v="0"/>
    <n v="976"/>
    <n v="0.1728813559322033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F030FF-E343-4789-AFD1-09C295AE8F29}" name="Tabela dinâmica3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N6:W153" firstHeaderRow="0" firstDataRow="1" firstDataCol="4"/>
  <pivotFields count="21">
    <pivotField axis="axisRow" compact="0" outline="0" showAll="0" defaultSubtotal="0">
      <items count="10">
        <item x="8"/>
        <item x="5"/>
        <item x="0"/>
        <item x="2"/>
        <item x="7"/>
        <item x="1"/>
        <item x="6"/>
        <item x="3"/>
        <item x="4"/>
        <item m="1"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83">
        <item m="1" x="255"/>
        <item m="1" x="174"/>
        <item x="14"/>
        <item m="1" x="217"/>
        <item m="1" x="275"/>
        <item m="1" x="141"/>
        <item x="71"/>
        <item x="80"/>
        <item m="1" x="199"/>
        <item m="1" x="218"/>
        <item m="1" x="276"/>
        <item m="1" x="177"/>
        <item m="1" x="151"/>
        <item m="1" x="187"/>
        <item m="1" x="182"/>
        <item m="1" x="191"/>
        <item m="1" x="258"/>
        <item m="1" x="237"/>
        <item x="33"/>
        <item m="1" x="270"/>
        <item x="63"/>
        <item m="1" x="149"/>
        <item m="1" x="253"/>
        <item m="1" x="273"/>
        <item m="1" x="225"/>
        <item x="42"/>
        <item m="1" x="197"/>
        <item x="128"/>
        <item x="8"/>
        <item m="1" x="188"/>
        <item m="1" x="200"/>
        <item x="84"/>
        <item m="1" x="137"/>
        <item m="1" x="189"/>
        <item x="132"/>
        <item m="1" x="214"/>
        <item m="1" x="163"/>
        <item m="1" x="193"/>
        <item m="1" x="219"/>
        <item x="34"/>
        <item x="31"/>
        <item m="1" x="185"/>
        <item x="15"/>
        <item m="1" x="271"/>
        <item x="92"/>
        <item m="1" x="279"/>
        <item m="1" x="169"/>
        <item m="1" x="259"/>
        <item m="1" x="204"/>
        <item m="1" x="152"/>
        <item m="1" x="164"/>
        <item m="1" x="179"/>
        <item x="46"/>
        <item m="1" x="209"/>
        <item m="1" x="261"/>
        <item m="1" x="165"/>
        <item x="129"/>
        <item m="1" x="205"/>
        <item m="1" x="265"/>
        <item m="1" x="154"/>
        <item m="1" x="210"/>
        <item m="1" x="247"/>
        <item m="1" x="194"/>
        <item m="1" x="198"/>
        <item m="1" x="206"/>
        <item m="1" x="142"/>
        <item m="1" x="186"/>
        <item m="1" x="195"/>
        <item x="72"/>
        <item m="1" x="260"/>
        <item m="1" x="268"/>
        <item m="1" x="280"/>
        <item m="1" x="158"/>
        <item x="130"/>
        <item m="1" x="221"/>
        <item x="20"/>
        <item m="1" x="230"/>
        <item m="1" x="238"/>
        <item m="1" x="256"/>
        <item m="1" x="220"/>
        <item x="131"/>
        <item m="1" x="227"/>
        <item m="1" x="241"/>
        <item m="1" x="245"/>
        <item m="1" x="269"/>
        <item m="1" x="272"/>
        <item m="1" x="274"/>
        <item m="1" x="138"/>
        <item m="1" x="136"/>
        <item m="1" x="159"/>
        <item x="5"/>
        <item m="1" x="180"/>
        <item m="1" x="246"/>
        <item x="105"/>
        <item m="1" x="234"/>
        <item m="1" x="224"/>
        <item m="1" x="228"/>
        <item m="1" x="160"/>
        <item m="1" x="170"/>
        <item m="1" x="254"/>
        <item m="1" x="278"/>
        <item x="83"/>
        <item m="1" x="213"/>
        <item m="1" x="183"/>
        <item m="1" x="190"/>
        <item m="1" x="231"/>
        <item m="1" x="168"/>
        <item m="1" x="202"/>
        <item x="86"/>
        <item m="1" x="252"/>
        <item x="61"/>
        <item x="82"/>
        <item m="1" x="243"/>
        <item x="93"/>
        <item x="4"/>
        <item m="1" x="171"/>
        <item m="1" x="143"/>
        <item m="1" x="166"/>
        <item m="1" x="235"/>
        <item m="1" x="222"/>
        <item m="1" x="162"/>
        <item m="1" x="153"/>
        <item m="1" x="281"/>
        <item m="1" x="208"/>
        <item m="1" x="266"/>
        <item m="1" x="249"/>
        <item m="1" x="139"/>
        <item x="110"/>
        <item x="113"/>
        <item m="1" x="150"/>
        <item m="1" x="226"/>
        <item m="1" x="248"/>
        <item m="1" x="282"/>
        <item m="1" x="240"/>
        <item m="1" x="135"/>
        <item m="1" x="181"/>
        <item m="1" x="173"/>
        <item m="1" x="144"/>
        <item m="1" x="236"/>
        <item m="1" x="242"/>
        <item m="1" x="178"/>
        <item m="1" x="239"/>
        <item m="1" x="267"/>
        <item m="1" x="229"/>
        <item m="1" x="176"/>
        <item m="1" x="145"/>
        <item m="1" x="146"/>
        <item m="1" x="207"/>
        <item m="1" x="211"/>
        <item m="1" x="232"/>
        <item m="1" x="203"/>
        <item m="1" x="192"/>
        <item m="1" x="257"/>
        <item m="1" x="175"/>
        <item m="1" x="156"/>
        <item m="1" x="215"/>
        <item x="9"/>
        <item m="1" x="148"/>
        <item m="1" x="147"/>
        <item m="1" x="223"/>
        <item m="1" x="263"/>
        <item m="1" x="212"/>
        <item m="1" x="161"/>
        <item m="1" x="155"/>
        <item m="1" x="196"/>
        <item x="108"/>
        <item x="117"/>
        <item m="1" x="277"/>
        <item m="1" x="244"/>
        <item m="1" x="233"/>
        <item x="3"/>
        <item x="23"/>
        <item m="1" x="251"/>
        <item m="1" x="216"/>
        <item m="1" x="250"/>
        <item m="1" x="167"/>
        <item m="1" x="264"/>
        <item m="1" x="172"/>
        <item x="38"/>
        <item x="100"/>
        <item m="1" x="184"/>
        <item x="21"/>
        <item x="121"/>
        <item m="1" x="157"/>
        <item m="1" x="262"/>
        <item m="1" x="201"/>
        <item m="1" x="140"/>
        <item x="0"/>
        <item x="1"/>
        <item x="2"/>
        <item x="6"/>
        <item x="7"/>
        <item x="10"/>
        <item x="11"/>
        <item x="12"/>
        <item x="13"/>
        <item x="16"/>
        <item x="17"/>
        <item x="18"/>
        <item x="19"/>
        <item x="22"/>
        <item x="24"/>
        <item x="25"/>
        <item x="26"/>
        <item x="27"/>
        <item x="28"/>
        <item x="29"/>
        <item x="30"/>
        <item x="32"/>
        <item x="35"/>
        <item x="36"/>
        <item x="37"/>
        <item x="39"/>
        <item x="40"/>
        <item x="41"/>
        <item x="43"/>
        <item x="44"/>
        <item x="45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2"/>
        <item x="64"/>
        <item x="65"/>
        <item x="66"/>
        <item x="67"/>
        <item x="68"/>
        <item x="69"/>
        <item x="70"/>
        <item x="73"/>
        <item x="74"/>
        <item x="75"/>
        <item x="76"/>
        <item x="77"/>
        <item x="78"/>
        <item x="79"/>
        <item x="81"/>
        <item x="85"/>
        <item x="87"/>
        <item x="88"/>
        <item x="89"/>
        <item x="90"/>
        <item x="91"/>
        <item x="94"/>
        <item x="95"/>
        <item x="96"/>
        <item x="97"/>
        <item x="98"/>
        <item x="99"/>
        <item x="101"/>
        <item x="102"/>
        <item x="103"/>
        <item x="104"/>
        <item x="106"/>
        <item x="107"/>
        <item x="109"/>
        <item x="111"/>
        <item x="112"/>
        <item x="114"/>
        <item x="115"/>
        <item x="116"/>
        <item x="118"/>
        <item x="119"/>
        <item x="120"/>
        <item x="122"/>
        <item x="123"/>
        <item x="124"/>
        <item x="125"/>
        <item x="126"/>
        <item x="127"/>
        <item x="133"/>
        <item x="13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73">
        <item m="1" x="217"/>
        <item x="18"/>
        <item x="70"/>
        <item x="15"/>
        <item m="1" x="144"/>
        <item m="1" x="199"/>
        <item m="1" x="142"/>
        <item m="1" x="238"/>
        <item m="1" x="223"/>
        <item x="124"/>
        <item m="1" x="151"/>
        <item x="20"/>
        <item m="1" x="269"/>
        <item m="1" x="234"/>
        <item m="1" x="247"/>
        <item x="61"/>
        <item x="8"/>
        <item m="1" x="241"/>
        <item x="123"/>
        <item m="1" x="203"/>
        <item x="101"/>
        <item m="1" x="237"/>
        <item m="1" x="169"/>
        <item x="122"/>
        <item m="1" x="175"/>
        <item m="1" x="152"/>
        <item m="1" x="178"/>
        <item x="82"/>
        <item m="1" x="186"/>
        <item m="1" x="136"/>
        <item x="69"/>
        <item m="1" x="266"/>
        <item m="1" x="191"/>
        <item m="1" x="201"/>
        <item m="1" x="219"/>
        <item m="1" x="198"/>
        <item m="1" x="210"/>
        <item x="89"/>
        <item m="1" x="184"/>
        <item m="1" x="202"/>
        <item x="31"/>
        <item m="1" x="272"/>
        <item m="1" x="232"/>
        <item m="1" x="157"/>
        <item m="1" x="179"/>
        <item m="1" x="246"/>
        <item m="1" x="177"/>
        <item m="1" x="195"/>
        <item m="1" x="130"/>
        <item x="46"/>
        <item m="1" x="196"/>
        <item m="1" x="265"/>
        <item m="1" x="230"/>
        <item m="1" x="147"/>
        <item m="1" x="194"/>
        <item m="1" x="250"/>
        <item m="1" x="162"/>
        <item m="1" x="262"/>
        <item m="1" x="168"/>
        <item x="81"/>
        <item m="1" x="256"/>
        <item m="1" x="197"/>
        <item m="1" x="244"/>
        <item m="1" x="192"/>
        <item x="78"/>
        <item m="1" x="159"/>
        <item m="1" x="165"/>
        <item m="1" x="221"/>
        <item m="1" x="254"/>
        <item m="1" x="268"/>
        <item m="1" x="160"/>
        <item m="1" x="180"/>
        <item m="1" x="145"/>
        <item x="125"/>
        <item m="1" x="187"/>
        <item m="1" x="214"/>
        <item m="1" x="181"/>
        <item m="1" x="146"/>
        <item m="1" x="249"/>
        <item m="1" x="260"/>
        <item m="1" x="131"/>
        <item x="126"/>
        <item m="1" x="207"/>
        <item m="1" x="134"/>
        <item m="1" x="259"/>
        <item m="1" x="226"/>
        <item m="1" x="239"/>
        <item m="1" x="166"/>
        <item x="33"/>
        <item x="34"/>
        <item m="1" x="271"/>
        <item m="1" x="227"/>
        <item m="1" x="222"/>
        <item m="1" x="236"/>
        <item m="1" x="176"/>
        <item x="42"/>
        <item m="1" x="170"/>
        <item m="1" x="148"/>
        <item x="14"/>
        <item m="1" x="156"/>
        <item m="1" x="240"/>
        <item x="5"/>
        <item m="1" x="150"/>
        <item m="1" x="252"/>
        <item m="1" x="163"/>
        <item m="1" x="270"/>
        <item m="1" x="209"/>
        <item x="84"/>
        <item m="1" x="183"/>
        <item x="59"/>
        <item x="80"/>
        <item m="1" x="225"/>
        <item x="90"/>
        <item x="4"/>
        <item m="1" x="231"/>
        <item m="1" x="141"/>
        <item m="1" x="137"/>
        <item m="1" x="171"/>
        <item m="1" x="185"/>
        <item m="1" x="228"/>
        <item m="1" x="161"/>
        <item m="1" x="264"/>
        <item m="1" x="208"/>
        <item m="1" x="248"/>
        <item m="1" x="132"/>
        <item x="105"/>
        <item x="108"/>
        <item m="1" x="220"/>
        <item m="1" x="213"/>
        <item m="1" x="245"/>
        <item m="1" x="243"/>
        <item m="1" x="257"/>
        <item m="1" x="215"/>
        <item m="1" x="204"/>
        <item m="1" x="153"/>
        <item m="1" x="251"/>
        <item m="1" x="143"/>
        <item m="1" x="133"/>
        <item m="1" x="261"/>
        <item m="1" x="212"/>
        <item m="1" x="267"/>
        <item m="1" x="154"/>
        <item m="1" x="189"/>
        <item m="1" x="164"/>
        <item m="1" x="174"/>
        <item m="1" x="206"/>
        <item m="1" x="205"/>
        <item m="1" x="149"/>
        <item m="1" x="263"/>
        <item m="1" x="200"/>
        <item m="1" x="242"/>
        <item m="1" x="135"/>
        <item m="1" x="193"/>
        <item m="1" x="224"/>
        <item x="9"/>
        <item m="1" x="158"/>
        <item m="1" x="255"/>
        <item m="1" x="140"/>
        <item m="1" x="188"/>
        <item m="1" x="138"/>
        <item m="1" x="211"/>
        <item m="1" x="129"/>
        <item m="1" x="172"/>
        <item x="104"/>
        <item x="112"/>
        <item m="1" x="258"/>
        <item m="1" x="173"/>
        <item m="1" x="155"/>
        <item x="3"/>
        <item x="23"/>
        <item m="1" x="253"/>
        <item m="1" x="182"/>
        <item m="1" x="235"/>
        <item m="1" x="229"/>
        <item m="1" x="167"/>
        <item m="1" x="216"/>
        <item x="38"/>
        <item x="96"/>
        <item m="1" x="233"/>
        <item x="21"/>
        <item x="115"/>
        <item m="1" x="190"/>
        <item m="1" x="218"/>
        <item m="1" x="139"/>
        <item x="0"/>
        <item x="1"/>
        <item x="2"/>
        <item x="6"/>
        <item x="7"/>
        <item x="10"/>
        <item x="11"/>
        <item x="12"/>
        <item x="13"/>
        <item x="16"/>
        <item x="17"/>
        <item x="19"/>
        <item x="22"/>
        <item x="24"/>
        <item x="25"/>
        <item x="26"/>
        <item x="27"/>
        <item x="28"/>
        <item x="29"/>
        <item x="30"/>
        <item x="32"/>
        <item x="35"/>
        <item x="36"/>
        <item x="37"/>
        <item x="39"/>
        <item x="40"/>
        <item x="41"/>
        <item x="43"/>
        <item x="44"/>
        <item x="45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60"/>
        <item x="62"/>
        <item x="63"/>
        <item x="64"/>
        <item x="65"/>
        <item x="66"/>
        <item x="67"/>
        <item x="68"/>
        <item x="71"/>
        <item x="72"/>
        <item x="73"/>
        <item x="74"/>
        <item x="75"/>
        <item x="76"/>
        <item x="77"/>
        <item x="79"/>
        <item x="83"/>
        <item x="85"/>
        <item x="86"/>
        <item x="87"/>
        <item x="88"/>
        <item x="91"/>
        <item x="92"/>
        <item x="93"/>
        <item x="94"/>
        <item x="95"/>
        <item x="97"/>
        <item x="98"/>
        <item x="99"/>
        <item x="100"/>
        <item x="102"/>
        <item x="103"/>
        <item x="106"/>
        <item x="107"/>
        <item x="109"/>
        <item x="110"/>
        <item x="111"/>
        <item x="113"/>
        <item x="114"/>
        <item x="116"/>
        <item x="117"/>
        <item x="118"/>
        <item x="119"/>
        <item x="120"/>
        <item x="121"/>
        <item x="127"/>
        <item x="12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8">
        <item sd="0" x="0"/>
        <item m="1" x="56"/>
        <item x="24"/>
        <item x="32"/>
        <item x="13"/>
        <item x="17"/>
        <item x="3"/>
        <item x="18"/>
        <item m="1" x="47"/>
        <item m="1" x="54"/>
        <item m="1" x="40"/>
        <item m="1" x="42"/>
        <item x="7"/>
        <item x="19"/>
        <item x="11"/>
        <item x="10"/>
        <item x="14"/>
        <item m="1" x="51"/>
        <item x="15"/>
        <item x="2"/>
        <item x="6"/>
        <item x="30"/>
        <item m="1" x="45"/>
        <item m="1" x="50"/>
        <item x="1"/>
        <item x="34"/>
        <item x="39"/>
        <item x="21"/>
        <item x="16"/>
        <item m="1" x="53"/>
        <item x="12"/>
        <item x="22"/>
        <item x="4"/>
        <item x="8"/>
        <item x="20"/>
        <item m="1" x="41"/>
        <item x="28"/>
        <item m="1" x="57"/>
        <item m="1" x="49"/>
        <item x="37"/>
        <item x="36"/>
        <item m="1" x="46"/>
        <item m="1" x="48"/>
        <item x="35"/>
        <item x="38"/>
        <item m="1" x="43"/>
        <item m="1" x="44"/>
        <item m="1" x="52"/>
        <item m="1" x="55"/>
        <item x="33"/>
        <item x="5"/>
        <item x="9"/>
        <item x="23"/>
        <item x="25"/>
        <item x="26"/>
        <item x="27"/>
        <item x="29"/>
        <item x="3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10">
        <item x="0"/>
        <item m="1" x="7"/>
        <item m="1" x="3"/>
        <item x="1"/>
        <item m="1" x="8"/>
        <item m="1" x="5"/>
        <item m="1" x="9"/>
        <item m="1" x="4"/>
        <item m="1" x="6"/>
        <item m="1"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5"/>
    <field x="6"/>
    <field x="7"/>
  </rowFields>
  <rowItems count="147">
    <i>
      <x/>
      <x v="111"/>
      <x v="110"/>
      <x v="20"/>
    </i>
    <i>
      <x v="1"/>
      <x v="25"/>
      <x v="95"/>
      <x v="13"/>
    </i>
    <i r="3">
      <x v="27"/>
    </i>
    <i r="1">
      <x v="34"/>
      <x v="81"/>
      <x v="39"/>
    </i>
    <i r="1">
      <x v="108"/>
      <x v="107"/>
      <x v="7"/>
    </i>
    <i r="1">
      <x v="178"/>
      <x v="176"/>
      <x v="13"/>
    </i>
    <i r="1">
      <x v="179"/>
      <x v="177"/>
      <x v="49"/>
    </i>
    <i r="1">
      <x v="192"/>
      <x v="189"/>
      <x v="12"/>
    </i>
    <i r="1">
      <x v="201"/>
      <x v="197"/>
      <x v="20"/>
    </i>
    <i r="1">
      <x v="207"/>
      <x v="203"/>
      <x v="28"/>
    </i>
    <i r="1">
      <x v="210"/>
      <x v="206"/>
      <x v="7"/>
    </i>
    <i r="3">
      <x v="39"/>
    </i>
    <i r="1">
      <x v="211"/>
      <x v="207"/>
      <x v="20"/>
    </i>
    <i r="3">
      <x v="56"/>
    </i>
    <i r="1">
      <x v="246"/>
      <x v="240"/>
      <x v="18"/>
    </i>
    <i r="1">
      <x v="258"/>
      <x v="250"/>
      <x v="13"/>
    </i>
    <i r="3">
      <x v="20"/>
    </i>
    <i r="1">
      <x v="260"/>
      <x v="252"/>
      <x v="20"/>
    </i>
    <i r="1">
      <x v="262"/>
      <x v="254"/>
      <x v="20"/>
    </i>
    <i r="1">
      <x v="272"/>
      <x v="263"/>
      <x v="44"/>
    </i>
    <i r="3">
      <x v="49"/>
    </i>
    <i r="1">
      <x v="275"/>
      <x v="265"/>
      <x v="20"/>
    </i>
    <i r="1">
      <x v="282"/>
      <x v="272"/>
      <x v="13"/>
    </i>
    <i>
      <x v="2"/>
      <x v="7"/>
      <x v="64"/>
      <x/>
    </i>
    <i r="1">
      <x v="80"/>
      <x v="73"/>
      <x/>
    </i>
    <i r="1">
      <x v="187"/>
      <x v="184"/>
      <x/>
    </i>
    <i r="1">
      <x v="203"/>
      <x v="199"/>
      <x/>
    </i>
    <i r="1">
      <x v="208"/>
      <x v="204"/>
      <x/>
    </i>
    <i r="1">
      <x v="218"/>
      <x v="214"/>
      <x/>
    </i>
    <i r="1">
      <x v="221"/>
      <x v="217"/>
      <x/>
    </i>
    <i r="1">
      <x v="227"/>
      <x v="222"/>
      <x/>
    </i>
    <i r="1">
      <x v="239"/>
      <x v="233"/>
      <x/>
    </i>
    <i r="1">
      <x v="250"/>
      <x v="244"/>
      <x/>
    </i>
    <i r="1">
      <x v="252"/>
      <x v="245"/>
      <x/>
    </i>
    <i r="1">
      <x v="256"/>
      <x v="248"/>
      <x/>
    </i>
    <i r="1">
      <x v="259"/>
      <x v="251"/>
      <x/>
    </i>
    <i r="1">
      <x v="268"/>
      <x v="259"/>
      <x/>
    </i>
    <i r="1">
      <x v="280"/>
      <x v="270"/>
      <x/>
    </i>
    <i>
      <x v="3"/>
      <x v="110"/>
      <x v="109"/>
      <x v="32"/>
    </i>
    <i r="1">
      <x v="114"/>
      <x v="113"/>
      <x v="32"/>
    </i>
    <i r="1">
      <x v="204"/>
      <x v="200"/>
      <x v="32"/>
    </i>
    <i r="1">
      <x v="212"/>
      <x v="208"/>
      <x v="32"/>
    </i>
    <i r="1">
      <x v="213"/>
      <x v="209"/>
      <x v="19"/>
    </i>
    <i r="1">
      <x v="214"/>
      <x v="210"/>
      <x v="32"/>
    </i>
    <i r="1">
      <x v="278"/>
      <x v="268"/>
      <x v="19"/>
    </i>
    <i>
      <x v="4"/>
      <x v="20"/>
      <x v="15"/>
      <x v="7"/>
    </i>
    <i r="3">
      <x v="31"/>
    </i>
    <i r="3">
      <x v="53"/>
    </i>
    <i r="1">
      <x v="52"/>
      <x v="49"/>
      <x v="31"/>
    </i>
    <i r="1">
      <x v="56"/>
      <x v="18"/>
      <x v="26"/>
    </i>
    <i r="1">
      <x v="73"/>
      <x v="9"/>
      <x v="4"/>
    </i>
    <i r="1">
      <x v="75"/>
      <x v="11"/>
      <x v="30"/>
    </i>
    <i r="1">
      <x v="93"/>
      <x v="20"/>
      <x v="20"/>
    </i>
    <i r="1">
      <x v="166"/>
      <x v="164"/>
      <x v="12"/>
    </i>
    <i r="1">
      <x v="182"/>
      <x v="180"/>
      <x v="40"/>
    </i>
    <i r="1">
      <x v="194"/>
      <x v="191"/>
      <x v="32"/>
    </i>
    <i r="1">
      <x v="199"/>
      <x v="195"/>
      <x v="20"/>
    </i>
    <i r="1">
      <x v="202"/>
      <x v="198"/>
      <x v="18"/>
    </i>
    <i r="1">
      <x v="205"/>
      <x v="201"/>
      <x v="20"/>
    </i>
    <i r="1">
      <x v="209"/>
      <x v="205"/>
      <x v="20"/>
    </i>
    <i r="3">
      <x v="57"/>
    </i>
    <i r="1">
      <x v="216"/>
      <x v="212"/>
      <x v="20"/>
    </i>
    <i r="1">
      <x v="222"/>
      <x v="218"/>
      <x v="33"/>
    </i>
    <i r="1">
      <x v="226"/>
      <x v="221"/>
      <x v="24"/>
    </i>
    <i r="1">
      <x v="238"/>
      <x v="232"/>
      <x v="32"/>
    </i>
    <i r="1">
      <x v="245"/>
      <x v="239"/>
      <x v="6"/>
    </i>
    <i r="1">
      <x v="247"/>
      <x v="241"/>
      <x v="19"/>
    </i>
    <i r="1">
      <x v="267"/>
      <x v="258"/>
      <x v="20"/>
    </i>
    <i>
      <x v="5"/>
      <x v="27"/>
      <x v="23"/>
      <x v="25"/>
    </i>
    <i r="1">
      <x v="28"/>
      <x v="16"/>
      <x v="20"/>
    </i>
    <i r="1">
      <x v="31"/>
      <x v="27"/>
      <x v="36"/>
    </i>
    <i r="1">
      <x v="68"/>
      <x v="2"/>
      <x v="4"/>
    </i>
    <i r="1">
      <x v="127"/>
      <x v="125"/>
      <x v="43"/>
    </i>
    <i r="1">
      <x v="156"/>
      <x v="154"/>
      <x v="24"/>
    </i>
    <i r="1">
      <x v="170"/>
      <x v="168"/>
      <x v="6"/>
    </i>
    <i r="1">
      <x v="188"/>
      <x v="185"/>
      <x v="24"/>
    </i>
    <i r="1">
      <x v="189"/>
      <x v="186"/>
      <x v="19"/>
    </i>
    <i r="1">
      <x v="196"/>
      <x v="193"/>
      <x v="19"/>
    </i>
    <i r="1">
      <x v="197"/>
      <x v="194"/>
      <x v="24"/>
    </i>
    <i r="1">
      <x v="198"/>
      <x v="1"/>
      <x v="20"/>
    </i>
    <i r="1">
      <x v="200"/>
      <x v="196"/>
      <x v="4"/>
    </i>
    <i r="1">
      <x v="217"/>
      <x v="213"/>
      <x v="6"/>
    </i>
    <i r="1">
      <x v="219"/>
      <x v="215"/>
      <x v="20"/>
    </i>
    <i r="1">
      <x v="220"/>
      <x v="216"/>
      <x v="32"/>
    </i>
    <i r="1">
      <x v="223"/>
      <x v="219"/>
      <x v="52"/>
    </i>
    <i r="1">
      <x v="224"/>
      <x v="1"/>
      <x v="20"/>
    </i>
    <i r="1">
      <x v="230"/>
      <x v="225"/>
      <x v="20"/>
    </i>
    <i r="1">
      <x v="231"/>
      <x v="196"/>
      <x v="16"/>
    </i>
    <i r="1">
      <x v="232"/>
      <x v="226"/>
      <x v="24"/>
    </i>
    <i r="1">
      <x v="234"/>
      <x v="228"/>
      <x v="12"/>
    </i>
    <i r="1">
      <x v="235"/>
      <x v="229"/>
      <x v="24"/>
    </i>
    <i r="1">
      <x v="240"/>
      <x v="234"/>
      <x v="55"/>
    </i>
    <i r="1">
      <x v="241"/>
      <x v="235"/>
      <x v="32"/>
    </i>
    <i r="1">
      <x v="242"/>
      <x v="236"/>
      <x v="7"/>
    </i>
    <i r="1">
      <x v="243"/>
      <x v="237"/>
      <x v="34"/>
    </i>
    <i r="1">
      <x v="244"/>
      <x v="238"/>
      <x v="32"/>
    </i>
    <i r="1">
      <x v="248"/>
      <x v="242"/>
      <x v="19"/>
    </i>
    <i r="1">
      <x v="249"/>
      <x v="243"/>
      <x v="24"/>
    </i>
    <i r="1">
      <x v="251"/>
      <x v="242"/>
      <x v="19"/>
    </i>
    <i r="1">
      <x v="253"/>
      <x v="246"/>
      <x v="33"/>
    </i>
    <i r="1">
      <x v="254"/>
      <x v="2"/>
      <x v="32"/>
    </i>
    <i r="1">
      <x v="257"/>
      <x v="249"/>
      <x v="19"/>
    </i>
    <i r="1">
      <x v="263"/>
      <x v="255"/>
      <x v="25"/>
    </i>
    <i r="1">
      <x v="265"/>
      <x v="257"/>
      <x v="34"/>
    </i>
    <i r="1">
      <x v="266"/>
      <x v="194"/>
      <x v="20"/>
    </i>
    <i r="1">
      <x v="269"/>
      <x v="260"/>
      <x v="19"/>
    </i>
    <i r="1">
      <x v="273"/>
      <x v="196"/>
      <x v="16"/>
    </i>
    <i r="1">
      <x v="274"/>
      <x v="264"/>
      <x v="20"/>
    </i>
    <i r="1">
      <x v="276"/>
      <x v="266"/>
      <x v="19"/>
    </i>
    <i r="1">
      <x v="279"/>
      <x v="269"/>
      <x v="25"/>
    </i>
    <i r="1">
      <x v="281"/>
      <x v="271"/>
      <x v="6"/>
    </i>
    <i>
      <x v="6"/>
      <x v="6"/>
      <x v="30"/>
      <x v="2"/>
    </i>
    <i r="1">
      <x v="113"/>
      <x v="112"/>
      <x v="3"/>
    </i>
    <i r="1">
      <x v="193"/>
      <x v="190"/>
      <x v="33"/>
    </i>
    <i r="1">
      <x v="195"/>
      <x v="192"/>
      <x v="51"/>
    </i>
    <i r="1">
      <x v="225"/>
      <x v="220"/>
      <x v="2"/>
    </i>
    <i r="1">
      <x v="264"/>
      <x v="256"/>
      <x v="51"/>
    </i>
    <i>
      <x v="7"/>
      <x v="44"/>
      <x v="37"/>
      <x v="32"/>
    </i>
    <i r="1">
      <x v="90"/>
      <x v="101"/>
      <x v="32"/>
    </i>
    <i r="1">
      <x v="101"/>
      <x v="59"/>
      <x v="32"/>
    </i>
    <i>
      <x v="8"/>
      <x v="2"/>
      <x v="98"/>
      <x v="15"/>
    </i>
    <i r="1">
      <x v="18"/>
      <x v="88"/>
      <x v="5"/>
    </i>
    <i r="3">
      <x v="15"/>
    </i>
    <i r="3">
      <x v="21"/>
    </i>
    <i r="1">
      <x v="39"/>
      <x v="89"/>
      <x v="20"/>
    </i>
    <i r="1">
      <x v="40"/>
      <x v="40"/>
      <x v="20"/>
    </i>
    <i r="1">
      <x v="42"/>
      <x v="3"/>
      <x v="14"/>
    </i>
    <i r="3">
      <x v="34"/>
    </i>
    <i r="1">
      <x v="128"/>
      <x v="126"/>
      <x v="20"/>
    </i>
    <i r="1">
      <x v="165"/>
      <x v="163"/>
      <x v="16"/>
    </i>
    <i r="1">
      <x v="171"/>
      <x v="169"/>
      <x v="16"/>
    </i>
    <i r="1">
      <x v="181"/>
      <x v="179"/>
      <x v="4"/>
    </i>
    <i r="1">
      <x v="190"/>
      <x v="187"/>
      <x v="50"/>
    </i>
    <i r="1">
      <x v="191"/>
      <x v="188"/>
      <x v="6"/>
    </i>
    <i r="1">
      <x v="206"/>
      <x v="202"/>
      <x v="4"/>
    </i>
    <i r="1">
      <x v="215"/>
      <x v="211"/>
      <x v="33"/>
    </i>
    <i r="1">
      <x v="228"/>
      <x v="223"/>
      <x v="12"/>
    </i>
    <i r="3">
      <x v="24"/>
    </i>
    <i r="1">
      <x v="229"/>
      <x v="224"/>
      <x v="20"/>
    </i>
    <i r="1">
      <x v="233"/>
      <x v="227"/>
      <x v="20"/>
    </i>
    <i r="1">
      <x v="236"/>
      <x v="230"/>
      <x v="20"/>
    </i>
    <i r="1">
      <x v="237"/>
      <x v="231"/>
      <x v="54"/>
    </i>
    <i r="1">
      <x v="255"/>
      <x v="247"/>
      <x v="12"/>
    </i>
    <i r="1">
      <x v="261"/>
      <x v="253"/>
      <x v="20"/>
    </i>
    <i r="1">
      <x v="270"/>
      <x v="261"/>
      <x v="12"/>
    </i>
    <i r="1">
      <x v="271"/>
      <x v="262"/>
      <x v="12"/>
    </i>
    <i r="1">
      <x v="277"/>
      <x v="267"/>
      <x v="20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QTD_DISP_ALOC" fld="12" baseField="0" baseItem="0"/>
    <dataField name=" ETQ_LOJA" fld="13" baseField="0" baseItem="0"/>
    <dataField name=" ETQ(LOJ&amp;TRAN)" fld="15" baseField="0" baseItem="0"/>
    <dataField name=" EMPENHADO" fld="16" baseField="0" baseItem="0"/>
    <dataField name=" EST_FUT" fld="18" baseField="0" baseItem="0"/>
    <dataField name="Média de PART_CD" fld="19" subtotal="average" baseField="5" baseItem="32" numFmtId="9"/>
  </dataFields>
  <formats count="1">
    <format dxfId="22">
      <pivotArea outline="0" fieldPosition="0">
        <references count="1">
          <reference field="4294967294" count="1" selected="0">
            <x v="5"/>
          </reference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" xr16:uid="{28426FEF-5E21-42EB-A8CC-726C41CED3B3}" autoFormatId="16" applyNumberFormats="0" applyBorderFormats="0" applyFontFormats="0" applyPatternFormats="0" applyAlignmentFormats="0" applyWidthHeightFormats="0">
  <queryTableRefresh nextId="36">
    <queryTableFields count="22">
      <queryTableField id="1" name="DEP" tableColumnId="1"/>
      <queryTableField id="2" name="COD_LINHA" tableColumnId="2"/>
      <queryTableField id="22" name="TIPO_CURVA" tableColumnId="21"/>
      <queryTableField id="35" dataBound="0" tableColumnId="24"/>
      <queryTableField id="3" name="COD_PRODUTO_SAP" tableColumnId="3"/>
      <queryTableField id="4" name="COD_PRODUTO" tableColumnId="4"/>
      <queryTableField id="5" name="DSC_PRODUTO" tableColumnId="5"/>
      <queryTableField id="6" name="DSC_COR" tableColumnId="6"/>
      <queryTableField id="7" name="FAIXA_PRECO" tableColumnId="7"/>
      <queryTableField id="8" name="CATALOGACAO" tableColumnId="8"/>
      <queryTableField id="9" name="QTD_UNID" tableColumnId="9"/>
      <queryTableField id="10" name="QTD_DISP" tableColumnId="10"/>
      <queryTableField id="17" dataBound="0" tableColumnId="17"/>
      <queryTableField id="11" name="ETQ_LOJA" tableColumnId="11"/>
      <queryTableField id="12" name="ETQ_TRANSITO" tableColumnId="12"/>
      <queryTableField id="18" dataBound="0" tableColumnId="18"/>
      <queryTableField id="13" name="EMPENHADO" tableColumnId="13"/>
      <queryTableField id="14" name="FILA_PROC" tableColumnId="14"/>
      <queryTableField id="19" dataBound="0" tableColumnId="19"/>
      <queryTableField id="20" dataBound="0" tableColumnId="20"/>
      <queryTableField id="21" dataBound="0" tableColumnId="16"/>
      <queryTableField id="15" name="COD_DATA_ATUALIZACAO" tableColumnId="15"/>
    </queryTableFields>
    <queryTableDeletedFields count="1">
      <deletedField name="FABRICANTE"/>
    </queryTableDeleted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EP" xr10:uid="{C2DDB4F2-181F-4A5F-AAFB-CEE14578AF5E}" sourceName="DEP">
  <pivotTables>
    <pivotTable tabId="3" name="Tabela dinâmica3"/>
  </pivotTables>
  <data>
    <tabular pivotCacheId="223633644">
      <items count="10">
        <i x="8" s="1"/>
        <i x="5" s="1"/>
        <i x="0" s="1"/>
        <i x="2" s="1"/>
        <i x="7" s="1"/>
        <i x="1" s="1"/>
        <i x="6" s="1"/>
        <i x="3" s="1"/>
        <i x="4" s="1"/>
        <i x="9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AIXA_PART" xr10:uid="{DA49B0FE-8F47-433B-B19E-5B8A5E7CF9DA}" sourceName="FAIXA_PART">
  <pivotTables>
    <pivotTable tabId="3" name="Tabela dinâmica3"/>
  </pivotTables>
  <data>
    <tabular pivotCacheId="223633644">
      <items count="10">
        <i x="0" s="1"/>
        <i x="1" s="1"/>
        <i x="7" s="1" nd="1"/>
        <i x="3" s="1" nd="1"/>
        <i x="8" s="1" nd="1"/>
        <i x="5" s="1" nd="1"/>
        <i x="9" s="1" nd="1"/>
        <i x="4" s="1" nd="1"/>
        <i x="6" s="1" nd="1"/>
        <i x="2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P" xr10:uid="{ED700B31-A4C1-4DED-9EF4-4BA893342B8C}" cache="SegmentaçãodeDados_DEP" caption="DEP" columnCount="5" style="SlicerStyleLight6" rowHeight="241300"/>
  <slicer name="FAIXA_PART" xr10:uid="{FD942099-A363-42EA-A4FE-D6616FDD52A2}" cache="SegmentaçãodeDados_FAIXA_PART" caption="FAIXA_PART" columnCount="4" style="SlicerStyleLight6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A75507-6BFC-45E9-8A84-5476C2CEA9DD}" name="Tabela_DISP_ALT_CD" displayName="Tabela_DISP_ALT_CD" ref="A2:V155" tableType="queryTable" totalsRowShown="0">
  <autoFilter ref="A2:V155" xr:uid="{FCA75507-6BFC-45E9-8A84-5476C2CEA9DD}"/>
  <tableColumns count="22">
    <tableColumn id="1" xr3:uid="{570D8E96-E0EB-481F-A624-B53339F13863}" uniqueName="1" name="DEP" queryTableFieldId="1" dataDxfId="21"/>
    <tableColumn id="2" xr3:uid="{80AE0F67-1154-45B4-A2FC-B3D4FDFAE220}" uniqueName="2" name="COD_LINHA" queryTableFieldId="2" dataDxfId="20"/>
    <tableColumn id="21" xr3:uid="{CB5DB910-6943-4E83-A585-CE10AE5E3D96}" uniqueName="21" name="TIPO_CURVA" queryTableFieldId="22" dataDxfId="19"/>
    <tableColumn id="24" xr3:uid="{C97FEEF8-96D5-4B2A-93EA-CC73AC055FEC}" uniqueName="24" name="FABRICANTE" queryTableFieldId="35" dataDxfId="0"/>
    <tableColumn id="3" xr3:uid="{DACB6A78-C55D-4511-B2EB-35E6FD456886}" uniqueName="3" name="COD_PRODUTO_SAP" queryTableFieldId="3" dataDxfId="18"/>
    <tableColumn id="4" xr3:uid="{41DCE60A-D7A8-4D16-ADC9-102FBB29E6A3}" uniqueName="4" name="COD_PRODUTO" queryTableFieldId="4" dataDxfId="17"/>
    <tableColumn id="5" xr3:uid="{D2EA7621-107B-42AC-8ADB-9AA981D77852}" uniqueName="5" name="DSC_PRODUTO" queryTableFieldId="5" dataDxfId="16"/>
    <tableColumn id="6" xr3:uid="{A4876CD1-DE4E-4299-AD30-BD08AA30E20A}" uniqueName="6" name="DSC_COR" queryTableFieldId="6" dataDxfId="15"/>
    <tableColumn id="7" xr3:uid="{9E03F88F-149C-4625-B103-45A5C885E209}" uniqueName="7" name="FAIXA_PRECO" queryTableFieldId="7" dataDxfId="14"/>
    <tableColumn id="8" xr3:uid="{C70F25C1-8A50-461B-A1A7-9EBEB518835B}" uniqueName="8" name="CATALOGACAO" queryTableFieldId="8" dataDxfId="13"/>
    <tableColumn id="9" xr3:uid="{06388535-9CE1-474B-BDA7-34890705FAC5}" uniqueName="9" name="QTD_UNID" queryTableFieldId="9" dataDxfId="12"/>
    <tableColumn id="10" xr3:uid="{427302B1-7EF9-411B-8179-AD13C3EF2AEC}" uniqueName="10" name="QTD_DISP" queryTableFieldId="10" dataDxfId="11"/>
    <tableColumn id="17" xr3:uid="{5D1A97FC-D3D4-4848-B9AD-03F1DFCD4C6B}" uniqueName="17" name="QTD_DISP_ALOC" queryTableFieldId="17" dataDxfId="10"/>
    <tableColumn id="11" xr3:uid="{F15D788B-2CF9-4D51-8A14-0EB3A09B4D88}" uniqueName="11" name="ETQ_LOJA" queryTableFieldId="11" dataDxfId="9"/>
    <tableColumn id="12" xr3:uid="{5A5FB419-75CD-4C89-B01C-5A76B02B9CC6}" uniqueName="12" name="ETQ_TRANSITO" queryTableFieldId="12" dataDxfId="8"/>
    <tableColumn id="18" xr3:uid="{FBE40729-5D25-414A-9B13-A01195FDAF2D}" uniqueName="18" name="ETQ(LOJ&amp;TRAN)" queryTableFieldId="18" dataDxfId="7"/>
    <tableColumn id="13" xr3:uid="{DD220033-08B6-4FA1-810F-7EA54FBE44E8}" uniqueName="13" name="EMPENHADO" queryTableFieldId="13" dataDxfId="6"/>
    <tableColumn id="14" xr3:uid="{F8E302A4-CC2C-4965-8B9D-A5759BA273A9}" uniqueName="14" name="FILA_PROC" queryTableFieldId="14" dataDxfId="5"/>
    <tableColumn id="19" xr3:uid="{3459F5D0-9BAA-409E-87BC-150BCAD41EB4}" uniqueName="19" name="EST_FUT" queryTableFieldId="19" dataDxfId="4"/>
    <tableColumn id="20" xr3:uid="{75AC147F-DD41-45B3-BB63-24B13ECE6C72}" uniqueName="20" name="PART_CD" queryTableFieldId="20" dataDxfId="3" dataCellStyle="Porcentagem"/>
    <tableColumn id="16" xr3:uid="{9ECBD257-75CE-4426-89B7-035F40F20ECE}" uniqueName="16" name="FAIXA_PART" queryTableFieldId="21" dataDxfId="2" dataCellStyle="Porcentagem"/>
    <tableColumn id="15" xr3:uid="{F300F71D-66EA-482A-ACFC-B70B9E0A826B}" uniqueName="15" name="COD_DATA_ATUALIZACAO" queryTableFieldId="15" dataDxfId="1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71312-36B8-46A0-8ECF-6E8E2E11EB23}">
  <dimension ref="A1:W155"/>
  <sheetViews>
    <sheetView showGridLines="0" tabSelected="1" workbookViewId="0">
      <pane ySplit="3" topLeftCell="A4" activePane="bottomLeft" state="frozen"/>
      <selection pane="bottomLeft" sqref="A1:K1"/>
    </sheetView>
  </sheetViews>
  <sheetFormatPr defaultRowHeight="15" x14ac:dyDescent="0.25"/>
  <cols>
    <col min="1" max="3" width="17.140625" bestFit="1" customWidth="1"/>
    <col min="4" max="5" width="18" bestFit="1" customWidth="1"/>
    <col min="6" max="6" width="19.7109375" bestFit="1" customWidth="1"/>
    <col min="7" max="7" width="16" bestFit="1" customWidth="1"/>
    <col min="8" max="8" width="10.140625" bestFit="1" customWidth="1"/>
    <col min="9" max="9" width="15.85546875" bestFit="1" customWidth="1"/>
    <col min="10" max="10" width="13.28515625" bestFit="1" customWidth="1"/>
    <col min="11" max="11" width="8.85546875" bestFit="1" customWidth="1"/>
    <col min="12" max="13" width="8.85546875" customWidth="1"/>
    <col min="14" max="14" width="8.85546875" bestFit="1" customWidth="1"/>
    <col min="15" max="15" width="17.140625" bestFit="1" customWidth="1"/>
    <col min="16" max="16" width="46.5703125" bestFit="1" customWidth="1"/>
    <col min="17" max="17" width="19.7109375" bestFit="1" customWidth="1"/>
    <col min="18" max="18" width="16" bestFit="1" customWidth="1"/>
    <col min="19" max="19" width="10.140625" bestFit="1" customWidth="1"/>
    <col min="20" max="20" width="15.85546875" bestFit="1" customWidth="1"/>
    <col min="21" max="21" width="13.28515625" bestFit="1" customWidth="1"/>
    <col min="22" max="22" width="8.85546875" bestFit="1" customWidth="1"/>
    <col min="23" max="23" width="18.140625" style="8" bestFit="1" customWidth="1"/>
    <col min="24" max="24" width="9.42578125" bestFit="1" customWidth="1"/>
    <col min="27" max="27" width="10.7109375" bestFit="1" customWidth="1"/>
  </cols>
  <sheetData>
    <row r="1" spans="1:23" ht="19.5" thickBot="1" x14ac:dyDescent="0.3">
      <c r="A1" s="14" t="s">
        <v>130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"/>
      <c r="M1" s="1"/>
    </row>
    <row r="2" spans="1:23" ht="17.25" customHeight="1" x14ac:dyDescent="0.25">
      <c r="A2" s="5"/>
      <c r="B2" s="5"/>
      <c r="C2" s="5"/>
      <c r="D2" s="5"/>
      <c r="E2" s="5"/>
      <c r="F2" s="6"/>
      <c r="G2" s="6">
        <v>29724</v>
      </c>
      <c r="H2" s="6">
        <v>122230</v>
      </c>
      <c r="I2" s="6">
        <v>130441</v>
      </c>
      <c r="J2" s="6">
        <v>37637</v>
      </c>
      <c r="K2" s="6">
        <v>168078</v>
      </c>
    </row>
    <row r="3" spans="1:23" ht="16.5" customHeight="1" x14ac:dyDescent="0.25">
      <c r="A3" t="s">
        <v>0</v>
      </c>
      <c r="B3" t="s">
        <v>1</v>
      </c>
      <c r="C3" t="s">
        <v>170</v>
      </c>
      <c r="D3" t="s">
        <v>3</v>
      </c>
      <c r="E3" t="s">
        <v>4</v>
      </c>
      <c r="F3" t="s">
        <v>5</v>
      </c>
      <c r="G3" t="s">
        <v>131</v>
      </c>
      <c r="H3" t="s">
        <v>132</v>
      </c>
      <c r="I3" t="s">
        <v>133</v>
      </c>
      <c r="J3" t="s">
        <v>134</v>
      </c>
      <c r="K3" t="s">
        <v>135</v>
      </c>
    </row>
    <row r="4" spans="1:23" ht="19.5" thickBot="1" x14ac:dyDescent="0.3">
      <c r="A4" t="s">
        <v>19</v>
      </c>
      <c r="B4" t="s">
        <v>20</v>
      </c>
      <c r="C4" t="s">
        <v>172</v>
      </c>
      <c r="D4">
        <v>1380291</v>
      </c>
      <c r="E4" t="s">
        <v>146</v>
      </c>
      <c r="F4" t="s">
        <v>25</v>
      </c>
      <c r="G4">
        <v>123</v>
      </c>
      <c r="H4">
        <v>454</v>
      </c>
      <c r="I4">
        <v>454</v>
      </c>
      <c r="J4">
        <v>6</v>
      </c>
      <c r="K4">
        <v>460</v>
      </c>
      <c r="N4" s="13" t="s">
        <v>130</v>
      </c>
      <c r="O4" s="13"/>
      <c r="P4" s="13"/>
      <c r="Q4" s="13"/>
      <c r="R4" s="13"/>
      <c r="S4" s="13"/>
      <c r="T4" s="13"/>
      <c r="U4" s="13"/>
      <c r="V4" s="13"/>
      <c r="W4" s="13"/>
    </row>
    <row r="5" spans="1:23" x14ac:dyDescent="0.25">
      <c r="A5" t="s">
        <v>26</v>
      </c>
      <c r="B5" t="s">
        <v>76</v>
      </c>
      <c r="C5" t="s">
        <v>172</v>
      </c>
      <c r="D5">
        <v>1378919</v>
      </c>
      <c r="E5" t="s">
        <v>104</v>
      </c>
      <c r="F5" t="s">
        <v>109</v>
      </c>
      <c r="G5">
        <v>396</v>
      </c>
      <c r="H5">
        <v>1438</v>
      </c>
      <c r="I5">
        <v>1438</v>
      </c>
      <c r="J5">
        <v>92</v>
      </c>
      <c r="K5">
        <v>1530</v>
      </c>
      <c r="N5" s="5"/>
      <c r="O5" s="5"/>
      <c r="P5" s="5"/>
      <c r="Q5" s="6"/>
      <c r="R5" s="6">
        <f>SUBTOTAL(109,R7:R1048576)</f>
        <v>29724</v>
      </c>
      <c r="S5" s="6">
        <f t="shared" ref="S5:V5" si="0">SUBTOTAL(109,S7:S1048576)</f>
        <v>122230</v>
      </c>
      <c r="T5" s="6">
        <f t="shared" si="0"/>
        <v>130441</v>
      </c>
      <c r="U5" s="6">
        <f t="shared" si="0"/>
        <v>37637</v>
      </c>
      <c r="V5" s="6">
        <f t="shared" si="0"/>
        <v>168078</v>
      </c>
      <c r="W5" s="9"/>
    </row>
    <row r="6" spans="1:23" x14ac:dyDescent="0.25">
      <c r="A6" t="s">
        <v>26</v>
      </c>
      <c r="B6" t="s">
        <v>76</v>
      </c>
      <c r="C6" t="s">
        <v>172</v>
      </c>
      <c r="D6">
        <v>1378919</v>
      </c>
      <c r="E6" t="s">
        <v>104</v>
      </c>
      <c r="F6" t="s">
        <v>90</v>
      </c>
      <c r="G6">
        <v>324</v>
      </c>
      <c r="H6">
        <v>1373</v>
      </c>
      <c r="I6">
        <v>1378</v>
      </c>
      <c r="J6">
        <v>60</v>
      </c>
      <c r="K6">
        <v>1438</v>
      </c>
      <c r="N6" s="4" t="s">
        <v>0</v>
      </c>
      <c r="O6" s="4" t="s">
        <v>3</v>
      </c>
      <c r="P6" s="4" t="s">
        <v>4</v>
      </c>
      <c r="Q6" s="4" t="s">
        <v>5</v>
      </c>
      <c r="R6" t="s">
        <v>131</v>
      </c>
      <c r="S6" t="s">
        <v>132</v>
      </c>
      <c r="T6" t="s">
        <v>133</v>
      </c>
      <c r="U6" t="s">
        <v>134</v>
      </c>
      <c r="V6" t="s">
        <v>135</v>
      </c>
      <c r="W6" t="s">
        <v>151</v>
      </c>
    </row>
    <row r="7" spans="1:23" x14ac:dyDescent="0.25">
      <c r="A7" t="s">
        <v>26</v>
      </c>
      <c r="B7" t="s">
        <v>76</v>
      </c>
      <c r="C7" t="s">
        <v>172</v>
      </c>
      <c r="D7">
        <v>1379201</v>
      </c>
      <c r="E7" t="s">
        <v>149</v>
      </c>
      <c r="F7" t="s">
        <v>54</v>
      </c>
      <c r="G7">
        <v>204</v>
      </c>
      <c r="H7">
        <v>1563</v>
      </c>
      <c r="I7">
        <v>1572</v>
      </c>
      <c r="J7">
        <v>48</v>
      </c>
      <c r="K7">
        <v>1620</v>
      </c>
      <c r="N7" t="s">
        <v>19</v>
      </c>
      <c r="O7">
        <v>1380291</v>
      </c>
      <c r="P7" t="s">
        <v>146</v>
      </c>
      <c r="Q7" t="s">
        <v>25</v>
      </c>
      <c r="R7">
        <v>123</v>
      </c>
      <c r="S7">
        <v>454</v>
      </c>
      <c r="T7">
        <v>454</v>
      </c>
      <c r="U7">
        <v>6</v>
      </c>
      <c r="V7">
        <v>460</v>
      </c>
      <c r="W7" s="10">
        <v>0.21097770154373929</v>
      </c>
    </row>
    <row r="8" spans="1:23" x14ac:dyDescent="0.25">
      <c r="A8" t="s">
        <v>26</v>
      </c>
      <c r="B8" t="s">
        <v>76</v>
      </c>
      <c r="C8" t="s">
        <v>172</v>
      </c>
      <c r="D8">
        <v>1379795</v>
      </c>
      <c r="E8" t="s">
        <v>179</v>
      </c>
      <c r="F8" t="s">
        <v>109</v>
      </c>
      <c r="G8">
        <v>144</v>
      </c>
      <c r="H8">
        <v>1258</v>
      </c>
      <c r="I8">
        <v>1270</v>
      </c>
      <c r="J8">
        <v>40</v>
      </c>
      <c r="K8">
        <v>1310</v>
      </c>
      <c r="N8" t="s">
        <v>26</v>
      </c>
      <c r="O8">
        <v>1378919</v>
      </c>
      <c r="P8" t="s">
        <v>104</v>
      </c>
      <c r="Q8" t="s">
        <v>109</v>
      </c>
      <c r="R8">
        <v>396</v>
      </c>
      <c r="S8">
        <v>1438</v>
      </c>
      <c r="T8">
        <v>1438</v>
      </c>
      <c r="U8">
        <v>92</v>
      </c>
      <c r="V8">
        <v>1530</v>
      </c>
      <c r="W8" s="10">
        <v>0.20560747663551401</v>
      </c>
    </row>
    <row r="9" spans="1:23" x14ac:dyDescent="0.25">
      <c r="A9" t="s">
        <v>26</v>
      </c>
      <c r="B9" t="s">
        <v>76</v>
      </c>
      <c r="C9" t="s">
        <v>172</v>
      </c>
      <c r="D9">
        <v>1379202</v>
      </c>
      <c r="E9" t="s">
        <v>181</v>
      </c>
      <c r="F9" t="s">
        <v>182</v>
      </c>
      <c r="G9">
        <v>348</v>
      </c>
      <c r="H9">
        <v>1202</v>
      </c>
      <c r="I9">
        <v>1202</v>
      </c>
      <c r="J9">
        <v>130</v>
      </c>
      <c r="K9">
        <v>1332</v>
      </c>
      <c r="N9" t="s">
        <v>26</v>
      </c>
      <c r="O9">
        <v>1378919</v>
      </c>
      <c r="P9" t="s">
        <v>104</v>
      </c>
      <c r="Q9" t="s">
        <v>90</v>
      </c>
      <c r="R9">
        <v>324</v>
      </c>
      <c r="S9">
        <v>1373</v>
      </c>
      <c r="T9">
        <v>1378</v>
      </c>
      <c r="U9">
        <v>60</v>
      </c>
      <c r="V9">
        <v>1438</v>
      </c>
      <c r="W9" s="10">
        <v>0.18388195232690124</v>
      </c>
    </row>
    <row r="10" spans="1:23" x14ac:dyDescent="0.25">
      <c r="A10" t="s">
        <v>26</v>
      </c>
      <c r="B10" t="s">
        <v>76</v>
      </c>
      <c r="C10" t="s">
        <v>172</v>
      </c>
      <c r="D10">
        <v>1379321</v>
      </c>
      <c r="E10" t="s">
        <v>250</v>
      </c>
      <c r="F10" t="s">
        <v>56</v>
      </c>
      <c r="G10">
        <v>408</v>
      </c>
      <c r="H10">
        <v>923</v>
      </c>
      <c r="I10">
        <v>1071</v>
      </c>
      <c r="J10">
        <v>132</v>
      </c>
      <c r="K10">
        <v>1203</v>
      </c>
      <c r="N10" t="s">
        <v>26</v>
      </c>
      <c r="O10">
        <v>1379249</v>
      </c>
      <c r="P10" t="s">
        <v>55</v>
      </c>
      <c r="Q10" t="s">
        <v>111</v>
      </c>
      <c r="R10">
        <v>96</v>
      </c>
      <c r="S10">
        <v>1527</v>
      </c>
      <c r="T10">
        <v>1527</v>
      </c>
      <c r="U10">
        <v>60</v>
      </c>
      <c r="V10">
        <v>1587</v>
      </c>
      <c r="W10" s="10">
        <v>5.7040998217468802E-2</v>
      </c>
    </row>
    <row r="11" spans="1:23" x14ac:dyDescent="0.25">
      <c r="A11" t="s">
        <v>26</v>
      </c>
      <c r="B11" t="s">
        <v>76</v>
      </c>
      <c r="C11" t="s">
        <v>172</v>
      </c>
      <c r="D11">
        <v>1379855</v>
      </c>
      <c r="E11" t="s">
        <v>258</v>
      </c>
      <c r="F11" t="s">
        <v>54</v>
      </c>
      <c r="G11">
        <v>288</v>
      </c>
      <c r="H11">
        <v>686</v>
      </c>
      <c r="I11">
        <v>782</v>
      </c>
      <c r="J11">
        <v>84</v>
      </c>
      <c r="K11">
        <v>866</v>
      </c>
      <c r="N11" t="s">
        <v>26</v>
      </c>
      <c r="O11">
        <v>1379201</v>
      </c>
      <c r="P11" t="s">
        <v>149</v>
      </c>
      <c r="Q11" t="s">
        <v>54</v>
      </c>
      <c r="R11">
        <v>204</v>
      </c>
      <c r="S11">
        <v>1563</v>
      </c>
      <c r="T11">
        <v>1572</v>
      </c>
      <c r="U11">
        <v>48</v>
      </c>
      <c r="V11">
        <v>1620</v>
      </c>
      <c r="W11" s="10">
        <v>0.1118421052631579</v>
      </c>
    </row>
    <row r="12" spans="1:23" x14ac:dyDescent="0.25">
      <c r="A12" t="s">
        <v>26</v>
      </c>
      <c r="B12" t="s">
        <v>76</v>
      </c>
      <c r="C12" t="s">
        <v>172</v>
      </c>
      <c r="D12">
        <v>1379855</v>
      </c>
      <c r="E12" t="s">
        <v>258</v>
      </c>
      <c r="F12" t="s">
        <v>111</v>
      </c>
      <c r="G12">
        <v>24</v>
      </c>
      <c r="H12">
        <v>795</v>
      </c>
      <c r="I12">
        <v>795</v>
      </c>
      <c r="J12">
        <v>48</v>
      </c>
      <c r="K12">
        <v>843</v>
      </c>
      <c r="N12" t="s">
        <v>26</v>
      </c>
      <c r="O12">
        <v>1379795</v>
      </c>
      <c r="P12" t="s">
        <v>179</v>
      </c>
      <c r="Q12" t="s">
        <v>109</v>
      </c>
      <c r="R12">
        <v>144</v>
      </c>
      <c r="S12">
        <v>1258</v>
      </c>
      <c r="T12">
        <v>1270</v>
      </c>
      <c r="U12">
        <v>40</v>
      </c>
      <c r="V12">
        <v>1310</v>
      </c>
      <c r="W12" s="10">
        <v>9.9037138927097659E-2</v>
      </c>
    </row>
    <row r="13" spans="1:23" x14ac:dyDescent="0.25">
      <c r="A13" t="s">
        <v>26</v>
      </c>
      <c r="B13" t="s">
        <v>76</v>
      </c>
      <c r="C13" t="s">
        <v>172</v>
      </c>
      <c r="D13">
        <v>1379792</v>
      </c>
      <c r="E13" t="s">
        <v>260</v>
      </c>
      <c r="F13" t="s">
        <v>25</v>
      </c>
      <c r="G13">
        <v>96</v>
      </c>
      <c r="H13">
        <v>1117</v>
      </c>
      <c r="I13">
        <v>1121</v>
      </c>
      <c r="J13">
        <v>0</v>
      </c>
      <c r="K13">
        <v>1121</v>
      </c>
      <c r="N13" t="s">
        <v>26</v>
      </c>
      <c r="O13">
        <v>1379202</v>
      </c>
      <c r="P13" t="s">
        <v>181</v>
      </c>
      <c r="Q13" t="s">
        <v>182</v>
      </c>
      <c r="R13">
        <v>348</v>
      </c>
      <c r="S13">
        <v>1202</v>
      </c>
      <c r="T13">
        <v>1202</v>
      </c>
      <c r="U13">
        <v>130</v>
      </c>
      <c r="V13">
        <v>1332</v>
      </c>
      <c r="W13" s="10">
        <v>0.20714285714285716</v>
      </c>
    </row>
    <row r="14" spans="1:23" x14ac:dyDescent="0.25">
      <c r="A14" t="s">
        <v>26</v>
      </c>
      <c r="B14" t="s">
        <v>76</v>
      </c>
      <c r="C14" t="s">
        <v>172</v>
      </c>
      <c r="D14">
        <v>1379792</v>
      </c>
      <c r="E14" t="s">
        <v>260</v>
      </c>
      <c r="F14" t="s">
        <v>354</v>
      </c>
      <c r="G14">
        <v>96</v>
      </c>
      <c r="H14">
        <v>1045</v>
      </c>
      <c r="I14">
        <v>1045</v>
      </c>
      <c r="J14">
        <v>60</v>
      </c>
      <c r="K14">
        <v>1105</v>
      </c>
      <c r="N14" t="s">
        <v>26</v>
      </c>
      <c r="O14">
        <v>1367001</v>
      </c>
      <c r="P14" t="s">
        <v>211</v>
      </c>
      <c r="Q14" t="s">
        <v>58</v>
      </c>
      <c r="R14">
        <v>36</v>
      </c>
      <c r="S14">
        <v>644</v>
      </c>
      <c r="T14">
        <v>826</v>
      </c>
      <c r="U14">
        <v>147</v>
      </c>
      <c r="V14">
        <v>973</v>
      </c>
      <c r="W14" s="10">
        <v>3.5219791050660358E-2</v>
      </c>
    </row>
    <row r="15" spans="1:23" x14ac:dyDescent="0.25">
      <c r="A15" t="s">
        <v>26</v>
      </c>
      <c r="B15" t="s">
        <v>76</v>
      </c>
      <c r="C15" t="s">
        <v>172</v>
      </c>
      <c r="D15">
        <v>1381863</v>
      </c>
      <c r="E15" t="s">
        <v>374</v>
      </c>
      <c r="F15" t="s">
        <v>109</v>
      </c>
      <c r="G15">
        <v>444</v>
      </c>
      <c r="H15">
        <v>837</v>
      </c>
      <c r="I15">
        <v>1041</v>
      </c>
      <c r="J15">
        <v>228</v>
      </c>
      <c r="K15">
        <v>1269</v>
      </c>
      <c r="N15" t="s">
        <v>26</v>
      </c>
      <c r="O15">
        <v>1373673</v>
      </c>
      <c r="P15" t="s">
        <v>233</v>
      </c>
      <c r="Q15" t="s">
        <v>25</v>
      </c>
      <c r="R15">
        <v>120</v>
      </c>
      <c r="S15">
        <v>1213</v>
      </c>
      <c r="T15">
        <v>1226</v>
      </c>
      <c r="U15">
        <v>24</v>
      </c>
      <c r="V15">
        <v>1250</v>
      </c>
      <c r="W15" s="10">
        <v>8.7591240875912413E-2</v>
      </c>
    </row>
    <row r="16" spans="1:23" x14ac:dyDescent="0.25">
      <c r="A16" t="s">
        <v>26</v>
      </c>
      <c r="B16" t="s">
        <v>76</v>
      </c>
      <c r="C16" t="s">
        <v>172</v>
      </c>
      <c r="D16">
        <v>1381863</v>
      </c>
      <c r="E16" t="s">
        <v>374</v>
      </c>
      <c r="F16" t="s">
        <v>25</v>
      </c>
      <c r="G16">
        <v>372</v>
      </c>
      <c r="H16">
        <v>877</v>
      </c>
      <c r="I16">
        <v>1113</v>
      </c>
      <c r="J16">
        <v>964</v>
      </c>
      <c r="K16">
        <v>2077</v>
      </c>
      <c r="N16" t="s">
        <v>26</v>
      </c>
      <c r="O16">
        <v>1379321</v>
      </c>
      <c r="P16" t="s">
        <v>250</v>
      </c>
      <c r="Q16" t="s">
        <v>56</v>
      </c>
      <c r="R16">
        <v>408</v>
      </c>
      <c r="S16">
        <v>923</v>
      </c>
      <c r="T16">
        <v>1071</v>
      </c>
      <c r="U16">
        <v>132</v>
      </c>
      <c r="V16">
        <v>1203</v>
      </c>
      <c r="W16" s="10">
        <v>0.2532588454376164</v>
      </c>
    </row>
    <row r="17" spans="1:23" x14ac:dyDescent="0.25">
      <c r="A17" t="s">
        <v>26</v>
      </c>
      <c r="B17" t="s">
        <v>76</v>
      </c>
      <c r="C17" t="s">
        <v>172</v>
      </c>
      <c r="D17">
        <v>1381198</v>
      </c>
      <c r="E17" t="s">
        <v>408</v>
      </c>
      <c r="F17" t="s">
        <v>182</v>
      </c>
      <c r="G17">
        <v>144</v>
      </c>
      <c r="H17">
        <v>1687</v>
      </c>
      <c r="I17">
        <v>1687</v>
      </c>
      <c r="J17">
        <v>60</v>
      </c>
      <c r="K17">
        <v>1747</v>
      </c>
      <c r="N17" t="s">
        <v>26</v>
      </c>
      <c r="O17">
        <v>1379855</v>
      </c>
      <c r="P17" t="s">
        <v>258</v>
      </c>
      <c r="Q17" t="s">
        <v>54</v>
      </c>
      <c r="R17">
        <v>288</v>
      </c>
      <c r="S17">
        <v>686</v>
      </c>
      <c r="T17">
        <v>782</v>
      </c>
      <c r="U17">
        <v>84</v>
      </c>
      <c r="V17">
        <v>866</v>
      </c>
      <c r="W17" s="10">
        <v>0.24956672443674177</v>
      </c>
    </row>
    <row r="18" spans="1:23" x14ac:dyDescent="0.25">
      <c r="A18" t="s">
        <v>26</v>
      </c>
      <c r="B18" t="s">
        <v>76</v>
      </c>
      <c r="C18" t="s">
        <v>172</v>
      </c>
      <c r="D18">
        <v>1381198</v>
      </c>
      <c r="E18" t="s">
        <v>408</v>
      </c>
      <c r="F18" t="s">
        <v>419</v>
      </c>
      <c r="G18">
        <v>300</v>
      </c>
      <c r="H18">
        <v>1238</v>
      </c>
      <c r="I18">
        <v>1245</v>
      </c>
      <c r="J18">
        <v>60</v>
      </c>
      <c r="K18">
        <v>1305</v>
      </c>
      <c r="N18" t="s">
        <v>26</v>
      </c>
      <c r="O18">
        <v>1379855</v>
      </c>
      <c r="P18" t="s">
        <v>258</v>
      </c>
      <c r="Q18" t="s">
        <v>111</v>
      </c>
      <c r="R18">
        <v>24</v>
      </c>
      <c r="S18">
        <v>795</v>
      </c>
      <c r="T18">
        <v>795</v>
      </c>
      <c r="U18">
        <v>48</v>
      </c>
      <c r="V18">
        <v>843</v>
      </c>
      <c r="W18" s="10">
        <v>2.768166089965398E-2</v>
      </c>
    </row>
    <row r="19" spans="1:23" x14ac:dyDescent="0.25">
      <c r="A19" t="s">
        <v>26</v>
      </c>
      <c r="B19" t="s">
        <v>76</v>
      </c>
      <c r="C19" t="s">
        <v>172</v>
      </c>
      <c r="D19">
        <v>1377771</v>
      </c>
      <c r="E19" t="s">
        <v>413</v>
      </c>
      <c r="F19" t="s">
        <v>25</v>
      </c>
      <c r="G19">
        <v>312</v>
      </c>
      <c r="H19">
        <v>2196</v>
      </c>
      <c r="I19">
        <v>2207</v>
      </c>
      <c r="J19">
        <v>214</v>
      </c>
      <c r="K19">
        <v>2421</v>
      </c>
      <c r="N19" t="s">
        <v>26</v>
      </c>
      <c r="O19">
        <v>1379792</v>
      </c>
      <c r="P19" t="s">
        <v>260</v>
      </c>
      <c r="Q19" t="s">
        <v>25</v>
      </c>
      <c r="R19">
        <v>96</v>
      </c>
      <c r="S19">
        <v>1117</v>
      </c>
      <c r="T19">
        <v>1121</v>
      </c>
      <c r="U19">
        <v>0</v>
      </c>
      <c r="V19">
        <v>1121</v>
      </c>
      <c r="W19" s="10">
        <v>7.8882497945768279E-2</v>
      </c>
    </row>
    <row r="20" spans="1:23" x14ac:dyDescent="0.25">
      <c r="A20" t="s">
        <v>26</v>
      </c>
      <c r="B20" t="s">
        <v>76</v>
      </c>
      <c r="C20" t="s">
        <v>172</v>
      </c>
      <c r="D20">
        <v>1382827</v>
      </c>
      <c r="E20" t="s">
        <v>431</v>
      </c>
      <c r="F20" t="s">
        <v>109</v>
      </c>
      <c r="G20">
        <v>204</v>
      </c>
      <c r="H20">
        <v>880</v>
      </c>
      <c r="I20">
        <v>880</v>
      </c>
      <c r="J20">
        <v>96</v>
      </c>
      <c r="K20">
        <v>976</v>
      </c>
      <c r="N20" t="s">
        <v>26</v>
      </c>
      <c r="O20">
        <v>1379792</v>
      </c>
      <c r="P20" t="s">
        <v>260</v>
      </c>
      <c r="Q20" t="s">
        <v>354</v>
      </c>
      <c r="R20">
        <v>96</v>
      </c>
      <c r="S20">
        <v>1045</v>
      </c>
      <c r="T20">
        <v>1045</v>
      </c>
      <c r="U20">
        <v>60</v>
      </c>
      <c r="V20">
        <v>1105</v>
      </c>
      <c r="W20" s="10">
        <v>7.993338884263114E-2</v>
      </c>
    </row>
    <row r="21" spans="1:23" x14ac:dyDescent="0.25">
      <c r="A21" t="s">
        <v>26</v>
      </c>
      <c r="B21" t="s">
        <v>48</v>
      </c>
      <c r="C21" t="s">
        <v>150</v>
      </c>
      <c r="D21">
        <v>1379249</v>
      </c>
      <c r="E21" t="s">
        <v>55</v>
      </c>
      <c r="F21" t="s">
        <v>111</v>
      </c>
      <c r="G21">
        <v>96</v>
      </c>
      <c r="H21">
        <v>1527</v>
      </c>
      <c r="I21">
        <v>1527</v>
      </c>
      <c r="J21">
        <v>60</v>
      </c>
      <c r="K21">
        <v>1587</v>
      </c>
      <c r="N21" t="s">
        <v>26</v>
      </c>
      <c r="O21">
        <v>1379854</v>
      </c>
      <c r="P21" t="s">
        <v>340</v>
      </c>
      <c r="Q21" t="s">
        <v>238</v>
      </c>
      <c r="R21">
        <v>312</v>
      </c>
      <c r="S21">
        <v>1310</v>
      </c>
      <c r="T21">
        <v>1394</v>
      </c>
      <c r="U21">
        <v>156</v>
      </c>
      <c r="V21">
        <v>1550</v>
      </c>
      <c r="W21" s="10">
        <v>0.16756176154672395</v>
      </c>
    </row>
    <row r="22" spans="1:23" x14ac:dyDescent="0.25">
      <c r="A22" t="s">
        <v>26</v>
      </c>
      <c r="B22" t="s">
        <v>48</v>
      </c>
      <c r="C22" t="s">
        <v>150</v>
      </c>
      <c r="D22">
        <v>1379854</v>
      </c>
      <c r="E22" t="s">
        <v>340</v>
      </c>
      <c r="F22" t="s">
        <v>238</v>
      </c>
      <c r="G22">
        <v>312</v>
      </c>
      <c r="H22">
        <v>1310</v>
      </c>
      <c r="I22">
        <v>1394</v>
      </c>
      <c r="J22">
        <v>156</v>
      </c>
      <c r="K22">
        <v>1550</v>
      </c>
      <c r="N22" t="s">
        <v>26</v>
      </c>
      <c r="O22">
        <v>1381863</v>
      </c>
      <c r="P22" t="s">
        <v>374</v>
      </c>
      <c r="Q22" t="s">
        <v>109</v>
      </c>
      <c r="R22">
        <v>444</v>
      </c>
      <c r="S22">
        <v>837</v>
      </c>
      <c r="T22">
        <v>1041</v>
      </c>
      <c r="U22">
        <v>228</v>
      </c>
      <c r="V22">
        <v>1269</v>
      </c>
      <c r="W22" s="10">
        <v>0.25919439579684761</v>
      </c>
    </row>
    <row r="23" spans="1:23" x14ac:dyDescent="0.25">
      <c r="A23" t="s">
        <v>26</v>
      </c>
      <c r="B23" t="s">
        <v>209</v>
      </c>
      <c r="C23" t="s">
        <v>172</v>
      </c>
      <c r="D23">
        <v>1367001</v>
      </c>
      <c r="E23" t="s">
        <v>211</v>
      </c>
      <c r="F23" t="s">
        <v>58</v>
      </c>
      <c r="G23">
        <v>36</v>
      </c>
      <c r="H23">
        <v>644</v>
      </c>
      <c r="I23">
        <v>826</v>
      </c>
      <c r="J23">
        <v>147</v>
      </c>
      <c r="K23">
        <v>973</v>
      </c>
      <c r="N23" t="s">
        <v>26</v>
      </c>
      <c r="O23">
        <v>1381863</v>
      </c>
      <c r="P23" t="s">
        <v>374</v>
      </c>
      <c r="Q23" t="s">
        <v>25</v>
      </c>
      <c r="R23">
        <v>372</v>
      </c>
      <c r="S23">
        <v>877</v>
      </c>
      <c r="T23">
        <v>1113</v>
      </c>
      <c r="U23">
        <v>964</v>
      </c>
      <c r="V23">
        <v>2077</v>
      </c>
      <c r="W23" s="10">
        <v>0.15189873417721519</v>
      </c>
    </row>
    <row r="24" spans="1:23" x14ac:dyDescent="0.25">
      <c r="A24" t="s">
        <v>26</v>
      </c>
      <c r="B24" t="s">
        <v>231</v>
      </c>
      <c r="C24" t="s">
        <v>172</v>
      </c>
      <c r="D24">
        <v>1373673</v>
      </c>
      <c r="E24" t="s">
        <v>233</v>
      </c>
      <c r="F24" t="s">
        <v>25</v>
      </c>
      <c r="G24">
        <v>120</v>
      </c>
      <c r="H24">
        <v>1213</v>
      </c>
      <c r="I24">
        <v>1226</v>
      </c>
      <c r="J24">
        <v>24</v>
      </c>
      <c r="K24">
        <v>1250</v>
      </c>
      <c r="N24" t="s">
        <v>26</v>
      </c>
      <c r="O24">
        <v>1365192</v>
      </c>
      <c r="P24" t="s">
        <v>379</v>
      </c>
      <c r="Q24" t="s">
        <v>25</v>
      </c>
      <c r="R24">
        <v>96</v>
      </c>
      <c r="S24">
        <v>514</v>
      </c>
      <c r="T24">
        <v>562</v>
      </c>
      <c r="U24">
        <v>144</v>
      </c>
      <c r="V24">
        <v>706</v>
      </c>
      <c r="W24" s="10">
        <v>0.11970074812967581</v>
      </c>
    </row>
    <row r="25" spans="1:23" x14ac:dyDescent="0.25">
      <c r="A25" t="s">
        <v>26</v>
      </c>
      <c r="B25" t="s">
        <v>377</v>
      </c>
      <c r="C25" t="s">
        <v>172</v>
      </c>
      <c r="D25">
        <v>1365192</v>
      </c>
      <c r="E25" t="s">
        <v>379</v>
      </c>
      <c r="F25" t="s">
        <v>25</v>
      </c>
      <c r="G25">
        <v>96</v>
      </c>
      <c r="H25">
        <v>514</v>
      </c>
      <c r="I25">
        <v>562</v>
      </c>
      <c r="J25">
        <v>144</v>
      </c>
      <c r="K25">
        <v>706</v>
      </c>
      <c r="N25" t="s">
        <v>26</v>
      </c>
      <c r="O25">
        <v>1376658</v>
      </c>
      <c r="P25" t="s">
        <v>384</v>
      </c>
      <c r="Q25" t="s">
        <v>25</v>
      </c>
      <c r="R25">
        <v>336</v>
      </c>
      <c r="S25">
        <v>912</v>
      </c>
      <c r="T25">
        <v>912</v>
      </c>
      <c r="U25">
        <v>170</v>
      </c>
      <c r="V25">
        <v>1082</v>
      </c>
      <c r="W25" s="10">
        <v>0.23695345557122707</v>
      </c>
    </row>
    <row r="26" spans="1:23" x14ac:dyDescent="0.25">
      <c r="A26" t="s">
        <v>26</v>
      </c>
      <c r="B26" t="s">
        <v>382</v>
      </c>
      <c r="C26" t="s">
        <v>172</v>
      </c>
      <c r="D26">
        <v>1376658</v>
      </c>
      <c r="E26" t="s">
        <v>384</v>
      </c>
      <c r="F26" t="s">
        <v>25</v>
      </c>
      <c r="G26">
        <v>336</v>
      </c>
      <c r="H26">
        <v>912</v>
      </c>
      <c r="I26">
        <v>912</v>
      </c>
      <c r="J26">
        <v>170</v>
      </c>
      <c r="K26">
        <v>1082</v>
      </c>
      <c r="N26" t="s">
        <v>26</v>
      </c>
      <c r="O26">
        <v>1381198</v>
      </c>
      <c r="P26" t="s">
        <v>408</v>
      </c>
      <c r="Q26" t="s">
        <v>419</v>
      </c>
      <c r="R26">
        <v>300</v>
      </c>
      <c r="S26">
        <v>1238</v>
      </c>
      <c r="T26">
        <v>1245</v>
      </c>
      <c r="U26">
        <v>60</v>
      </c>
      <c r="V26">
        <v>1305</v>
      </c>
      <c r="W26" s="10">
        <v>0.18691588785046728</v>
      </c>
    </row>
    <row r="27" spans="1:23" x14ac:dyDescent="0.25">
      <c r="A27" t="s">
        <v>16</v>
      </c>
      <c r="B27" t="s">
        <v>51</v>
      </c>
      <c r="C27" t="s">
        <v>172</v>
      </c>
      <c r="D27">
        <v>1371788</v>
      </c>
      <c r="E27" t="s">
        <v>53</v>
      </c>
      <c r="F27" t="s">
        <v>18</v>
      </c>
      <c r="G27">
        <v>9</v>
      </c>
      <c r="H27">
        <v>317</v>
      </c>
      <c r="I27">
        <v>317</v>
      </c>
      <c r="J27">
        <v>2</v>
      </c>
      <c r="K27">
        <v>319</v>
      </c>
      <c r="N27" t="s">
        <v>26</v>
      </c>
      <c r="O27">
        <v>1381198</v>
      </c>
      <c r="P27" t="s">
        <v>408</v>
      </c>
      <c r="Q27" t="s">
        <v>182</v>
      </c>
      <c r="R27">
        <v>144</v>
      </c>
      <c r="S27">
        <v>1687</v>
      </c>
      <c r="T27">
        <v>1687</v>
      </c>
      <c r="U27">
        <v>60</v>
      </c>
      <c r="V27">
        <v>1747</v>
      </c>
      <c r="W27" s="10">
        <v>7.615018508725542E-2</v>
      </c>
    </row>
    <row r="28" spans="1:23" x14ac:dyDescent="0.25">
      <c r="A28" t="s">
        <v>16</v>
      </c>
      <c r="B28" t="s">
        <v>98</v>
      </c>
      <c r="C28" t="s">
        <v>172</v>
      </c>
      <c r="D28">
        <v>1376724</v>
      </c>
      <c r="E28" t="s">
        <v>191</v>
      </c>
      <c r="F28" t="s">
        <v>18</v>
      </c>
      <c r="G28">
        <v>32</v>
      </c>
      <c r="H28">
        <v>245</v>
      </c>
      <c r="I28">
        <v>245</v>
      </c>
      <c r="J28">
        <v>108</v>
      </c>
      <c r="K28">
        <v>353</v>
      </c>
      <c r="N28" t="s">
        <v>26</v>
      </c>
      <c r="O28">
        <v>1377771</v>
      </c>
      <c r="P28" t="s">
        <v>413</v>
      </c>
      <c r="Q28" t="s">
        <v>25</v>
      </c>
      <c r="R28">
        <v>312</v>
      </c>
      <c r="S28">
        <v>2196</v>
      </c>
      <c r="T28">
        <v>2207</v>
      </c>
      <c r="U28">
        <v>214</v>
      </c>
      <c r="V28">
        <v>2421</v>
      </c>
      <c r="W28" s="10">
        <v>0.11416026344676181</v>
      </c>
    </row>
    <row r="29" spans="1:23" x14ac:dyDescent="0.25">
      <c r="A29" t="s">
        <v>16</v>
      </c>
      <c r="B29" t="s">
        <v>98</v>
      </c>
      <c r="C29" t="s">
        <v>172</v>
      </c>
      <c r="D29">
        <v>1376829</v>
      </c>
      <c r="E29" t="s">
        <v>351</v>
      </c>
      <c r="F29" t="s">
        <v>18</v>
      </c>
      <c r="G29">
        <v>140</v>
      </c>
      <c r="H29">
        <v>705</v>
      </c>
      <c r="I29">
        <v>705</v>
      </c>
      <c r="J29">
        <v>24</v>
      </c>
      <c r="K29">
        <v>729</v>
      </c>
      <c r="N29" t="s">
        <v>26</v>
      </c>
      <c r="O29">
        <v>1382827</v>
      </c>
      <c r="P29" t="s">
        <v>431</v>
      </c>
      <c r="Q29" t="s">
        <v>109</v>
      </c>
      <c r="R29">
        <v>204</v>
      </c>
      <c r="S29">
        <v>880</v>
      </c>
      <c r="T29">
        <v>880</v>
      </c>
      <c r="U29">
        <v>96</v>
      </c>
      <c r="V29">
        <v>976</v>
      </c>
      <c r="W29" s="10">
        <v>0.17288135593220338</v>
      </c>
    </row>
    <row r="30" spans="1:23" x14ac:dyDescent="0.25">
      <c r="A30" t="s">
        <v>16</v>
      </c>
      <c r="B30" t="s">
        <v>93</v>
      </c>
      <c r="C30" t="s">
        <v>172</v>
      </c>
      <c r="D30">
        <v>1368748</v>
      </c>
      <c r="E30" t="s">
        <v>276</v>
      </c>
      <c r="F30" t="s">
        <v>18</v>
      </c>
      <c r="G30">
        <v>16</v>
      </c>
      <c r="H30">
        <v>47</v>
      </c>
      <c r="I30">
        <v>67</v>
      </c>
      <c r="J30">
        <v>1228</v>
      </c>
      <c r="K30">
        <v>1295</v>
      </c>
      <c r="N30" t="s">
        <v>16</v>
      </c>
      <c r="O30">
        <v>1371788</v>
      </c>
      <c r="P30" t="s">
        <v>53</v>
      </c>
      <c r="Q30" t="s">
        <v>18</v>
      </c>
      <c r="R30">
        <v>9</v>
      </c>
      <c r="S30">
        <v>317</v>
      </c>
      <c r="T30">
        <v>317</v>
      </c>
      <c r="U30">
        <v>2</v>
      </c>
      <c r="V30">
        <v>319</v>
      </c>
      <c r="W30" s="10">
        <v>2.7439024390243903E-2</v>
      </c>
    </row>
    <row r="31" spans="1:23" x14ac:dyDescent="0.25">
      <c r="A31" t="s">
        <v>16</v>
      </c>
      <c r="B31" t="s">
        <v>93</v>
      </c>
      <c r="C31" t="s">
        <v>172</v>
      </c>
      <c r="D31">
        <v>1368736</v>
      </c>
      <c r="E31" t="s">
        <v>324</v>
      </c>
      <c r="F31" t="s">
        <v>18</v>
      </c>
      <c r="G31">
        <v>20</v>
      </c>
      <c r="H31">
        <v>59</v>
      </c>
      <c r="I31">
        <v>71</v>
      </c>
      <c r="J31">
        <v>1856</v>
      </c>
      <c r="K31">
        <v>1927</v>
      </c>
      <c r="N31" t="s">
        <v>16</v>
      </c>
      <c r="O31">
        <v>1381030</v>
      </c>
      <c r="P31" t="s">
        <v>72</v>
      </c>
      <c r="Q31" t="s">
        <v>18</v>
      </c>
      <c r="R31">
        <v>276</v>
      </c>
      <c r="S31">
        <v>1706</v>
      </c>
      <c r="T31">
        <v>1719</v>
      </c>
      <c r="U31">
        <v>54</v>
      </c>
      <c r="V31">
        <v>1773</v>
      </c>
      <c r="W31" s="10">
        <v>0.13469985358711567</v>
      </c>
    </row>
    <row r="32" spans="1:23" x14ac:dyDescent="0.25">
      <c r="A32" t="s">
        <v>16</v>
      </c>
      <c r="B32" t="s">
        <v>93</v>
      </c>
      <c r="C32" t="s">
        <v>172</v>
      </c>
      <c r="D32">
        <v>1368757</v>
      </c>
      <c r="E32" t="s">
        <v>376</v>
      </c>
      <c r="F32" t="s">
        <v>18</v>
      </c>
      <c r="G32">
        <v>16</v>
      </c>
      <c r="H32">
        <v>41</v>
      </c>
      <c r="I32">
        <v>57</v>
      </c>
      <c r="J32">
        <v>1708</v>
      </c>
      <c r="K32">
        <v>1765</v>
      </c>
      <c r="N32" t="s">
        <v>16</v>
      </c>
      <c r="O32">
        <v>1376724</v>
      </c>
      <c r="P32" t="s">
        <v>191</v>
      </c>
      <c r="Q32" t="s">
        <v>18</v>
      </c>
      <c r="R32">
        <v>32</v>
      </c>
      <c r="S32">
        <v>245</v>
      </c>
      <c r="T32">
        <v>245</v>
      </c>
      <c r="U32">
        <v>108</v>
      </c>
      <c r="V32">
        <v>353</v>
      </c>
      <c r="W32" s="10">
        <v>8.3116883116883117E-2</v>
      </c>
    </row>
    <row r="33" spans="1:23" x14ac:dyDescent="0.25">
      <c r="A33" t="s">
        <v>16</v>
      </c>
      <c r="B33" t="s">
        <v>17</v>
      </c>
      <c r="C33" t="s">
        <v>177</v>
      </c>
      <c r="D33">
        <v>1381030</v>
      </c>
      <c r="E33" t="s">
        <v>72</v>
      </c>
      <c r="F33" t="s">
        <v>18</v>
      </c>
      <c r="G33">
        <v>276</v>
      </c>
      <c r="H33">
        <v>1706</v>
      </c>
      <c r="I33">
        <v>1719</v>
      </c>
      <c r="J33">
        <v>54</v>
      </c>
      <c r="K33">
        <v>1773</v>
      </c>
      <c r="N33" t="s">
        <v>16</v>
      </c>
      <c r="O33">
        <v>1381449</v>
      </c>
      <c r="P33" t="s">
        <v>240</v>
      </c>
      <c r="Q33" t="s">
        <v>18</v>
      </c>
      <c r="R33">
        <v>164</v>
      </c>
      <c r="S33">
        <v>624</v>
      </c>
      <c r="T33">
        <v>636</v>
      </c>
      <c r="U33">
        <v>108</v>
      </c>
      <c r="V33">
        <v>744</v>
      </c>
      <c r="W33" s="10">
        <v>0.18061674008810572</v>
      </c>
    </row>
    <row r="34" spans="1:23" x14ac:dyDescent="0.25">
      <c r="A34" t="s">
        <v>16</v>
      </c>
      <c r="B34" t="s">
        <v>17</v>
      </c>
      <c r="C34" t="s">
        <v>177</v>
      </c>
      <c r="D34">
        <v>1381449</v>
      </c>
      <c r="E34" t="s">
        <v>240</v>
      </c>
      <c r="F34" t="s">
        <v>18</v>
      </c>
      <c r="G34">
        <v>164</v>
      </c>
      <c r="H34">
        <v>624</v>
      </c>
      <c r="I34">
        <v>636</v>
      </c>
      <c r="J34">
        <v>108</v>
      </c>
      <c r="K34">
        <v>744</v>
      </c>
      <c r="N34" t="s">
        <v>16</v>
      </c>
      <c r="O34">
        <v>1381448</v>
      </c>
      <c r="P34" t="s">
        <v>252</v>
      </c>
      <c r="Q34" t="s">
        <v>18</v>
      </c>
      <c r="R34">
        <v>676</v>
      </c>
      <c r="S34">
        <v>1468</v>
      </c>
      <c r="T34">
        <v>1488</v>
      </c>
      <c r="U34">
        <v>144</v>
      </c>
      <c r="V34">
        <v>1632</v>
      </c>
      <c r="W34" s="10">
        <v>0.29289428076256502</v>
      </c>
    </row>
    <row r="35" spans="1:23" x14ac:dyDescent="0.25">
      <c r="A35" t="s">
        <v>16</v>
      </c>
      <c r="B35" t="s">
        <v>17</v>
      </c>
      <c r="C35" t="s">
        <v>177</v>
      </c>
      <c r="D35">
        <v>1381448</v>
      </c>
      <c r="E35" t="s">
        <v>252</v>
      </c>
      <c r="F35" t="s">
        <v>18</v>
      </c>
      <c r="G35">
        <v>676</v>
      </c>
      <c r="H35">
        <v>1468</v>
      </c>
      <c r="I35">
        <v>1488</v>
      </c>
      <c r="J35">
        <v>144</v>
      </c>
      <c r="K35">
        <v>1632</v>
      </c>
      <c r="N35" t="s">
        <v>16</v>
      </c>
      <c r="O35">
        <v>1368748</v>
      </c>
      <c r="P35" t="s">
        <v>276</v>
      </c>
      <c r="Q35" t="s">
        <v>18</v>
      </c>
      <c r="R35">
        <v>16</v>
      </c>
      <c r="S35">
        <v>47</v>
      </c>
      <c r="T35">
        <v>67</v>
      </c>
      <c r="U35">
        <v>1228</v>
      </c>
      <c r="V35">
        <v>1295</v>
      </c>
      <c r="W35" s="10">
        <v>1.2204424103737605E-2</v>
      </c>
    </row>
    <row r="36" spans="1:23" x14ac:dyDescent="0.25">
      <c r="A36" t="s">
        <v>16</v>
      </c>
      <c r="B36" t="s">
        <v>17</v>
      </c>
      <c r="C36" t="s">
        <v>177</v>
      </c>
      <c r="D36">
        <v>1381447</v>
      </c>
      <c r="E36" t="s">
        <v>296</v>
      </c>
      <c r="F36" t="s">
        <v>18</v>
      </c>
      <c r="G36">
        <v>204</v>
      </c>
      <c r="H36">
        <v>664</v>
      </c>
      <c r="I36">
        <v>676</v>
      </c>
      <c r="J36">
        <v>68</v>
      </c>
      <c r="K36">
        <v>744</v>
      </c>
      <c r="N36" t="s">
        <v>16</v>
      </c>
      <c r="O36">
        <v>1376769</v>
      </c>
      <c r="P36" t="s">
        <v>283</v>
      </c>
      <c r="Q36" t="s">
        <v>18</v>
      </c>
      <c r="R36">
        <v>510</v>
      </c>
      <c r="S36">
        <v>1036</v>
      </c>
      <c r="T36">
        <v>1241</v>
      </c>
      <c r="U36">
        <v>660</v>
      </c>
      <c r="V36">
        <v>1901</v>
      </c>
      <c r="W36" s="10">
        <v>0.21153048527581916</v>
      </c>
    </row>
    <row r="37" spans="1:23" x14ac:dyDescent="0.25">
      <c r="A37" t="s">
        <v>16</v>
      </c>
      <c r="B37" t="s">
        <v>154</v>
      </c>
      <c r="C37" t="s">
        <v>172</v>
      </c>
      <c r="D37">
        <v>1381296</v>
      </c>
      <c r="E37" t="s">
        <v>398</v>
      </c>
      <c r="F37" t="s">
        <v>18</v>
      </c>
      <c r="G37">
        <v>378</v>
      </c>
      <c r="H37">
        <v>827</v>
      </c>
      <c r="I37">
        <v>845</v>
      </c>
      <c r="J37">
        <v>114</v>
      </c>
      <c r="K37">
        <v>959</v>
      </c>
      <c r="N37" t="s">
        <v>16</v>
      </c>
      <c r="O37">
        <v>1381447</v>
      </c>
      <c r="P37" t="s">
        <v>296</v>
      </c>
      <c r="Q37" t="s">
        <v>18</v>
      </c>
      <c r="R37">
        <v>204</v>
      </c>
      <c r="S37">
        <v>664</v>
      </c>
      <c r="T37">
        <v>676</v>
      </c>
      <c r="U37">
        <v>68</v>
      </c>
      <c r="V37">
        <v>744</v>
      </c>
      <c r="W37" s="10">
        <v>0.21518987341772153</v>
      </c>
    </row>
    <row r="38" spans="1:23" x14ac:dyDescent="0.25">
      <c r="A38" t="s">
        <v>16</v>
      </c>
      <c r="B38" t="s">
        <v>281</v>
      </c>
      <c r="C38" t="s">
        <v>172</v>
      </c>
      <c r="D38">
        <v>1376769</v>
      </c>
      <c r="E38" t="s">
        <v>283</v>
      </c>
      <c r="F38" t="s">
        <v>18</v>
      </c>
      <c r="G38">
        <v>510</v>
      </c>
      <c r="H38">
        <v>1036</v>
      </c>
      <c r="I38">
        <v>1241</v>
      </c>
      <c r="J38">
        <v>660</v>
      </c>
      <c r="K38">
        <v>1901</v>
      </c>
      <c r="N38" t="s">
        <v>16</v>
      </c>
      <c r="O38">
        <v>1368736</v>
      </c>
      <c r="P38" t="s">
        <v>324</v>
      </c>
      <c r="Q38" t="s">
        <v>18</v>
      </c>
      <c r="R38">
        <v>20</v>
      </c>
      <c r="S38">
        <v>59</v>
      </c>
      <c r="T38">
        <v>71</v>
      </c>
      <c r="U38">
        <v>1856</v>
      </c>
      <c r="V38">
        <v>1927</v>
      </c>
      <c r="W38" s="10">
        <v>1.027221366204417E-2</v>
      </c>
    </row>
    <row r="39" spans="1:23" x14ac:dyDescent="0.25">
      <c r="A39" t="s">
        <v>16</v>
      </c>
      <c r="B39" t="s">
        <v>281</v>
      </c>
      <c r="C39" t="s">
        <v>172</v>
      </c>
      <c r="D39">
        <v>1376767</v>
      </c>
      <c r="E39" t="s">
        <v>369</v>
      </c>
      <c r="F39" t="s">
        <v>18</v>
      </c>
      <c r="G39">
        <v>230</v>
      </c>
      <c r="H39">
        <v>488</v>
      </c>
      <c r="I39">
        <v>503</v>
      </c>
      <c r="J39">
        <v>50</v>
      </c>
      <c r="K39">
        <v>553</v>
      </c>
      <c r="N39" t="s">
        <v>16</v>
      </c>
      <c r="O39">
        <v>1376829</v>
      </c>
      <c r="P39" t="s">
        <v>351</v>
      </c>
      <c r="Q39" t="s">
        <v>18</v>
      </c>
      <c r="R39">
        <v>140</v>
      </c>
      <c r="S39">
        <v>705</v>
      </c>
      <c r="T39">
        <v>705</v>
      </c>
      <c r="U39">
        <v>24</v>
      </c>
      <c r="V39">
        <v>729</v>
      </c>
      <c r="W39" s="10">
        <v>0.1611047180667434</v>
      </c>
    </row>
    <row r="40" spans="1:23" x14ac:dyDescent="0.25">
      <c r="A40" t="s">
        <v>16</v>
      </c>
      <c r="B40" t="s">
        <v>281</v>
      </c>
      <c r="C40" t="s">
        <v>172</v>
      </c>
      <c r="D40">
        <v>1376768</v>
      </c>
      <c r="E40" t="s">
        <v>427</v>
      </c>
      <c r="F40" t="s">
        <v>18</v>
      </c>
      <c r="G40">
        <v>90</v>
      </c>
      <c r="H40">
        <v>324</v>
      </c>
      <c r="I40">
        <v>334</v>
      </c>
      <c r="J40">
        <v>55</v>
      </c>
      <c r="K40">
        <v>389</v>
      </c>
      <c r="N40" t="s">
        <v>16</v>
      </c>
      <c r="O40">
        <v>1352763</v>
      </c>
      <c r="P40" t="s">
        <v>357</v>
      </c>
      <c r="Q40" t="s">
        <v>18</v>
      </c>
      <c r="R40">
        <v>318</v>
      </c>
      <c r="S40">
        <v>4743</v>
      </c>
      <c r="T40">
        <v>5643</v>
      </c>
      <c r="U40">
        <v>3075</v>
      </c>
      <c r="V40">
        <v>8718</v>
      </c>
      <c r="W40" s="10">
        <v>3.51925630810093E-2</v>
      </c>
    </row>
    <row r="41" spans="1:23" x14ac:dyDescent="0.25">
      <c r="A41" t="s">
        <v>16</v>
      </c>
      <c r="B41" t="s">
        <v>355</v>
      </c>
      <c r="C41" t="s">
        <v>172</v>
      </c>
      <c r="D41">
        <v>1352763</v>
      </c>
      <c r="E41" t="s">
        <v>357</v>
      </c>
      <c r="F41" t="s">
        <v>18</v>
      </c>
      <c r="G41">
        <v>318</v>
      </c>
      <c r="H41">
        <v>4743</v>
      </c>
      <c r="I41">
        <v>5643</v>
      </c>
      <c r="J41">
        <v>3075</v>
      </c>
      <c r="K41">
        <v>8718</v>
      </c>
      <c r="N41" t="s">
        <v>16</v>
      </c>
      <c r="O41">
        <v>1376767</v>
      </c>
      <c r="P41" t="s">
        <v>369</v>
      </c>
      <c r="Q41" t="s">
        <v>18</v>
      </c>
      <c r="R41">
        <v>230</v>
      </c>
      <c r="S41">
        <v>488</v>
      </c>
      <c r="T41">
        <v>503</v>
      </c>
      <c r="U41">
        <v>50</v>
      </c>
      <c r="V41">
        <v>553</v>
      </c>
      <c r="W41" s="10">
        <v>0.29374201787994891</v>
      </c>
    </row>
    <row r="42" spans="1:23" x14ac:dyDescent="0.25">
      <c r="A42" t="s">
        <v>123</v>
      </c>
      <c r="B42" t="s">
        <v>137</v>
      </c>
      <c r="C42" t="s">
        <v>172</v>
      </c>
      <c r="D42">
        <v>1380411</v>
      </c>
      <c r="E42" t="s">
        <v>140</v>
      </c>
      <c r="F42" t="s">
        <v>27</v>
      </c>
      <c r="G42">
        <v>546</v>
      </c>
      <c r="H42">
        <v>1300</v>
      </c>
      <c r="I42">
        <v>1504</v>
      </c>
      <c r="J42">
        <v>680</v>
      </c>
      <c r="K42">
        <v>2184</v>
      </c>
      <c r="N42" t="s">
        <v>16</v>
      </c>
      <c r="O42">
        <v>1368757</v>
      </c>
      <c r="P42" t="s">
        <v>376</v>
      </c>
      <c r="Q42" t="s">
        <v>18</v>
      </c>
      <c r="R42">
        <v>16</v>
      </c>
      <c r="S42">
        <v>41</v>
      </c>
      <c r="T42">
        <v>57</v>
      </c>
      <c r="U42">
        <v>1708</v>
      </c>
      <c r="V42">
        <v>1765</v>
      </c>
      <c r="W42" s="10">
        <v>8.9837170129140938E-3</v>
      </c>
    </row>
    <row r="43" spans="1:23" x14ac:dyDescent="0.25">
      <c r="A43" t="s">
        <v>123</v>
      </c>
      <c r="B43" t="s">
        <v>137</v>
      </c>
      <c r="C43" t="s">
        <v>172</v>
      </c>
      <c r="D43">
        <v>1380412</v>
      </c>
      <c r="E43" t="s">
        <v>139</v>
      </c>
      <c r="F43" t="s">
        <v>27</v>
      </c>
      <c r="G43">
        <v>1404</v>
      </c>
      <c r="H43">
        <v>270</v>
      </c>
      <c r="I43">
        <v>1362</v>
      </c>
      <c r="J43">
        <v>4944</v>
      </c>
      <c r="K43">
        <v>6306</v>
      </c>
      <c r="N43" t="s">
        <v>16</v>
      </c>
      <c r="O43">
        <v>1381296</v>
      </c>
      <c r="P43" t="s">
        <v>398</v>
      </c>
      <c r="Q43" t="s">
        <v>18</v>
      </c>
      <c r="R43">
        <v>378</v>
      </c>
      <c r="S43">
        <v>827</v>
      </c>
      <c r="T43">
        <v>845</v>
      </c>
      <c r="U43">
        <v>114</v>
      </c>
      <c r="V43">
        <v>959</v>
      </c>
      <c r="W43" s="10">
        <v>0.28272251308900526</v>
      </c>
    </row>
    <row r="44" spans="1:23" x14ac:dyDescent="0.25">
      <c r="A44" t="s">
        <v>123</v>
      </c>
      <c r="B44" t="s">
        <v>137</v>
      </c>
      <c r="C44" t="s">
        <v>172</v>
      </c>
      <c r="D44">
        <v>1380413</v>
      </c>
      <c r="E44" t="s">
        <v>262</v>
      </c>
      <c r="F44" t="s">
        <v>27</v>
      </c>
      <c r="G44">
        <v>0</v>
      </c>
      <c r="H44">
        <v>550</v>
      </c>
      <c r="I44">
        <v>646</v>
      </c>
      <c r="J44">
        <v>1386</v>
      </c>
      <c r="K44">
        <v>2032</v>
      </c>
      <c r="N44" t="s">
        <v>16</v>
      </c>
      <c r="O44">
        <v>1376768</v>
      </c>
      <c r="P44" t="s">
        <v>427</v>
      </c>
      <c r="Q44" t="s">
        <v>18</v>
      </c>
      <c r="R44">
        <v>90</v>
      </c>
      <c r="S44">
        <v>324</v>
      </c>
      <c r="T44">
        <v>334</v>
      </c>
      <c r="U44">
        <v>55</v>
      </c>
      <c r="V44">
        <v>389</v>
      </c>
      <c r="W44" s="10">
        <v>0.18789144050104384</v>
      </c>
    </row>
    <row r="45" spans="1:23" x14ac:dyDescent="0.25">
      <c r="A45" t="s">
        <v>123</v>
      </c>
      <c r="B45" t="s">
        <v>241</v>
      </c>
      <c r="C45" t="s">
        <v>172</v>
      </c>
      <c r="D45">
        <v>1011034</v>
      </c>
      <c r="E45" t="s">
        <v>243</v>
      </c>
      <c r="F45" t="s">
        <v>27</v>
      </c>
      <c r="G45">
        <v>306</v>
      </c>
      <c r="H45">
        <v>1077</v>
      </c>
      <c r="I45">
        <v>1497</v>
      </c>
      <c r="J45">
        <v>534</v>
      </c>
      <c r="K45">
        <v>2031</v>
      </c>
      <c r="N45" t="s">
        <v>123</v>
      </c>
      <c r="O45">
        <v>1380411</v>
      </c>
      <c r="P45" t="s">
        <v>140</v>
      </c>
      <c r="Q45" t="s">
        <v>27</v>
      </c>
      <c r="R45">
        <v>546</v>
      </c>
      <c r="S45">
        <v>1300</v>
      </c>
      <c r="T45">
        <v>1504</v>
      </c>
      <c r="U45">
        <v>680</v>
      </c>
      <c r="V45">
        <v>2184</v>
      </c>
      <c r="W45" s="10">
        <v>0.2</v>
      </c>
    </row>
    <row r="46" spans="1:23" x14ac:dyDescent="0.25">
      <c r="A46" t="s">
        <v>123</v>
      </c>
      <c r="B46" t="s">
        <v>263</v>
      </c>
      <c r="C46" t="s">
        <v>172</v>
      </c>
      <c r="D46">
        <v>1382192</v>
      </c>
      <c r="E46" t="s">
        <v>265</v>
      </c>
      <c r="F46" t="s">
        <v>85</v>
      </c>
      <c r="G46">
        <v>342</v>
      </c>
      <c r="H46">
        <v>933</v>
      </c>
      <c r="I46">
        <v>945</v>
      </c>
      <c r="J46">
        <v>144</v>
      </c>
      <c r="K46">
        <v>1089</v>
      </c>
      <c r="N46" t="s">
        <v>123</v>
      </c>
      <c r="O46">
        <v>1380412</v>
      </c>
      <c r="P46" t="s">
        <v>139</v>
      </c>
      <c r="Q46" t="s">
        <v>27</v>
      </c>
      <c r="R46">
        <v>1404</v>
      </c>
      <c r="S46">
        <v>270</v>
      </c>
      <c r="T46">
        <v>1362</v>
      </c>
      <c r="U46">
        <v>4944</v>
      </c>
      <c r="V46">
        <v>6306</v>
      </c>
      <c r="W46" s="10">
        <v>0.11194780587800224</v>
      </c>
    </row>
    <row r="47" spans="1:23" x14ac:dyDescent="0.25">
      <c r="A47" t="s">
        <v>123</v>
      </c>
      <c r="B47" t="s">
        <v>263</v>
      </c>
      <c r="C47" t="s">
        <v>172</v>
      </c>
      <c r="D47">
        <v>1382191</v>
      </c>
      <c r="E47" t="s">
        <v>423</v>
      </c>
      <c r="F47" t="s">
        <v>85</v>
      </c>
      <c r="G47">
        <v>180</v>
      </c>
      <c r="H47">
        <v>715</v>
      </c>
      <c r="I47">
        <v>763</v>
      </c>
      <c r="J47">
        <v>186</v>
      </c>
      <c r="K47">
        <v>949</v>
      </c>
      <c r="N47" t="s">
        <v>123</v>
      </c>
      <c r="O47">
        <v>1011034</v>
      </c>
      <c r="P47" t="s">
        <v>243</v>
      </c>
      <c r="Q47" t="s">
        <v>27</v>
      </c>
      <c r="R47">
        <v>306</v>
      </c>
      <c r="S47">
        <v>1077</v>
      </c>
      <c r="T47">
        <v>1497</v>
      </c>
      <c r="U47">
        <v>534</v>
      </c>
      <c r="V47">
        <v>2031</v>
      </c>
      <c r="W47" s="10">
        <v>0.12211995362745702</v>
      </c>
    </row>
    <row r="48" spans="1:23" x14ac:dyDescent="0.25">
      <c r="A48" t="s">
        <v>123</v>
      </c>
      <c r="B48" t="s">
        <v>266</v>
      </c>
      <c r="C48" t="s">
        <v>172</v>
      </c>
      <c r="D48">
        <v>1378841</v>
      </c>
      <c r="E48" t="s">
        <v>268</v>
      </c>
      <c r="F48" t="s">
        <v>27</v>
      </c>
      <c r="G48">
        <v>318</v>
      </c>
      <c r="H48">
        <v>758</v>
      </c>
      <c r="I48">
        <v>764</v>
      </c>
      <c r="J48">
        <v>96</v>
      </c>
      <c r="K48">
        <v>860</v>
      </c>
      <c r="N48" t="s">
        <v>123</v>
      </c>
      <c r="O48">
        <v>1380413</v>
      </c>
      <c r="P48" t="s">
        <v>262</v>
      </c>
      <c r="Q48" t="s">
        <v>27</v>
      </c>
      <c r="R48">
        <v>0</v>
      </c>
      <c r="S48">
        <v>550</v>
      </c>
      <c r="T48">
        <v>646</v>
      </c>
      <c r="U48">
        <v>1386</v>
      </c>
      <c r="V48">
        <v>2032</v>
      </c>
      <c r="W48" s="10">
        <v>0</v>
      </c>
    </row>
    <row r="49" spans="1:23" x14ac:dyDescent="0.25">
      <c r="A49" t="s">
        <v>22</v>
      </c>
      <c r="B49" t="s">
        <v>41</v>
      </c>
      <c r="C49" t="s">
        <v>172</v>
      </c>
      <c r="D49">
        <v>1380591</v>
      </c>
      <c r="E49" t="s">
        <v>113</v>
      </c>
      <c r="F49" t="s">
        <v>114</v>
      </c>
      <c r="G49">
        <v>240</v>
      </c>
      <c r="H49">
        <v>1152</v>
      </c>
      <c r="I49">
        <v>1152</v>
      </c>
      <c r="J49">
        <v>48</v>
      </c>
      <c r="K49">
        <v>1200</v>
      </c>
      <c r="N49" t="s">
        <v>123</v>
      </c>
      <c r="O49">
        <v>1382192</v>
      </c>
      <c r="P49" t="s">
        <v>265</v>
      </c>
      <c r="Q49" t="s">
        <v>85</v>
      </c>
      <c r="R49">
        <v>342</v>
      </c>
      <c r="S49">
        <v>933</v>
      </c>
      <c r="T49">
        <v>945</v>
      </c>
      <c r="U49">
        <v>144</v>
      </c>
      <c r="V49">
        <v>1089</v>
      </c>
      <c r="W49" s="10">
        <v>0.2389937106918239</v>
      </c>
    </row>
    <row r="50" spans="1:23" x14ac:dyDescent="0.25">
      <c r="A50" t="s">
        <v>22</v>
      </c>
      <c r="B50" t="s">
        <v>41</v>
      </c>
      <c r="C50" t="s">
        <v>172</v>
      </c>
      <c r="D50">
        <v>1380958</v>
      </c>
      <c r="E50" t="s">
        <v>122</v>
      </c>
      <c r="F50" t="s">
        <v>33</v>
      </c>
      <c r="G50">
        <v>136</v>
      </c>
      <c r="H50">
        <v>1121</v>
      </c>
      <c r="I50">
        <v>1121</v>
      </c>
      <c r="J50">
        <v>56</v>
      </c>
      <c r="K50">
        <v>1177</v>
      </c>
      <c r="N50" t="s">
        <v>123</v>
      </c>
      <c r="O50">
        <v>1378841</v>
      </c>
      <c r="P50" t="s">
        <v>268</v>
      </c>
      <c r="Q50" t="s">
        <v>27</v>
      </c>
      <c r="R50">
        <v>318</v>
      </c>
      <c r="S50">
        <v>758</v>
      </c>
      <c r="T50">
        <v>764</v>
      </c>
      <c r="U50">
        <v>96</v>
      </c>
      <c r="V50">
        <v>860</v>
      </c>
      <c r="W50" s="10">
        <v>0.2699490662139219</v>
      </c>
    </row>
    <row r="51" spans="1:23" x14ac:dyDescent="0.25">
      <c r="A51" t="s">
        <v>22</v>
      </c>
      <c r="B51" t="s">
        <v>41</v>
      </c>
      <c r="C51" t="s">
        <v>172</v>
      </c>
      <c r="D51">
        <v>1380960</v>
      </c>
      <c r="E51" t="s">
        <v>62</v>
      </c>
      <c r="F51" t="s">
        <v>63</v>
      </c>
      <c r="G51">
        <v>192</v>
      </c>
      <c r="H51">
        <v>1181</v>
      </c>
      <c r="I51">
        <v>1196</v>
      </c>
      <c r="J51">
        <v>48</v>
      </c>
      <c r="K51">
        <v>1244</v>
      </c>
      <c r="N51" t="s">
        <v>123</v>
      </c>
      <c r="O51">
        <v>1382191</v>
      </c>
      <c r="P51" t="s">
        <v>423</v>
      </c>
      <c r="Q51" t="s">
        <v>85</v>
      </c>
      <c r="R51">
        <v>180</v>
      </c>
      <c r="S51">
        <v>715</v>
      </c>
      <c r="T51">
        <v>763</v>
      </c>
      <c r="U51">
        <v>186</v>
      </c>
      <c r="V51">
        <v>949</v>
      </c>
      <c r="W51" s="10">
        <v>0.15943312666076173</v>
      </c>
    </row>
    <row r="52" spans="1:23" x14ac:dyDescent="0.25">
      <c r="A52" t="s">
        <v>22</v>
      </c>
      <c r="B52" t="s">
        <v>41</v>
      </c>
      <c r="C52" t="s">
        <v>172</v>
      </c>
      <c r="D52">
        <v>1381382</v>
      </c>
      <c r="E52" t="s">
        <v>162</v>
      </c>
      <c r="F52" t="s">
        <v>58</v>
      </c>
      <c r="G52">
        <v>0</v>
      </c>
      <c r="H52">
        <v>1238</v>
      </c>
      <c r="I52">
        <v>1238</v>
      </c>
      <c r="J52">
        <v>45</v>
      </c>
      <c r="K52">
        <v>1283</v>
      </c>
      <c r="N52" t="s">
        <v>22</v>
      </c>
      <c r="O52">
        <v>1377625</v>
      </c>
      <c r="P52" t="s">
        <v>24</v>
      </c>
      <c r="Q52" t="s">
        <v>54</v>
      </c>
      <c r="R52">
        <v>182</v>
      </c>
      <c r="S52">
        <v>1693</v>
      </c>
      <c r="T52">
        <v>1773</v>
      </c>
      <c r="U52">
        <v>1967</v>
      </c>
      <c r="V52">
        <v>3740</v>
      </c>
      <c r="W52" s="10">
        <v>4.6404895461499236E-2</v>
      </c>
    </row>
    <row r="53" spans="1:23" x14ac:dyDescent="0.25">
      <c r="A53" t="s">
        <v>22</v>
      </c>
      <c r="B53" t="s">
        <v>41</v>
      </c>
      <c r="C53" t="s">
        <v>172</v>
      </c>
      <c r="D53">
        <v>1382086</v>
      </c>
      <c r="E53" t="s">
        <v>187</v>
      </c>
      <c r="F53" t="s">
        <v>144</v>
      </c>
      <c r="G53">
        <v>288</v>
      </c>
      <c r="H53">
        <v>1276</v>
      </c>
      <c r="I53">
        <v>1292</v>
      </c>
      <c r="J53">
        <v>32</v>
      </c>
      <c r="K53">
        <v>1324</v>
      </c>
      <c r="N53" t="s">
        <v>22</v>
      </c>
      <c r="O53">
        <v>1377625</v>
      </c>
      <c r="P53" t="s">
        <v>24</v>
      </c>
      <c r="Q53" t="s">
        <v>114</v>
      </c>
      <c r="R53">
        <v>714</v>
      </c>
      <c r="S53">
        <v>631</v>
      </c>
      <c r="T53">
        <v>648</v>
      </c>
      <c r="U53">
        <v>1323</v>
      </c>
      <c r="V53">
        <v>1971</v>
      </c>
      <c r="W53" s="10">
        <v>0.2659217877094972</v>
      </c>
    </row>
    <row r="54" spans="1:23" x14ac:dyDescent="0.25">
      <c r="A54" t="s">
        <v>22</v>
      </c>
      <c r="B54" t="s">
        <v>41</v>
      </c>
      <c r="C54" t="s">
        <v>172</v>
      </c>
      <c r="D54">
        <v>1381649</v>
      </c>
      <c r="E54" t="s">
        <v>245</v>
      </c>
      <c r="F54" t="s">
        <v>25</v>
      </c>
      <c r="G54">
        <v>8</v>
      </c>
      <c r="H54">
        <v>697</v>
      </c>
      <c r="I54">
        <v>711</v>
      </c>
      <c r="J54">
        <v>0</v>
      </c>
      <c r="K54">
        <v>711</v>
      </c>
      <c r="N54" t="s">
        <v>22</v>
      </c>
      <c r="O54">
        <v>1377625</v>
      </c>
      <c r="P54" t="s">
        <v>24</v>
      </c>
      <c r="Q54" t="s">
        <v>309</v>
      </c>
      <c r="R54">
        <v>196</v>
      </c>
      <c r="S54">
        <v>160</v>
      </c>
      <c r="T54">
        <v>287</v>
      </c>
      <c r="U54">
        <v>1106</v>
      </c>
      <c r="V54">
        <v>1393</v>
      </c>
      <c r="W54" s="10">
        <v>0.12334801762114538</v>
      </c>
    </row>
    <row r="55" spans="1:23" x14ac:dyDescent="0.25">
      <c r="A55" t="s">
        <v>22</v>
      </c>
      <c r="B55" t="s">
        <v>23</v>
      </c>
      <c r="C55" t="s">
        <v>172</v>
      </c>
      <c r="D55">
        <v>1377625</v>
      </c>
      <c r="E55" t="s">
        <v>24</v>
      </c>
      <c r="F55" t="s">
        <v>54</v>
      </c>
      <c r="G55">
        <v>182</v>
      </c>
      <c r="H55">
        <v>1693</v>
      </c>
      <c r="I55">
        <v>1773</v>
      </c>
      <c r="J55">
        <v>1967</v>
      </c>
      <c r="K55">
        <v>3740</v>
      </c>
      <c r="N55" t="s">
        <v>22</v>
      </c>
      <c r="O55">
        <v>1380591</v>
      </c>
      <c r="P55" t="s">
        <v>113</v>
      </c>
      <c r="Q55" t="s">
        <v>114</v>
      </c>
      <c r="R55">
        <v>240</v>
      </c>
      <c r="S55">
        <v>1152</v>
      </c>
      <c r="T55">
        <v>1152</v>
      </c>
      <c r="U55">
        <v>48</v>
      </c>
      <c r="V55">
        <v>1200</v>
      </c>
      <c r="W55" s="10">
        <v>0.16666666666666666</v>
      </c>
    </row>
    <row r="56" spans="1:23" x14ac:dyDescent="0.25">
      <c r="A56" t="s">
        <v>22</v>
      </c>
      <c r="B56" t="s">
        <v>23</v>
      </c>
      <c r="C56" t="s">
        <v>172</v>
      </c>
      <c r="D56">
        <v>1377625</v>
      </c>
      <c r="E56" t="s">
        <v>24</v>
      </c>
      <c r="F56" t="s">
        <v>114</v>
      </c>
      <c r="G56">
        <v>714</v>
      </c>
      <c r="H56">
        <v>631</v>
      </c>
      <c r="I56">
        <v>648</v>
      </c>
      <c r="J56">
        <v>1323</v>
      </c>
      <c r="K56">
        <v>1971</v>
      </c>
      <c r="N56" t="s">
        <v>22</v>
      </c>
      <c r="O56">
        <v>1380648</v>
      </c>
      <c r="P56" t="s">
        <v>80</v>
      </c>
      <c r="Q56" t="s">
        <v>81</v>
      </c>
      <c r="R56">
        <v>432</v>
      </c>
      <c r="S56">
        <v>1247</v>
      </c>
      <c r="T56">
        <v>1247</v>
      </c>
      <c r="U56">
        <v>99</v>
      </c>
      <c r="V56">
        <v>1346</v>
      </c>
      <c r="W56" s="10">
        <v>0.24296962879640044</v>
      </c>
    </row>
    <row r="57" spans="1:23" x14ac:dyDescent="0.25">
      <c r="A57" t="s">
        <v>22</v>
      </c>
      <c r="B57" t="s">
        <v>23</v>
      </c>
      <c r="C57" t="s">
        <v>172</v>
      </c>
      <c r="D57">
        <v>1377625</v>
      </c>
      <c r="E57" t="s">
        <v>24</v>
      </c>
      <c r="F57" t="s">
        <v>309</v>
      </c>
      <c r="G57">
        <v>196</v>
      </c>
      <c r="H57">
        <v>160</v>
      </c>
      <c r="I57">
        <v>287</v>
      </c>
      <c r="J57">
        <v>1106</v>
      </c>
      <c r="K57">
        <v>1393</v>
      </c>
      <c r="N57" t="s">
        <v>22</v>
      </c>
      <c r="O57">
        <v>1380958</v>
      </c>
      <c r="P57" t="s">
        <v>122</v>
      </c>
      <c r="Q57" t="s">
        <v>33</v>
      </c>
      <c r="R57">
        <v>136</v>
      </c>
      <c r="S57">
        <v>1121</v>
      </c>
      <c r="T57">
        <v>1121</v>
      </c>
      <c r="U57">
        <v>56</v>
      </c>
      <c r="V57">
        <v>1177</v>
      </c>
      <c r="W57" s="10">
        <v>0.10357958872810358</v>
      </c>
    </row>
    <row r="58" spans="1:23" x14ac:dyDescent="0.25">
      <c r="A58" t="s">
        <v>22</v>
      </c>
      <c r="B58" t="s">
        <v>78</v>
      </c>
      <c r="C58" t="s">
        <v>172</v>
      </c>
      <c r="D58">
        <v>1380648</v>
      </c>
      <c r="E58" t="s">
        <v>80</v>
      </c>
      <c r="F58" t="s">
        <v>81</v>
      </c>
      <c r="G58">
        <v>432</v>
      </c>
      <c r="H58">
        <v>1247</v>
      </c>
      <c r="I58">
        <v>1247</v>
      </c>
      <c r="J58">
        <v>99</v>
      </c>
      <c r="K58">
        <v>1346</v>
      </c>
      <c r="N58" t="s">
        <v>22</v>
      </c>
      <c r="O58">
        <v>1380960</v>
      </c>
      <c r="P58" t="s">
        <v>62</v>
      </c>
      <c r="Q58" t="s">
        <v>63</v>
      </c>
      <c r="R58">
        <v>192</v>
      </c>
      <c r="S58">
        <v>1181</v>
      </c>
      <c r="T58">
        <v>1196</v>
      </c>
      <c r="U58">
        <v>48</v>
      </c>
      <c r="V58">
        <v>1244</v>
      </c>
      <c r="W58" s="10">
        <v>0.13370473537604458</v>
      </c>
    </row>
    <row r="59" spans="1:23" x14ac:dyDescent="0.25">
      <c r="A59" t="s">
        <v>22</v>
      </c>
      <c r="B59" t="s">
        <v>78</v>
      </c>
      <c r="C59" t="s">
        <v>172</v>
      </c>
      <c r="D59">
        <v>1381290</v>
      </c>
      <c r="E59" t="s">
        <v>101</v>
      </c>
      <c r="F59" t="s">
        <v>25</v>
      </c>
      <c r="G59">
        <v>256</v>
      </c>
      <c r="H59">
        <v>1445</v>
      </c>
      <c r="I59">
        <v>1446</v>
      </c>
      <c r="J59">
        <v>98</v>
      </c>
      <c r="K59">
        <v>1544</v>
      </c>
      <c r="N59" t="s">
        <v>22</v>
      </c>
      <c r="O59">
        <v>1381290</v>
      </c>
      <c r="P59" t="s">
        <v>101</v>
      </c>
      <c r="Q59" t="s">
        <v>25</v>
      </c>
      <c r="R59">
        <v>256</v>
      </c>
      <c r="S59">
        <v>1445</v>
      </c>
      <c r="T59">
        <v>1446</v>
      </c>
      <c r="U59">
        <v>98</v>
      </c>
      <c r="V59">
        <v>1544</v>
      </c>
      <c r="W59" s="10">
        <v>0.14222222222222222</v>
      </c>
    </row>
    <row r="60" spans="1:23" x14ac:dyDescent="0.25">
      <c r="A60" t="s">
        <v>22</v>
      </c>
      <c r="B60" t="s">
        <v>78</v>
      </c>
      <c r="C60" t="s">
        <v>172</v>
      </c>
      <c r="D60">
        <v>1381600</v>
      </c>
      <c r="E60" t="s">
        <v>216</v>
      </c>
      <c r="F60" t="s">
        <v>27</v>
      </c>
      <c r="G60">
        <v>355</v>
      </c>
      <c r="H60">
        <v>0</v>
      </c>
      <c r="I60">
        <v>225</v>
      </c>
      <c r="J60">
        <v>1365</v>
      </c>
      <c r="K60">
        <v>1590</v>
      </c>
      <c r="N60" t="s">
        <v>22</v>
      </c>
      <c r="O60">
        <v>1381382</v>
      </c>
      <c r="P60" t="s">
        <v>162</v>
      </c>
      <c r="Q60" t="s">
        <v>58</v>
      </c>
      <c r="R60">
        <v>0</v>
      </c>
      <c r="S60">
        <v>1238</v>
      </c>
      <c r="T60">
        <v>1238</v>
      </c>
      <c r="U60">
        <v>45</v>
      </c>
      <c r="V60">
        <v>1283</v>
      </c>
      <c r="W60" s="10">
        <v>0</v>
      </c>
    </row>
    <row r="61" spans="1:23" x14ac:dyDescent="0.25">
      <c r="A61" t="s">
        <v>22</v>
      </c>
      <c r="B61" t="s">
        <v>226</v>
      </c>
      <c r="C61" t="s">
        <v>176</v>
      </c>
      <c r="D61">
        <v>1382423</v>
      </c>
      <c r="E61" t="s">
        <v>228</v>
      </c>
      <c r="F61" t="s">
        <v>25</v>
      </c>
      <c r="G61">
        <v>217</v>
      </c>
      <c r="H61">
        <v>1037</v>
      </c>
      <c r="I61">
        <v>1037</v>
      </c>
      <c r="J61">
        <v>0</v>
      </c>
      <c r="K61">
        <v>1037</v>
      </c>
      <c r="N61" t="s">
        <v>22</v>
      </c>
      <c r="O61">
        <v>1382086</v>
      </c>
      <c r="P61" t="s">
        <v>187</v>
      </c>
      <c r="Q61" t="s">
        <v>144</v>
      </c>
      <c r="R61">
        <v>288</v>
      </c>
      <c r="S61">
        <v>1276</v>
      </c>
      <c r="T61">
        <v>1292</v>
      </c>
      <c r="U61">
        <v>32</v>
      </c>
      <c r="V61">
        <v>1324</v>
      </c>
      <c r="W61" s="10">
        <v>0.17866004962779156</v>
      </c>
    </row>
    <row r="62" spans="1:23" x14ac:dyDescent="0.25">
      <c r="A62" t="s">
        <v>22</v>
      </c>
      <c r="B62" t="s">
        <v>226</v>
      </c>
      <c r="C62" t="s">
        <v>176</v>
      </c>
      <c r="D62">
        <v>1381303</v>
      </c>
      <c r="E62" t="s">
        <v>322</v>
      </c>
      <c r="F62" t="s">
        <v>27</v>
      </c>
      <c r="G62">
        <v>7</v>
      </c>
      <c r="H62">
        <v>558</v>
      </c>
      <c r="I62">
        <v>559</v>
      </c>
      <c r="J62">
        <v>1</v>
      </c>
      <c r="K62">
        <v>560</v>
      </c>
      <c r="N62" t="s">
        <v>22</v>
      </c>
      <c r="O62">
        <v>1381600</v>
      </c>
      <c r="P62" t="s">
        <v>216</v>
      </c>
      <c r="Q62" t="s">
        <v>27</v>
      </c>
      <c r="R62">
        <v>355</v>
      </c>
      <c r="S62">
        <v>0</v>
      </c>
      <c r="T62">
        <v>225</v>
      </c>
      <c r="U62">
        <v>1365</v>
      </c>
      <c r="V62">
        <v>1590</v>
      </c>
      <c r="W62" s="10">
        <v>0.18251928020565553</v>
      </c>
    </row>
    <row r="63" spans="1:23" x14ac:dyDescent="0.25">
      <c r="A63" t="s">
        <v>22</v>
      </c>
      <c r="B63" t="s">
        <v>235</v>
      </c>
      <c r="C63" t="s">
        <v>172</v>
      </c>
      <c r="D63">
        <v>1382681</v>
      </c>
      <c r="E63" t="s">
        <v>237</v>
      </c>
      <c r="F63" t="s">
        <v>238</v>
      </c>
      <c r="G63">
        <v>126</v>
      </c>
      <c r="H63">
        <v>188</v>
      </c>
      <c r="I63">
        <v>328</v>
      </c>
      <c r="J63">
        <v>196</v>
      </c>
      <c r="K63">
        <v>524</v>
      </c>
      <c r="N63" t="s">
        <v>22</v>
      </c>
      <c r="O63">
        <v>1382423</v>
      </c>
      <c r="P63" t="s">
        <v>228</v>
      </c>
      <c r="Q63" t="s">
        <v>25</v>
      </c>
      <c r="R63">
        <v>217</v>
      </c>
      <c r="S63">
        <v>1037</v>
      </c>
      <c r="T63">
        <v>1037</v>
      </c>
      <c r="U63">
        <v>0</v>
      </c>
      <c r="V63">
        <v>1037</v>
      </c>
      <c r="W63" s="10">
        <v>0.17304625199362042</v>
      </c>
    </row>
    <row r="64" spans="1:23" x14ac:dyDescent="0.25">
      <c r="A64" t="s">
        <v>22</v>
      </c>
      <c r="B64" t="s">
        <v>254</v>
      </c>
      <c r="C64" t="s">
        <v>172</v>
      </c>
      <c r="D64">
        <v>1379782</v>
      </c>
      <c r="E64" t="s">
        <v>256</v>
      </c>
      <c r="F64" t="s">
        <v>25</v>
      </c>
      <c r="G64">
        <v>168</v>
      </c>
      <c r="H64">
        <v>955</v>
      </c>
      <c r="I64">
        <v>955</v>
      </c>
      <c r="J64">
        <v>8</v>
      </c>
      <c r="K64">
        <v>963</v>
      </c>
      <c r="N64" t="s">
        <v>22</v>
      </c>
      <c r="O64">
        <v>1382681</v>
      </c>
      <c r="P64" t="s">
        <v>237</v>
      </c>
      <c r="Q64" t="s">
        <v>238</v>
      </c>
      <c r="R64">
        <v>126</v>
      </c>
      <c r="S64">
        <v>188</v>
      </c>
      <c r="T64">
        <v>328</v>
      </c>
      <c r="U64">
        <v>196</v>
      </c>
      <c r="V64">
        <v>524</v>
      </c>
      <c r="W64" s="10">
        <v>0.19384615384615383</v>
      </c>
    </row>
    <row r="65" spans="1:23" x14ac:dyDescent="0.25">
      <c r="A65" t="s">
        <v>22</v>
      </c>
      <c r="B65" t="s">
        <v>254</v>
      </c>
      <c r="C65" t="s">
        <v>172</v>
      </c>
      <c r="D65">
        <v>1379782</v>
      </c>
      <c r="E65" t="s">
        <v>256</v>
      </c>
      <c r="F65" t="s">
        <v>361</v>
      </c>
      <c r="G65">
        <v>126</v>
      </c>
      <c r="H65">
        <v>959</v>
      </c>
      <c r="I65">
        <v>959</v>
      </c>
      <c r="J65">
        <v>13</v>
      </c>
      <c r="K65">
        <v>972</v>
      </c>
      <c r="N65" t="s">
        <v>22</v>
      </c>
      <c r="O65">
        <v>1381649</v>
      </c>
      <c r="P65" t="s">
        <v>245</v>
      </c>
      <c r="Q65" t="s">
        <v>25</v>
      </c>
      <c r="R65">
        <v>8</v>
      </c>
      <c r="S65">
        <v>697</v>
      </c>
      <c r="T65">
        <v>711</v>
      </c>
      <c r="U65">
        <v>0</v>
      </c>
      <c r="V65">
        <v>711</v>
      </c>
      <c r="W65" s="10">
        <v>1.1126564673157162E-2</v>
      </c>
    </row>
    <row r="66" spans="1:23" x14ac:dyDescent="0.25">
      <c r="A66" t="s">
        <v>22</v>
      </c>
      <c r="B66" t="s">
        <v>254</v>
      </c>
      <c r="C66" t="s">
        <v>172</v>
      </c>
      <c r="D66">
        <v>1381360</v>
      </c>
      <c r="E66" t="s">
        <v>272</v>
      </c>
      <c r="F66" t="s">
        <v>25</v>
      </c>
      <c r="G66">
        <v>651</v>
      </c>
      <c r="H66">
        <v>2378</v>
      </c>
      <c r="I66">
        <v>2384</v>
      </c>
      <c r="J66">
        <v>339</v>
      </c>
      <c r="K66">
        <v>2723</v>
      </c>
      <c r="N66" t="s">
        <v>22</v>
      </c>
      <c r="O66">
        <v>1379782</v>
      </c>
      <c r="P66" t="s">
        <v>256</v>
      </c>
      <c r="Q66" t="s">
        <v>25</v>
      </c>
      <c r="R66">
        <v>168</v>
      </c>
      <c r="S66">
        <v>955</v>
      </c>
      <c r="T66">
        <v>955</v>
      </c>
      <c r="U66">
        <v>8</v>
      </c>
      <c r="V66">
        <v>963</v>
      </c>
      <c r="W66" s="10">
        <v>0.14854111405835543</v>
      </c>
    </row>
    <row r="67" spans="1:23" x14ac:dyDescent="0.25">
      <c r="A67" t="s">
        <v>22</v>
      </c>
      <c r="B67" t="s">
        <v>254</v>
      </c>
      <c r="C67" t="s">
        <v>172</v>
      </c>
      <c r="D67">
        <v>1373649</v>
      </c>
      <c r="E67" t="s">
        <v>338</v>
      </c>
      <c r="F67" t="s">
        <v>67</v>
      </c>
      <c r="G67">
        <v>182</v>
      </c>
      <c r="H67">
        <v>758</v>
      </c>
      <c r="I67">
        <v>772</v>
      </c>
      <c r="J67">
        <v>0</v>
      </c>
      <c r="K67">
        <v>772</v>
      </c>
      <c r="N67" t="s">
        <v>22</v>
      </c>
      <c r="O67">
        <v>1379782</v>
      </c>
      <c r="P67" t="s">
        <v>256</v>
      </c>
      <c r="Q67" t="s">
        <v>361</v>
      </c>
      <c r="R67">
        <v>126</v>
      </c>
      <c r="S67">
        <v>959</v>
      </c>
      <c r="T67">
        <v>959</v>
      </c>
      <c r="U67">
        <v>13</v>
      </c>
      <c r="V67">
        <v>972</v>
      </c>
      <c r="W67" s="10">
        <v>0.11475409836065574</v>
      </c>
    </row>
    <row r="68" spans="1:23" x14ac:dyDescent="0.25">
      <c r="A68" t="s">
        <v>22</v>
      </c>
      <c r="B68" t="s">
        <v>284</v>
      </c>
      <c r="C68" t="s">
        <v>176</v>
      </c>
      <c r="D68">
        <v>1376001</v>
      </c>
      <c r="E68" t="s">
        <v>286</v>
      </c>
      <c r="F68" t="s">
        <v>57</v>
      </c>
      <c r="G68">
        <v>8</v>
      </c>
      <c r="H68">
        <v>28</v>
      </c>
      <c r="I68">
        <v>28</v>
      </c>
      <c r="J68">
        <v>0</v>
      </c>
      <c r="K68">
        <v>28</v>
      </c>
      <c r="N68" t="s">
        <v>22</v>
      </c>
      <c r="O68">
        <v>1381360</v>
      </c>
      <c r="P68" t="s">
        <v>272</v>
      </c>
      <c r="Q68" t="s">
        <v>25</v>
      </c>
      <c r="R68">
        <v>651</v>
      </c>
      <c r="S68">
        <v>2378</v>
      </c>
      <c r="T68">
        <v>2384</v>
      </c>
      <c r="U68">
        <v>339</v>
      </c>
      <c r="V68">
        <v>2723</v>
      </c>
      <c r="W68" s="10">
        <v>0.19294605809128632</v>
      </c>
    </row>
    <row r="69" spans="1:23" x14ac:dyDescent="0.25">
      <c r="A69" t="s">
        <v>22</v>
      </c>
      <c r="B69" t="s">
        <v>284</v>
      </c>
      <c r="C69" t="s">
        <v>176</v>
      </c>
      <c r="D69">
        <v>1317329</v>
      </c>
      <c r="E69" t="s">
        <v>294</v>
      </c>
      <c r="F69" t="s">
        <v>42</v>
      </c>
      <c r="G69">
        <v>272</v>
      </c>
      <c r="H69">
        <v>1292</v>
      </c>
      <c r="I69">
        <v>1333</v>
      </c>
      <c r="J69">
        <v>80</v>
      </c>
      <c r="K69">
        <v>1413</v>
      </c>
      <c r="N69" t="s">
        <v>22</v>
      </c>
      <c r="O69">
        <v>1376001</v>
      </c>
      <c r="P69" t="s">
        <v>286</v>
      </c>
      <c r="Q69" t="s">
        <v>57</v>
      </c>
      <c r="R69">
        <v>8</v>
      </c>
      <c r="S69">
        <v>28</v>
      </c>
      <c r="T69">
        <v>28</v>
      </c>
      <c r="U69">
        <v>0</v>
      </c>
      <c r="V69">
        <v>28</v>
      </c>
      <c r="W69" s="10">
        <v>0.22222222222222221</v>
      </c>
    </row>
    <row r="70" spans="1:23" x14ac:dyDescent="0.25">
      <c r="A70" t="s">
        <v>22</v>
      </c>
      <c r="B70" t="s">
        <v>341</v>
      </c>
      <c r="C70" t="s">
        <v>172</v>
      </c>
      <c r="D70">
        <v>1375433</v>
      </c>
      <c r="E70" t="s">
        <v>343</v>
      </c>
      <c r="F70" t="s">
        <v>85</v>
      </c>
      <c r="G70">
        <v>88</v>
      </c>
      <c r="H70">
        <v>951</v>
      </c>
      <c r="I70">
        <v>972</v>
      </c>
      <c r="J70">
        <v>48</v>
      </c>
      <c r="K70">
        <v>1020</v>
      </c>
      <c r="N70" t="s">
        <v>22</v>
      </c>
      <c r="O70">
        <v>1317329</v>
      </c>
      <c r="P70" t="s">
        <v>294</v>
      </c>
      <c r="Q70" t="s">
        <v>42</v>
      </c>
      <c r="R70">
        <v>272</v>
      </c>
      <c r="S70">
        <v>1292</v>
      </c>
      <c r="T70">
        <v>1333</v>
      </c>
      <c r="U70">
        <v>80</v>
      </c>
      <c r="V70">
        <v>1413</v>
      </c>
      <c r="W70" s="10">
        <v>0.16142433234421366</v>
      </c>
    </row>
    <row r="71" spans="1:23" x14ac:dyDescent="0.25">
      <c r="A71" t="s">
        <v>22</v>
      </c>
      <c r="B71" t="s">
        <v>394</v>
      </c>
      <c r="C71" t="s">
        <v>172</v>
      </c>
      <c r="D71">
        <v>1377447</v>
      </c>
      <c r="E71" t="s">
        <v>396</v>
      </c>
      <c r="F71" t="s">
        <v>25</v>
      </c>
      <c r="G71">
        <v>343</v>
      </c>
      <c r="H71">
        <v>1286</v>
      </c>
      <c r="I71">
        <v>1286</v>
      </c>
      <c r="J71">
        <v>12</v>
      </c>
      <c r="K71">
        <v>1298</v>
      </c>
      <c r="N71" t="s">
        <v>22</v>
      </c>
      <c r="O71">
        <v>1381303</v>
      </c>
      <c r="P71" t="s">
        <v>322</v>
      </c>
      <c r="Q71" t="s">
        <v>27</v>
      </c>
      <c r="R71">
        <v>7</v>
      </c>
      <c r="S71">
        <v>558</v>
      </c>
      <c r="T71">
        <v>559</v>
      </c>
      <c r="U71">
        <v>1</v>
      </c>
      <c r="V71">
        <v>560</v>
      </c>
      <c r="W71" s="10">
        <v>1.2345679012345678E-2</v>
      </c>
    </row>
    <row r="72" spans="1:23" x14ac:dyDescent="0.25">
      <c r="A72" t="s">
        <v>14</v>
      </c>
      <c r="B72" t="s">
        <v>157</v>
      </c>
      <c r="C72" t="s">
        <v>172</v>
      </c>
      <c r="D72">
        <v>1381675</v>
      </c>
      <c r="E72" t="s">
        <v>334</v>
      </c>
      <c r="F72" t="s">
        <v>84</v>
      </c>
      <c r="G72">
        <v>250</v>
      </c>
      <c r="H72">
        <v>658</v>
      </c>
      <c r="I72">
        <v>658</v>
      </c>
      <c r="J72">
        <v>35</v>
      </c>
      <c r="K72">
        <v>693</v>
      </c>
      <c r="N72" t="s">
        <v>22</v>
      </c>
      <c r="O72">
        <v>1373649</v>
      </c>
      <c r="P72" t="s">
        <v>338</v>
      </c>
      <c r="Q72" t="s">
        <v>67</v>
      </c>
      <c r="R72">
        <v>182</v>
      </c>
      <c r="S72">
        <v>758</v>
      </c>
      <c r="T72">
        <v>772</v>
      </c>
      <c r="U72">
        <v>0</v>
      </c>
      <c r="V72">
        <v>772</v>
      </c>
      <c r="W72" s="10">
        <v>0.19077568134171907</v>
      </c>
    </row>
    <row r="73" spans="1:23" x14ac:dyDescent="0.25">
      <c r="A73" t="s">
        <v>14</v>
      </c>
      <c r="B73" t="s">
        <v>157</v>
      </c>
      <c r="C73" t="s">
        <v>172</v>
      </c>
      <c r="D73">
        <v>1381676</v>
      </c>
      <c r="E73" t="s">
        <v>387</v>
      </c>
      <c r="F73" t="s">
        <v>39</v>
      </c>
      <c r="G73">
        <v>250</v>
      </c>
      <c r="H73">
        <v>670</v>
      </c>
      <c r="I73">
        <v>685</v>
      </c>
      <c r="J73">
        <v>30</v>
      </c>
      <c r="K73">
        <v>715</v>
      </c>
      <c r="N73" t="s">
        <v>22</v>
      </c>
      <c r="O73">
        <v>1375433</v>
      </c>
      <c r="P73" t="s">
        <v>343</v>
      </c>
      <c r="Q73" t="s">
        <v>85</v>
      </c>
      <c r="R73">
        <v>88</v>
      </c>
      <c r="S73">
        <v>951</v>
      </c>
      <c r="T73">
        <v>972</v>
      </c>
      <c r="U73">
        <v>48</v>
      </c>
      <c r="V73">
        <v>1020</v>
      </c>
      <c r="W73" s="10">
        <v>7.9422382671480149E-2</v>
      </c>
    </row>
    <row r="74" spans="1:23" x14ac:dyDescent="0.25">
      <c r="A74" t="s">
        <v>14</v>
      </c>
      <c r="B74" t="s">
        <v>29</v>
      </c>
      <c r="C74" t="s">
        <v>172</v>
      </c>
      <c r="D74">
        <v>1381638</v>
      </c>
      <c r="E74" t="s">
        <v>167</v>
      </c>
      <c r="F74" t="s">
        <v>42</v>
      </c>
      <c r="G74">
        <v>7</v>
      </c>
      <c r="H74">
        <v>317</v>
      </c>
      <c r="I74">
        <v>323</v>
      </c>
      <c r="J74">
        <v>0</v>
      </c>
      <c r="K74">
        <v>323</v>
      </c>
      <c r="N74" t="s">
        <v>22</v>
      </c>
      <c r="O74">
        <v>1377447</v>
      </c>
      <c r="P74" t="s">
        <v>396</v>
      </c>
      <c r="Q74" t="s">
        <v>25</v>
      </c>
      <c r="R74">
        <v>343</v>
      </c>
      <c r="S74">
        <v>1286</v>
      </c>
      <c r="T74">
        <v>1286</v>
      </c>
      <c r="U74">
        <v>12</v>
      </c>
      <c r="V74">
        <v>1298</v>
      </c>
      <c r="W74" s="10">
        <v>0.20901889092017062</v>
      </c>
    </row>
    <row r="75" spans="1:23" x14ac:dyDescent="0.25">
      <c r="A75" t="s">
        <v>14</v>
      </c>
      <c r="B75" t="s">
        <v>29</v>
      </c>
      <c r="C75" t="s">
        <v>172</v>
      </c>
      <c r="D75">
        <v>1381677</v>
      </c>
      <c r="E75" t="s">
        <v>313</v>
      </c>
      <c r="F75" t="s">
        <v>58</v>
      </c>
      <c r="G75">
        <v>195</v>
      </c>
      <c r="H75">
        <v>709</v>
      </c>
      <c r="I75">
        <v>709</v>
      </c>
      <c r="J75">
        <v>30</v>
      </c>
      <c r="K75">
        <v>739</v>
      </c>
      <c r="N75" t="s">
        <v>14</v>
      </c>
      <c r="O75">
        <v>1379093</v>
      </c>
      <c r="P75" t="s">
        <v>38</v>
      </c>
      <c r="Q75" t="s">
        <v>39</v>
      </c>
      <c r="R75">
        <v>84</v>
      </c>
      <c r="S75">
        <v>932</v>
      </c>
      <c r="T75">
        <v>932</v>
      </c>
      <c r="U75">
        <v>36</v>
      </c>
      <c r="V75">
        <v>968</v>
      </c>
      <c r="W75" s="10">
        <v>7.9847908745247151E-2</v>
      </c>
    </row>
    <row r="76" spans="1:23" x14ac:dyDescent="0.25">
      <c r="A76" t="s">
        <v>14</v>
      </c>
      <c r="B76" t="s">
        <v>29</v>
      </c>
      <c r="C76" t="s">
        <v>172</v>
      </c>
      <c r="D76">
        <v>1381608</v>
      </c>
      <c r="E76" t="s">
        <v>315</v>
      </c>
      <c r="F76" t="s">
        <v>42</v>
      </c>
      <c r="G76">
        <v>90</v>
      </c>
      <c r="H76">
        <v>780</v>
      </c>
      <c r="I76">
        <v>780</v>
      </c>
      <c r="J76">
        <v>30</v>
      </c>
      <c r="K76">
        <v>810</v>
      </c>
      <c r="N76" t="s">
        <v>14</v>
      </c>
      <c r="O76">
        <v>1379094</v>
      </c>
      <c r="P76" t="s">
        <v>60</v>
      </c>
      <c r="Q76" t="s">
        <v>25</v>
      </c>
      <c r="R76">
        <v>78</v>
      </c>
      <c r="S76">
        <v>1031</v>
      </c>
      <c r="T76">
        <v>1031</v>
      </c>
      <c r="U76">
        <v>36</v>
      </c>
      <c r="V76">
        <v>1067</v>
      </c>
      <c r="W76" s="10">
        <v>6.8122270742358076E-2</v>
      </c>
    </row>
    <row r="77" spans="1:23" x14ac:dyDescent="0.25">
      <c r="A77" t="s">
        <v>14</v>
      </c>
      <c r="B77" t="s">
        <v>36</v>
      </c>
      <c r="C77" t="s">
        <v>172</v>
      </c>
      <c r="D77">
        <v>1379093</v>
      </c>
      <c r="E77" t="s">
        <v>38</v>
      </c>
      <c r="F77" t="s">
        <v>39</v>
      </c>
      <c r="G77">
        <v>84</v>
      </c>
      <c r="H77">
        <v>932</v>
      </c>
      <c r="I77">
        <v>932</v>
      </c>
      <c r="J77">
        <v>36</v>
      </c>
      <c r="K77">
        <v>968</v>
      </c>
      <c r="N77" t="s">
        <v>14</v>
      </c>
      <c r="O77">
        <v>1379109</v>
      </c>
      <c r="P77" t="s">
        <v>107</v>
      </c>
      <c r="Q77" t="s">
        <v>108</v>
      </c>
      <c r="R77">
        <v>138</v>
      </c>
      <c r="S77">
        <v>974</v>
      </c>
      <c r="T77">
        <v>974</v>
      </c>
      <c r="U77">
        <v>37</v>
      </c>
      <c r="V77">
        <v>1011</v>
      </c>
      <c r="W77" s="10">
        <v>0.12010443864229765</v>
      </c>
    </row>
    <row r="78" spans="1:23" x14ac:dyDescent="0.25">
      <c r="A78" t="s">
        <v>14</v>
      </c>
      <c r="B78" t="s">
        <v>36</v>
      </c>
      <c r="C78" t="s">
        <v>172</v>
      </c>
      <c r="D78">
        <v>1379094</v>
      </c>
      <c r="E78" t="s">
        <v>60</v>
      </c>
      <c r="F78" t="s">
        <v>25</v>
      </c>
      <c r="G78">
        <v>78</v>
      </c>
      <c r="H78">
        <v>1031</v>
      </c>
      <c r="I78">
        <v>1031</v>
      </c>
      <c r="J78">
        <v>36</v>
      </c>
      <c r="K78">
        <v>1067</v>
      </c>
      <c r="N78" t="s">
        <v>14</v>
      </c>
      <c r="O78">
        <v>1380877</v>
      </c>
      <c r="P78" t="s">
        <v>32</v>
      </c>
      <c r="Q78" t="s">
        <v>33</v>
      </c>
      <c r="R78">
        <v>231</v>
      </c>
      <c r="S78">
        <v>1266</v>
      </c>
      <c r="T78">
        <v>1275</v>
      </c>
      <c r="U78">
        <v>79</v>
      </c>
      <c r="V78">
        <v>1354</v>
      </c>
      <c r="W78" s="10">
        <v>0.14574132492113565</v>
      </c>
    </row>
    <row r="79" spans="1:23" x14ac:dyDescent="0.25">
      <c r="A79" t="s">
        <v>14</v>
      </c>
      <c r="B79" t="s">
        <v>36</v>
      </c>
      <c r="C79" t="s">
        <v>172</v>
      </c>
      <c r="D79">
        <v>1379109</v>
      </c>
      <c r="E79" t="s">
        <v>107</v>
      </c>
      <c r="F79" t="s">
        <v>108</v>
      </c>
      <c r="G79">
        <v>138</v>
      </c>
      <c r="H79">
        <v>974</v>
      </c>
      <c r="I79">
        <v>974</v>
      </c>
      <c r="J79">
        <v>37</v>
      </c>
      <c r="K79">
        <v>1011</v>
      </c>
      <c r="N79" t="s">
        <v>14</v>
      </c>
      <c r="O79">
        <v>1380922</v>
      </c>
      <c r="P79" t="s">
        <v>164</v>
      </c>
      <c r="Q79" t="s">
        <v>165</v>
      </c>
      <c r="R79">
        <v>190</v>
      </c>
      <c r="S79">
        <v>1052</v>
      </c>
      <c r="T79">
        <v>1052</v>
      </c>
      <c r="U79">
        <v>0</v>
      </c>
      <c r="V79">
        <v>1052</v>
      </c>
      <c r="W79" s="10">
        <v>0.1529790660225443</v>
      </c>
    </row>
    <row r="80" spans="1:23" x14ac:dyDescent="0.25">
      <c r="A80" t="s">
        <v>14</v>
      </c>
      <c r="B80" t="s">
        <v>36</v>
      </c>
      <c r="C80" t="s">
        <v>172</v>
      </c>
      <c r="D80">
        <v>1380922</v>
      </c>
      <c r="E80" t="s">
        <v>164</v>
      </c>
      <c r="F80" t="s">
        <v>165</v>
      </c>
      <c r="G80">
        <v>190</v>
      </c>
      <c r="H80">
        <v>1052</v>
      </c>
      <c r="I80">
        <v>1052</v>
      </c>
      <c r="J80">
        <v>0</v>
      </c>
      <c r="K80">
        <v>1052</v>
      </c>
      <c r="N80" t="s">
        <v>14</v>
      </c>
      <c r="O80">
        <v>1381638</v>
      </c>
      <c r="P80" t="s">
        <v>167</v>
      </c>
      <c r="Q80" t="s">
        <v>42</v>
      </c>
      <c r="R80">
        <v>7</v>
      </c>
      <c r="S80">
        <v>317</v>
      </c>
      <c r="T80">
        <v>323</v>
      </c>
      <c r="U80">
        <v>0</v>
      </c>
      <c r="V80">
        <v>323</v>
      </c>
      <c r="W80" s="10">
        <v>2.1212121212121213E-2</v>
      </c>
    </row>
    <row r="81" spans="1:23" x14ac:dyDescent="0.25">
      <c r="A81" t="s">
        <v>14</v>
      </c>
      <c r="B81" t="s">
        <v>36</v>
      </c>
      <c r="C81" t="s">
        <v>172</v>
      </c>
      <c r="D81">
        <v>1381961</v>
      </c>
      <c r="E81" t="s">
        <v>224</v>
      </c>
      <c r="F81" t="s">
        <v>42</v>
      </c>
      <c r="G81">
        <v>210</v>
      </c>
      <c r="H81">
        <v>156</v>
      </c>
      <c r="I81">
        <v>336</v>
      </c>
      <c r="J81">
        <v>444</v>
      </c>
      <c r="K81">
        <v>780</v>
      </c>
      <c r="N81" t="s">
        <v>14</v>
      </c>
      <c r="O81">
        <v>1380692</v>
      </c>
      <c r="P81" t="s">
        <v>169</v>
      </c>
      <c r="Q81" t="s">
        <v>67</v>
      </c>
      <c r="R81">
        <v>189</v>
      </c>
      <c r="S81">
        <v>590</v>
      </c>
      <c r="T81">
        <v>600</v>
      </c>
      <c r="U81">
        <v>0</v>
      </c>
      <c r="V81">
        <v>600</v>
      </c>
      <c r="W81" s="10">
        <v>0.23954372623574144</v>
      </c>
    </row>
    <row r="82" spans="1:23" x14ac:dyDescent="0.25">
      <c r="A82" t="s">
        <v>14</v>
      </c>
      <c r="B82" t="s">
        <v>36</v>
      </c>
      <c r="C82" t="s">
        <v>172</v>
      </c>
      <c r="D82">
        <v>1382638</v>
      </c>
      <c r="E82" t="s">
        <v>280</v>
      </c>
      <c r="F82" t="s">
        <v>27</v>
      </c>
      <c r="G82">
        <v>350</v>
      </c>
      <c r="H82">
        <v>1034</v>
      </c>
      <c r="I82">
        <v>1044</v>
      </c>
      <c r="J82">
        <v>190</v>
      </c>
      <c r="K82">
        <v>1234</v>
      </c>
      <c r="N82" t="s">
        <v>14</v>
      </c>
      <c r="O82">
        <v>1381986</v>
      </c>
      <c r="P82" t="s">
        <v>194</v>
      </c>
      <c r="Q82" t="s">
        <v>42</v>
      </c>
      <c r="R82">
        <v>240</v>
      </c>
      <c r="S82">
        <v>144</v>
      </c>
      <c r="T82">
        <v>324</v>
      </c>
      <c r="U82">
        <v>438</v>
      </c>
      <c r="V82">
        <v>762</v>
      </c>
      <c r="W82" s="10">
        <v>0.23952095808383234</v>
      </c>
    </row>
    <row r="83" spans="1:23" x14ac:dyDescent="0.25">
      <c r="A83" t="s">
        <v>14</v>
      </c>
      <c r="B83" t="s">
        <v>36</v>
      </c>
      <c r="C83" t="s">
        <v>172</v>
      </c>
      <c r="D83">
        <v>1382083</v>
      </c>
      <c r="E83" t="s">
        <v>307</v>
      </c>
      <c r="F83" t="s">
        <v>42</v>
      </c>
      <c r="G83">
        <v>280</v>
      </c>
      <c r="H83">
        <v>0</v>
      </c>
      <c r="I83">
        <v>0</v>
      </c>
      <c r="J83">
        <v>1060</v>
      </c>
      <c r="K83">
        <v>1060</v>
      </c>
      <c r="N83" t="s">
        <v>14</v>
      </c>
      <c r="O83">
        <v>1382019</v>
      </c>
      <c r="P83" t="s">
        <v>197</v>
      </c>
      <c r="Q83" t="s">
        <v>85</v>
      </c>
      <c r="R83">
        <v>252</v>
      </c>
      <c r="S83">
        <v>144</v>
      </c>
      <c r="T83">
        <v>324</v>
      </c>
      <c r="U83">
        <v>426</v>
      </c>
      <c r="V83">
        <v>750</v>
      </c>
      <c r="W83" s="10">
        <v>0.25149700598802394</v>
      </c>
    </row>
    <row r="84" spans="1:23" x14ac:dyDescent="0.25">
      <c r="A84" t="s">
        <v>14</v>
      </c>
      <c r="B84" t="s">
        <v>36</v>
      </c>
      <c r="C84" t="s">
        <v>172</v>
      </c>
      <c r="D84">
        <v>1382616</v>
      </c>
      <c r="E84" t="s">
        <v>336</v>
      </c>
      <c r="F84" t="s">
        <v>27</v>
      </c>
      <c r="G84">
        <v>200</v>
      </c>
      <c r="H84">
        <v>673</v>
      </c>
      <c r="I84">
        <v>673</v>
      </c>
      <c r="J84">
        <v>0</v>
      </c>
      <c r="K84">
        <v>673</v>
      </c>
      <c r="N84" t="s">
        <v>14</v>
      </c>
      <c r="O84">
        <v>1381980</v>
      </c>
      <c r="P84" t="s">
        <v>222</v>
      </c>
      <c r="Q84" t="s">
        <v>85</v>
      </c>
      <c r="R84">
        <v>174</v>
      </c>
      <c r="S84">
        <v>143</v>
      </c>
      <c r="T84">
        <v>323</v>
      </c>
      <c r="U84">
        <v>438</v>
      </c>
      <c r="V84">
        <v>761</v>
      </c>
      <c r="W84" s="10">
        <v>0.18609625668449198</v>
      </c>
    </row>
    <row r="85" spans="1:23" x14ac:dyDescent="0.25">
      <c r="A85" t="s">
        <v>14</v>
      </c>
      <c r="B85" t="s">
        <v>36</v>
      </c>
      <c r="C85" t="s">
        <v>172</v>
      </c>
      <c r="D85">
        <v>1381966</v>
      </c>
      <c r="E85" t="s">
        <v>224</v>
      </c>
      <c r="F85" t="s">
        <v>25</v>
      </c>
      <c r="G85">
        <v>222</v>
      </c>
      <c r="H85">
        <v>156</v>
      </c>
      <c r="I85">
        <v>336</v>
      </c>
      <c r="J85">
        <v>444</v>
      </c>
      <c r="K85">
        <v>780</v>
      </c>
      <c r="N85" t="s">
        <v>14</v>
      </c>
      <c r="O85">
        <v>1381961</v>
      </c>
      <c r="P85" t="s">
        <v>224</v>
      </c>
      <c r="Q85" t="s">
        <v>42</v>
      </c>
      <c r="R85">
        <v>210</v>
      </c>
      <c r="S85">
        <v>156</v>
      </c>
      <c r="T85">
        <v>336</v>
      </c>
      <c r="U85">
        <v>444</v>
      </c>
      <c r="V85">
        <v>780</v>
      </c>
      <c r="W85" s="10">
        <v>0.21212121212121213</v>
      </c>
    </row>
    <row r="86" spans="1:23" x14ac:dyDescent="0.25">
      <c r="A86" t="s">
        <v>14</v>
      </c>
      <c r="B86" t="s">
        <v>30</v>
      </c>
      <c r="C86" t="s">
        <v>172</v>
      </c>
      <c r="D86">
        <v>1380877</v>
      </c>
      <c r="E86" t="s">
        <v>32</v>
      </c>
      <c r="F86" t="s">
        <v>33</v>
      </c>
      <c r="G86">
        <v>231</v>
      </c>
      <c r="H86">
        <v>1266</v>
      </c>
      <c r="I86">
        <v>1275</v>
      </c>
      <c r="J86">
        <v>79</v>
      </c>
      <c r="K86">
        <v>1354</v>
      </c>
      <c r="N86" t="s">
        <v>14</v>
      </c>
      <c r="O86">
        <v>1380759</v>
      </c>
      <c r="P86" t="s">
        <v>92</v>
      </c>
      <c r="Q86" t="s">
        <v>25</v>
      </c>
      <c r="R86">
        <v>7</v>
      </c>
      <c r="S86">
        <v>941</v>
      </c>
      <c r="T86">
        <v>956</v>
      </c>
      <c r="U86">
        <v>14</v>
      </c>
      <c r="V86">
        <v>970</v>
      </c>
      <c r="W86" s="10">
        <v>7.164790174002047E-3</v>
      </c>
    </row>
    <row r="87" spans="1:23" x14ac:dyDescent="0.25">
      <c r="A87" t="s">
        <v>14</v>
      </c>
      <c r="B87" t="s">
        <v>30</v>
      </c>
      <c r="C87" t="s">
        <v>172</v>
      </c>
      <c r="D87">
        <v>1380759</v>
      </c>
      <c r="E87" t="s">
        <v>92</v>
      </c>
      <c r="F87" t="s">
        <v>25</v>
      </c>
      <c r="G87">
        <v>7</v>
      </c>
      <c r="H87">
        <v>941</v>
      </c>
      <c r="I87">
        <v>956</v>
      </c>
      <c r="J87">
        <v>14</v>
      </c>
      <c r="K87">
        <v>970</v>
      </c>
      <c r="N87" t="s">
        <v>14</v>
      </c>
      <c r="O87">
        <v>1382015</v>
      </c>
      <c r="P87" t="s">
        <v>230</v>
      </c>
      <c r="Q87" t="s">
        <v>33</v>
      </c>
      <c r="R87">
        <v>228</v>
      </c>
      <c r="S87">
        <v>150</v>
      </c>
      <c r="T87">
        <v>330</v>
      </c>
      <c r="U87">
        <v>438</v>
      </c>
      <c r="V87">
        <v>768</v>
      </c>
      <c r="W87" s="10">
        <v>0.2289156626506024</v>
      </c>
    </row>
    <row r="88" spans="1:23" x14ac:dyDescent="0.25">
      <c r="A88" t="s">
        <v>14</v>
      </c>
      <c r="B88" t="s">
        <v>30</v>
      </c>
      <c r="C88" t="s">
        <v>172</v>
      </c>
      <c r="D88">
        <v>1381533</v>
      </c>
      <c r="E88" t="s">
        <v>274</v>
      </c>
      <c r="F88" t="s">
        <v>67</v>
      </c>
      <c r="G88">
        <v>56</v>
      </c>
      <c r="H88">
        <v>882</v>
      </c>
      <c r="I88">
        <v>909</v>
      </c>
      <c r="J88">
        <v>13</v>
      </c>
      <c r="K88">
        <v>922</v>
      </c>
      <c r="N88" t="s">
        <v>14</v>
      </c>
      <c r="O88">
        <v>1381533</v>
      </c>
      <c r="P88" t="s">
        <v>274</v>
      </c>
      <c r="Q88" t="s">
        <v>67</v>
      </c>
      <c r="R88">
        <v>56</v>
      </c>
      <c r="S88">
        <v>882</v>
      </c>
      <c r="T88">
        <v>909</v>
      </c>
      <c r="U88">
        <v>13</v>
      </c>
      <c r="V88">
        <v>922</v>
      </c>
      <c r="W88" s="10">
        <v>5.7259713701431493E-2</v>
      </c>
    </row>
    <row r="89" spans="1:23" x14ac:dyDescent="0.25">
      <c r="A89" t="s">
        <v>14</v>
      </c>
      <c r="B89" t="s">
        <v>30</v>
      </c>
      <c r="C89" t="s">
        <v>172</v>
      </c>
      <c r="D89">
        <v>1381540</v>
      </c>
      <c r="E89" t="s">
        <v>326</v>
      </c>
      <c r="F89" t="s">
        <v>327</v>
      </c>
      <c r="G89">
        <v>7</v>
      </c>
      <c r="H89">
        <v>648</v>
      </c>
      <c r="I89">
        <v>648</v>
      </c>
      <c r="J89">
        <v>0</v>
      </c>
      <c r="K89">
        <v>648</v>
      </c>
      <c r="N89" t="s">
        <v>14</v>
      </c>
      <c r="O89">
        <v>1381881</v>
      </c>
      <c r="P89" t="s">
        <v>278</v>
      </c>
      <c r="Q89" t="s">
        <v>25</v>
      </c>
      <c r="R89">
        <v>10</v>
      </c>
      <c r="S89">
        <v>911</v>
      </c>
      <c r="T89">
        <v>911</v>
      </c>
      <c r="U89">
        <v>11</v>
      </c>
      <c r="V89">
        <v>922</v>
      </c>
      <c r="W89" s="10">
        <v>1.0729613733905579E-2</v>
      </c>
    </row>
    <row r="90" spans="1:23" x14ac:dyDescent="0.25">
      <c r="A90" t="s">
        <v>14</v>
      </c>
      <c r="B90" t="s">
        <v>30</v>
      </c>
      <c r="C90" t="s">
        <v>172</v>
      </c>
      <c r="D90">
        <v>1382438</v>
      </c>
      <c r="E90" t="s">
        <v>32</v>
      </c>
      <c r="F90" t="s">
        <v>27</v>
      </c>
      <c r="G90">
        <v>7</v>
      </c>
      <c r="H90">
        <v>766</v>
      </c>
      <c r="I90">
        <v>815</v>
      </c>
      <c r="J90">
        <v>182</v>
      </c>
      <c r="K90">
        <v>997</v>
      </c>
      <c r="N90" t="s">
        <v>14</v>
      </c>
      <c r="O90">
        <v>1382638</v>
      </c>
      <c r="P90" t="s">
        <v>280</v>
      </c>
      <c r="Q90" t="s">
        <v>27</v>
      </c>
      <c r="R90">
        <v>350</v>
      </c>
      <c r="S90">
        <v>1034</v>
      </c>
      <c r="T90">
        <v>1044</v>
      </c>
      <c r="U90">
        <v>190</v>
      </c>
      <c r="V90">
        <v>1234</v>
      </c>
      <c r="W90" s="10">
        <v>0.22095959595959597</v>
      </c>
    </row>
    <row r="91" spans="1:23" x14ac:dyDescent="0.25">
      <c r="A91" t="s">
        <v>14</v>
      </c>
      <c r="B91" t="s">
        <v>30</v>
      </c>
      <c r="C91" t="s">
        <v>172</v>
      </c>
      <c r="D91">
        <v>1380901</v>
      </c>
      <c r="E91" t="s">
        <v>411</v>
      </c>
      <c r="F91" t="s">
        <v>25</v>
      </c>
      <c r="G91">
        <v>308</v>
      </c>
      <c r="H91">
        <v>990</v>
      </c>
      <c r="I91">
        <v>1005</v>
      </c>
      <c r="J91">
        <v>7</v>
      </c>
      <c r="K91">
        <v>1012</v>
      </c>
      <c r="N91" t="s">
        <v>14</v>
      </c>
      <c r="O91">
        <v>1381538</v>
      </c>
      <c r="P91" t="s">
        <v>288</v>
      </c>
      <c r="Q91" t="s">
        <v>289</v>
      </c>
      <c r="R91">
        <v>20</v>
      </c>
      <c r="S91">
        <v>815</v>
      </c>
      <c r="T91">
        <v>825</v>
      </c>
      <c r="U91">
        <v>0</v>
      </c>
      <c r="V91">
        <v>825</v>
      </c>
      <c r="W91" s="10">
        <v>2.3668639053254437E-2</v>
      </c>
    </row>
    <row r="92" spans="1:23" x14ac:dyDescent="0.25">
      <c r="A92" t="s">
        <v>14</v>
      </c>
      <c r="B92" t="s">
        <v>30</v>
      </c>
      <c r="C92" t="s">
        <v>172</v>
      </c>
      <c r="D92">
        <v>1381655</v>
      </c>
      <c r="E92" t="s">
        <v>429</v>
      </c>
      <c r="F92" t="s">
        <v>67</v>
      </c>
      <c r="G92">
        <v>210</v>
      </c>
      <c r="H92">
        <v>756</v>
      </c>
      <c r="I92">
        <v>763</v>
      </c>
      <c r="J92">
        <v>14</v>
      </c>
      <c r="K92">
        <v>777</v>
      </c>
      <c r="N92" t="s">
        <v>14</v>
      </c>
      <c r="O92">
        <v>1380604</v>
      </c>
      <c r="P92" t="s">
        <v>92</v>
      </c>
      <c r="Q92" t="s">
        <v>25</v>
      </c>
      <c r="R92">
        <v>80</v>
      </c>
      <c r="S92">
        <v>791</v>
      </c>
      <c r="T92">
        <v>805</v>
      </c>
      <c r="U92">
        <v>13</v>
      </c>
      <c r="V92">
        <v>818</v>
      </c>
      <c r="W92" s="10">
        <v>8.9086859688195991E-2</v>
      </c>
    </row>
    <row r="93" spans="1:23" x14ac:dyDescent="0.25">
      <c r="A93" t="s">
        <v>14</v>
      </c>
      <c r="B93" t="s">
        <v>99</v>
      </c>
      <c r="C93" t="s">
        <v>172</v>
      </c>
      <c r="D93">
        <v>1380692</v>
      </c>
      <c r="E93" t="s">
        <v>169</v>
      </c>
      <c r="F93" t="s">
        <v>67</v>
      </c>
      <c r="G93">
        <v>189</v>
      </c>
      <c r="H93">
        <v>590</v>
      </c>
      <c r="I93">
        <v>600</v>
      </c>
      <c r="J93">
        <v>0</v>
      </c>
      <c r="K93">
        <v>600</v>
      </c>
      <c r="N93" t="s">
        <v>14</v>
      </c>
      <c r="O93">
        <v>1380605</v>
      </c>
      <c r="P93" t="s">
        <v>304</v>
      </c>
      <c r="Q93" t="s">
        <v>25</v>
      </c>
      <c r="R93">
        <v>280</v>
      </c>
      <c r="S93">
        <v>865</v>
      </c>
      <c r="T93">
        <v>882</v>
      </c>
      <c r="U93">
        <v>0</v>
      </c>
      <c r="V93">
        <v>882</v>
      </c>
      <c r="W93" s="10">
        <v>0.24096385542168675</v>
      </c>
    </row>
    <row r="94" spans="1:23" x14ac:dyDescent="0.25">
      <c r="A94" t="s">
        <v>14</v>
      </c>
      <c r="B94" t="s">
        <v>119</v>
      </c>
      <c r="C94" t="s">
        <v>172</v>
      </c>
      <c r="D94">
        <v>1381538</v>
      </c>
      <c r="E94" t="s">
        <v>288</v>
      </c>
      <c r="F94" t="s">
        <v>289</v>
      </c>
      <c r="G94">
        <v>20</v>
      </c>
      <c r="H94">
        <v>815</v>
      </c>
      <c r="I94">
        <v>825</v>
      </c>
      <c r="J94">
        <v>0</v>
      </c>
      <c r="K94">
        <v>825</v>
      </c>
      <c r="N94" t="s">
        <v>14</v>
      </c>
      <c r="O94">
        <v>1382016</v>
      </c>
      <c r="P94" t="s">
        <v>230</v>
      </c>
      <c r="Q94" t="s">
        <v>50</v>
      </c>
      <c r="R94">
        <v>234</v>
      </c>
      <c r="S94">
        <v>156</v>
      </c>
      <c r="T94">
        <v>336</v>
      </c>
      <c r="U94">
        <v>432</v>
      </c>
      <c r="V94">
        <v>768</v>
      </c>
      <c r="W94" s="10">
        <v>0.23353293413173654</v>
      </c>
    </row>
    <row r="95" spans="1:23" x14ac:dyDescent="0.25">
      <c r="A95" t="s">
        <v>14</v>
      </c>
      <c r="B95" t="s">
        <v>119</v>
      </c>
      <c r="C95" t="s">
        <v>172</v>
      </c>
      <c r="D95">
        <v>1380604</v>
      </c>
      <c r="E95" t="s">
        <v>92</v>
      </c>
      <c r="F95" t="s">
        <v>25</v>
      </c>
      <c r="G95">
        <v>80</v>
      </c>
      <c r="H95">
        <v>791</v>
      </c>
      <c r="I95">
        <v>805</v>
      </c>
      <c r="J95">
        <v>13</v>
      </c>
      <c r="K95">
        <v>818</v>
      </c>
      <c r="N95" t="s">
        <v>14</v>
      </c>
      <c r="O95">
        <v>1382083</v>
      </c>
      <c r="P95" t="s">
        <v>307</v>
      </c>
      <c r="Q95" t="s">
        <v>42</v>
      </c>
      <c r="R95">
        <v>280</v>
      </c>
      <c r="S95">
        <v>0</v>
      </c>
      <c r="T95">
        <v>0</v>
      </c>
      <c r="U95">
        <v>1060</v>
      </c>
      <c r="V95">
        <v>1060</v>
      </c>
      <c r="W95" s="10">
        <v>0.20895522388059701</v>
      </c>
    </row>
    <row r="96" spans="1:23" x14ac:dyDescent="0.25">
      <c r="A96" t="s">
        <v>14</v>
      </c>
      <c r="B96" t="s">
        <v>119</v>
      </c>
      <c r="C96" t="s">
        <v>172</v>
      </c>
      <c r="D96">
        <v>1378931</v>
      </c>
      <c r="E96" t="s">
        <v>329</v>
      </c>
      <c r="F96" t="s">
        <v>27</v>
      </c>
      <c r="G96">
        <v>430</v>
      </c>
      <c r="H96">
        <v>464</v>
      </c>
      <c r="I96">
        <v>725</v>
      </c>
      <c r="J96">
        <v>420</v>
      </c>
      <c r="K96">
        <v>1145</v>
      </c>
      <c r="N96" t="s">
        <v>14</v>
      </c>
      <c r="O96">
        <v>1381677</v>
      </c>
      <c r="P96" t="s">
        <v>313</v>
      </c>
      <c r="Q96" t="s">
        <v>58</v>
      </c>
      <c r="R96">
        <v>195</v>
      </c>
      <c r="S96">
        <v>709</v>
      </c>
      <c r="T96">
        <v>709</v>
      </c>
      <c r="U96">
        <v>30</v>
      </c>
      <c r="V96">
        <v>739</v>
      </c>
      <c r="W96" s="10">
        <v>0.20877944325481798</v>
      </c>
    </row>
    <row r="97" spans="1:23" x14ac:dyDescent="0.25">
      <c r="A97" t="s">
        <v>14</v>
      </c>
      <c r="B97" t="s">
        <v>119</v>
      </c>
      <c r="C97" t="s">
        <v>172</v>
      </c>
      <c r="D97">
        <v>1382027</v>
      </c>
      <c r="E97" t="s">
        <v>346</v>
      </c>
      <c r="F97" t="s">
        <v>85</v>
      </c>
      <c r="G97">
        <v>252</v>
      </c>
      <c r="H97">
        <v>144</v>
      </c>
      <c r="I97">
        <v>324</v>
      </c>
      <c r="J97">
        <v>426</v>
      </c>
      <c r="K97">
        <v>750</v>
      </c>
      <c r="N97" t="s">
        <v>14</v>
      </c>
      <c r="O97">
        <v>1381608</v>
      </c>
      <c r="P97" t="s">
        <v>315</v>
      </c>
      <c r="Q97" t="s">
        <v>42</v>
      </c>
      <c r="R97">
        <v>90</v>
      </c>
      <c r="S97">
        <v>780</v>
      </c>
      <c r="T97">
        <v>780</v>
      </c>
      <c r="U97">
        <v>30</v>
      </c>
      <c r="V97">
        <v>810</v>
      </c>
      <c r="W97" s="10">
        <v>0.1</v>
      </c>
    </row>
    <row r="98" spans="1:23" x14ac:dyDescent="0.25">
      <c r="A98" t="s">
        <v>14</v>
      </c>
      <c r="B98" t="s">
        <v>119</v>
      </c>
      <c r="C98" t="s">
        <v>172</v>
      </c>
      <c r="D98">
        <v>1382022</v>
      </c>
      <c r="E98" t="s">
        <v>346</v>
      </c>
      <c r="F98" t="s">
        <v>85</v>
      </c>
      <c r="G98">
        <v>252</v>
      </c>
      <c r="H98">
        <v>144</v>
      </c>
      <c r="I98">
        <v>324</v>
      </c>
      <c r="J98">
        <v>426</v>
      </c>
      <c r="K98">
        <v>750</v>
      </c>
      <c r="N98" t="s">
        <v>14</v>
      </c>
      <c r="O98">
        <v>1381540</v>
      </c>
      <c r="P98" t="s">
        <v>326</v>
      </c>
      <c r="Q98" t="s">
        <v>327</v>
      </c>
      <c r="R98">
        <v>7</v>
      </c>
      <c r="S98">
        <v>648</v>
      </c>
      <c r="T98">
        <v>648</v>
      </c>
      <c r="U98">
        <v>0</v>
      </c>
      <c r="V98">
        <v>648</v>
      </c>
      <c r="W98" s="10">
        <v>1.0687022900763359E-2</v>
      </c>
    </row>
    <row r="99" spans="1:23" x14ac:dyDescent="0.25">
      <c r="A99" t="s">
        <v>14</v>
      </c>
      <c r="B99" t="s">
        <v>49</v>
      </c>
      <c r="C99" t="s">
        <v>172</v>
      </c>
      <c r="D99">
        <v>1382015</v>
      </c>
      <c r="E99" t="s">
        <v>230</v>
      </c>
      <c r="F99" t="s">
        <v>33</v>
      </c>
      <c r="G99">
        <v>228</v>
      </c>
      <c r="H99">
        <v>150</v>
      </c>
      <c r="I99">
        <v>330</v>
      </c>
      <c r="J99">
        <v>438</v>
      </c>
      <c r="K99">
        <v>768</v>
      </c>
      <c r="N99" t="s">
        <v>14</v>
      </c>
      <c r="O99">
        <v>1378931</v>
      </c>
      <c r="P99" t="s">
        <v>329</v>
      </c>
      <c r="Q99" t="s">
        <v>27</v>
      </c>
      <c r="R99">
        <v>430</v>
      </c>
      <c r="S99">
        <v>464</v>
      </c>
      <c r="T99">
        <v>725</v>
      </c>
      <c r="U99">
        <v>420</v>
      </c>
      <c r="V99">
        <v>1145</v>
      </c>
      <c r="W99" s="10">
        <v>0.27301587301587299</v>
      </c>
    </row>
    <row r="100" spans="1:23" x14ac:dyDescent="0.25">
      <c r="A100" t="s">
        <v>14</v>
      </c>
      <c r="B100" t="s">
        <v>49</v>
      </c>
      <c r="C100" t="s">
        <v>172</v>
      </c>
      <c r="D100">
        <v>1382016</v>
      </c>
      <c r="E100" t="s">
        <v>230</v>
      </c>
      <c r="F100" t="s">
        <v>50</v>
      </c>
      <c r="G100">
        <v>234</v>
      </c>
      <c r="H100">
        <v>156</v>
      </c>
      <c r="I100">
        <v>336</v>
      </c>
      <c r="J100">
        <v>432</v>
      </c>
      <c r="K100">
        <v>768</v>
      </c>
      <c r="N100" t="s">
        <v>14</v>
      </c>
      <c r="O100">
        <v>1382084</v>
      </c>
      <c r="P100" t="s">
        <v>332</v>
      </c>
      <c r="Q100" t="s">
        <v>54</v>
      </c>
      <c r="R100">
        <v>250</v>
      </c>
      <c r="S100">
        <v>227</v>
      </c>
      <c r="T100">
        <v>407</v>
      </c>
      <c r="U100">
        <v>324</v>
      </c>
      <c r="V100">
        <v>731</v>
      </c>
      <c r="W100" s="10">
        <v>0.254841997961264</v>
      </c>
    </row>
    <row r="101" spans="1:23" x14ac:dyDescent="0.25">
      <c r="A101" t="s">
        <v>14</v>
      </c>
      <c r="B101" t="s">
        <v>49</v>
      </c>
      <c r="C101" t="s">
        <v>172</v>
      </c>
      <c r="D101">
        <v>1382234</v>
      </c>
      <c r="E101" t="s">
        <v>392</v>
      </c>
      <c r="F101" t="s">
        <v>84</v>
      </c>
      <c r="G101">
        <v>120</v>
      </c>
      <c r="H101">
        <v>508</v>
      </c>
      <c r="I101">
        <v>652</v>
      </c>
      <c r="J101">
        <v>72</v>
      </c>
      <c r="K101">
        <v>724</v>
      </c>
      <c r="N101" t="s">
        <v>14</v>
      </c>
      <c r="O101">
        <v>1381675</v>
      </c>
      <c r="P101" t="s">
        <v>334</v>
      </c>
      <c r="Q101" t="s">
        <v>84</v>
      </c>
      <c r="R101">
        <v>250</v>
      </c>
      <c r="S101">
        <v>658</v>
      </c>
      <c r="T101">
        <v>658</v>
      </c>
      <c r="U101">
        <v>35</v>
      </c>
      <c r="V101">
        <v>693</v>
      </c>
      <c r="W101" s="10">
        <v>0.26511134676564158</v>
      </c>
    </row>
    <row r="102" spans="1:23" x14ac:dyDescent="0.25">
      <c r="A102" t="s">
        <v>14</v>
      </c>
      <c r="B102" t="s">
        <v>49</v>
      </c>
      <c r="C102" t="s">
        <v>172</v>
      </c>
      <c r="D102">
        <v>1382017</v>
      </c>
      <c r="E102" t="s">
        <v>230</v>
      </c>
      <c r="F102" t="s">
        <v>50</v>
      </c>
      <c r="G102">
        <v>234</v>
      </c>
      <c r="H102">
        <v>156</v>
      </c>
      <c r="I102">
        <v>336</v>
      </c>
      <c r="J102">
        <v>432</v>
      </c>
      <c r="K102">
        <v>768</v>
      </c>
      <c r="N102" t="s">
        <v>14</v>
      </c>
      <c r="O102">
        <v>1382616</v>
      </c>
      <c r="P102" t="s">
        <v>336</v>
      </c>
      <c r="Q102" t="s">
        <v>27</v>
      </c>
      <c r="R102">
        <v>200</v>
      </c>
      <c r="S102">
        <v>673</v>
      </c>
      <c r="T102">
        <v>673</v>
      </c>
      <c r="U102">
        <v>0</v>
      </c>
      <c r="V102">
        <v>673</v>
      </c>
      <c r="W102" s="10">
        <v>0.22909507445589919</v>
      </c>
    </row>
    <row r="103" spans="1:23" x14ac:dyDescent="0.25">
      <c r="A103" t="s">
        <v>14</v>
      </c>
      <c r="B103" t="s">
        <v>70</v>
      </c>
      <c r="C103" t="s">
        <v>176</v>
      </c>
      <c r="D103">
        <v>1381659</v>
      </c>
      <c r="E103" t="s">
        <v>359</v>
      </c>
      <c r="F103" t="s">
        <v>57</v>
      </c>
      <c r="G103">
        <v>60</v>
      </c>
      <c r="H103">
        <v>1061</v>
      </c>
      <c r="I103">
        <v>1061</v>
      </c>
      <c r="J103">
        <v>60</v>
      </c>
      <c r="K103">
        <v>1121</v>
      </c>
      <c r="N103" t="s">
        <v>14</v>
      </c>
      <c r="O103">
        <v>1382027</v>
      </c>
      <c r="P103" t="s">
        <v>346</v>
      </c>
      <c r="Q103" t="s">
        <v>85</v>
      </c>
      <c r="R103">
        <v>252</v>
      </c>
      <c r="S103">
        <v>144</v>
      </c>
      <c r="T103">
        <v>324</v>
      </c>
      <c r="U103">
        <v>426</v>
      </c>
      <c r="V103">
        <v>750</v>
      </c>
      <c r="W103" s="10">
        <v>0.25149700598802394</v>
      </c>
    </row>
    <row r="104" spans="1:23" x14ac:dyDescent="0.25">
      <c r="A104" t="s">
        <v>14</v>
      </c>
      <c r="B104" t="s">
        <v>192</v>
      </c>
      <c r="C104" t="s">
        <v>176</v>
      </c>
      <c r="D104">
        <v>1381986</v>
      </c>
      <c r="E104" t="s">
        <v>194</v>
      </c>
      <c r="F104" t="s">
        <v>42</v>
      </c>
      <c r="G104">
        <v>240</v>
      </c>
      <c r="H104">
        <v>144</v>
      </c>
      <c r="I104">
        <v>324</v>
      </c>
      <c r="J104">
        <v>438</v>
      </c>
      <c r="K104">
        <v>762</v>
      </c>
      <c r="N104" t="s">
        <v>14</v>
      </c>
      <c r="O104">
        <v>1381715</v>
      </c>
      <c r="P104" t="s">
        <v>349</v>
      </c>
      <c r="Q104" t="s">
        <v>42</v>
      </c>
      <c r="R104">
        <v>42</v>
      </c>
      <c r="S104">
        <v>649</v>
      </c>
      <c r="T104">
        <v>649</v>
      </c>
      <c r="U104">
        <v>18</v>
      </c>
      <c r="V104">
        <v>667</v>
      </c>
      <c r="W104" s="10">
        <v>5.9238363892806768E-2</v>
      </c>
    </row>
    <row r="105" spans="1:23" x14ac:dyDescent="0.25">
      <c r="A105" t="s">
        <v>14</v>
      </c>
      <c r="B105" t="s">
        <v>192</v>
      </c>
      <c r="C105" t="s">
        <v>176</v>
      </c>
      <c r="D105">
        <v>1381881</v>
      </c>
      <c r="E105" t="s">
        <v>278</v>
      </c>
      <c r="F105" t="s">
        <v>25</v>
      </c>
      <c r="G105">
        <v>10</v>
      </c>
      <c r="H105">
        <v>911</v>
      </c>
      <c r="I105">
        <v>911</v>
      </c>
      <c r="J105">
        <v>11</v>
      </c>
      <c r="K105">
        <v>922</v>
      </c>
      <c r="N105" t="s">
        <v>14</v>
      </c>
      <c r="O105">
        <v>1382022</v>
      </c>
      <c r="P105" t="s">
        <v>346</v>
      </c>
      <c r="Q105" t="s">
        <v>85</v>
      </c>
      <c r="R105">
        <v>252</v>
      </c>
      <c r="S105">
        <v>144</v>
      </c>
      <c r="T105">
        <v>324</v>
      </c>
      <c r="U105">
        <v>426</v>
      </c>
      <c r="V105">
        <v>750</v>
      </c>
      <c r="W105" s="10">
        <v>0.25149700598802394</v>
      </c>
    </row>
    <row r="106" spans="1:23" x14ac:dyDescent="0.25">
      <c r="A106" t="s">
        <v>14</v>
      </c>
      <c r="B106" t="s">
        <v>192</v>
      </c>
      <c r="C106" t="s">
        <v>176</v>
      </c>
      <c r="D106">
        <v>1381626</v>
      </c>
      <c r="E106" t="s">
        <v>425</v>
      </c>
      <c r="F106" t="s">
        <v>39</v>
      </c>
      <c r="G106">
        <v>220</v>
      </c>
      <c r="H106">
        <v>676</v>
      </c>
      <c r="I106">
        <v>676</v>
      </c>
      <c r="J106">
        <v>48</v>
      </c>
      <c r="K106">
        <v>724</v>
      </c>
      <c r="N106" t="s">
        <v>14</v>
      </c>
      <c r="O106">
        <v>1381659</v>
      </c>
      <c r="P106" t="s">
        <v>359</v>
      </c>
      <c r="Q106" t="s">
        <v>57</v>
      </c>
      <c r="R106">
        <v>60</v>
      </c>
      <c r="S106">
        <v>1061</v>
      </c>
      <c r="T106">
        <v>1061</v>
      </c>
      <c r="U106">
        <v>60</v>
      </c>
      <c r="V106">
        <v>1121</v>
      </c>
      <c r="W106" s="10">
        <v>5.0804403048264182E-2</v>
      </c>
    </row>
    <row r="107" spans="1:23" x14ac:dyDescent="0.25">
      <c r="A107" t="s">
        <v>14</v>
      </c>
      <c r="B107" t="s">
        <v>195</v>
      </c>
      <c r="C107" t="s">
        <v>172</v>
      </c>
      <c r="D107">
        <v>1382019</v>
      </c>
      <c r="E107" t="s">
        <v>197</v>
      </c>
      <c r="F107" t="s">
        <v>85</v>
      </c>
      <c r="G107">
        <v>252</v>
      </c>
      <c r="H107">
        <v>144</v>
      </c>
      <c r="I107">
        <v>324</v>
      </c>
      <c r="J107">
        <v>426</v>
      </c>
      <c r="K107">
        <v>750</v>
      </c>
      <c r="N107" t="s">
        <v>14</v>
      </c>
      <c r="O107">
        <v>1382438</v>
      </c>
      <c r="P107" t="s">
        <v>32</v>
      </c>
      <c r="Q107" t="s">
        <v>27</v>
      </c>
      <c r="R107">
        <v>7</v>
      </c>
      <c r="S107">
        <v>766</v>
      </c>
      <c r="T107">
        <v>815</v>
      </c>
      <c r="U107">
        <v>182</v>
      </c>
      <c r="V107">
        <v>997</v>
      </c>
      <c r="W107" s="10">
        <v>6.9721115537848604E-3</v>
      </c>
    </row>
    <row r="108" spans="1:23" x14ac:dyDescent="0.25">
      <c r="A108" t="s">
        <v>14</v>
      </c>
      <c r="B108" t="s">
        <v>220</v>
      </c>
      <c r="C108" t="s">
        <v>172</v>
      </c>
      <c r="D108">
        <v>1381980</v>
      </c>
      <c r="E108" t="s">
        <v>222</v>
      </c>
      <c r="F108" t="s">
        <v>85</v>
      </c>
      <c r="G108">
        <v>174</v>
      </c>
      <c r="H108">
        <v>143</v>
      </c>
      <c r="I108">
        <v>323</v>
      </c>
      <c r="J108">
        <v>438</v>
      </c>
      <c r="K108">
        <v>761</v>
      </c>
      <c r="N108" t="s">
        <v>14</v>
      </c>
      <c r="O108">
        <v>1381882</v>
      </c>
      <c r="P108" t="s">
        <v>372</v>
      </c>
      <c r="Q108" t="s">
        <v>85</v>
      </c>
      <c r="R108">
        <v>140</v>
      </c>
      <c r="S108">
        <v>613</v>
      </c>
      <c r="T108">
        <v>639</v>
      </c>
      <c r="U108">
        <v>35</v>
      </c>
      <c r="V108">
        <v>674</v>
      </c>
      <c r="W108" s="10">
        <v>0.171990171990172</v>
      </c>
    </row>
    <row r="109" spans="1:23" x14ac:dyDescent="0.25">
      <c r="A109" t="s">
        <v>14</v>
      </c>
      <c r="B109" t="s">
        <v>302</v>
      </c>
      <c r="C109" t="s">
        <v>172</v>
      </c>
      <c r="D109">
        <v>1380605</v>
      </c>
      <c r="E109" t="s">
        <v>304</v>
      </c>
      <c r="F109" t="s">
        <v>25</v>
      </c>
      <c r="G109">
        <v>280</v>
      </c>
      <c r="H109">
        <v>865</v>
      </c>
      <c r="I109">
        <v>882</v>
      </c>
      <c r="J109">
        <v>0</v>
      </c>
      <c r="K109">
        <v>882</v>
      </c>
      <c r="N109" t="s">
        <v>14</v>
      </c>
      <c r="O109">
        <v>1381676</v>
      </c>
      <c r="P109" t="s">
        <v>387</v>
      </c>
      <c r="Q109" t="s">
        <v>39</v>
      </c>
      <c r="R109">
        <v>250</v>
      </c>
      <c r="S109">
        <v>670</v>
      </c>
      <c r="T109">
        <v>685</v>
      </c>
      <c r="U109">
        <v>30</v>
      </c>
      <c r="V109">
        <v>715</v>
      </c>
      <c r="W109" s="10">
        <v>0.25906735751295334</v>
      </c>
    </row>
    <row r="110" spans="1:23" x14ac:dyDescent="0.25">
      <c r="A110" t="s">
        <v>14</v>
      </c>
      <c r="B110" t="s">
        <v>330</v>
      </c>
      <c r="C110" t="s">
        <v>172</v>
      </c>
      <c r="D110">
        <v>1382084</v>
      </c>
      <c r="E110" t="s">
        <v>332</v>
      </c>
      <c r="F110" t="s">
        <v>54</v>
      </c>
      <c r="G110">
        <v>250</v>
      </c>
      <c r="H110">
        <v>227</v>
      </c>
      <c r="I110">
        <v>407</v>
      </c>
      <c r="J110">
        <v>324</v>
      </c>
      <c r="K110">
        <v>731</v>
      </c>
      <c r="N110" t="s">
        <v>14</v>
      </c>
      <c r="O110">
        <v>1382234</v>
      </c>
      <c r="P110" t="s">
        <v>392</v>
      </c>
      <c r="Q110" t="s">
        <v>84</v>
      </c>
      <c r="R110">
        <v>120</v>
      </c>
      <c r="S110">
        <v>508</v>
      </c>
      <c r="T110">
        <v>652</v>
      </c>
      <c r="U110">
        <v>72</v>
      </c>
      <c r="V110">
        <v>724</v>
      </c>
      <c r="W110" s="10">
        <v>0.14218009478672985</v>
      </c>
    </row>
    <row r="111" spans="1:23" x14ac:dyDescent="0.25">
      <c r="A111" t="s">
        <v>14</v>
      </c>
      <c r="B111" t="s">
        <v>347</v>
      </c>
      <c r="C111" t="s">
        <v>172</v>
      </c>
      <c r="D111">
        <v>1381715</v>
      </c>
      <c r="E111" t="s">
        <v>349</v>
      </c>
      <c r="F111" t="s">
        <v>42</v>
      </c>
      <c r="G111">
        <v>42</v>
      </c>
      <c r="H111">
        <v>649</v>
      </c>
      <c r="I111">
        <v>649</v>
      </c>
      <c r="J111">
        <v>18</v>
      </c>
      <c r="K111">
        <v>667</v>
      </c>
      <c r="N111" t="s">
        <v>14</v>
      </c>
      <c r="O111">
        <v>1381966</v>
      </c>
      <c r="P111" t="s">
        <v>224</v>
      </c>
      <c r="Q111" t="s">
        <v>25</v>
      </c>
      <c r="R111">
        <v>222</v>
      </c>
      <c r="S111">
        <v>156</v>
      </c>
      <c r="T111">
        <v>336</v>
      </c>
      <c r="U111">
        <v>444</v>
      </c>
      <c r="V111">
        <v>780</v>
      </c>
      <c r="W111" s="10">
        <v>0.22155688622754491</v>
      </c>
    </row>
    <row r="112" spans="1:23" x14ac:dyDescent="0.25">
      <c r="A112" t="s">
        <v>14</v>
      </c>
      <c r="B112" t="s">
        <v>370</v>
      </c>
      <c r="C112" t="s">
        <v>172</v>
      </c>
      <c r="D112">
        <v>1381882</v>
      </c>
      <c r="E112" t="s">
        <v>372</v>
      </c>
      <c r="F112" t="s">
        <v>85</v>
      </c>
      <c r="G112">
        <v>140</v>
      </c>
      <c r="H112">
        <v>613</v>
      </c>
      <c r="I112">
        <v>639</v>
      </c>
      <c r="J112">
        <v>35</v>
      </c>
      <c r="K112">
        <v>674</v>
      </c>
      <c r="N112" t="s">
        <v>14</v>
      </c>
      <c r="O112">
        <v>1382551</v>
      </c>
      <c r="P112" t="s">
        <v>401</v>
      </c>
      <c r="Q112" t="s">
        <v>85</v>
      </c>
      <c r="R112">
        <v>150</v>
      </c>
      <c r="S112">
        <v>471</v>
      </c>
      <c r="T112">
        <v>601</v>
      </c>
      <c r="U112">
        <v>85</v>
      </c>
      <c r="V112">
        <v>686</v>
      </c>
      <c r="W112" s="10">
        <v>0.17942583732057416</v>
      </c>
    </row>
    <row r="113" spans="1:23" x14ac:dyDescent="0.25">
      <c r="A113" t="s">
        <v>14</v>
      </c>
      <c r="B113" t="s">
        <v>399</v>
      </c>
      <c r="C113" t="s">
        <v>172</v>
      </c>
      <c r="D113">
        <v>1382551</v>
      </c>
      <c r="E113" t="s">
        <v>401</v>
      </c>
      <c r="F113" t="s">
        <v>85</v>
      </c>
      <c r="G113">
        <v>150</v>
      </c>
      <c r="H113">
        <v>471</v>
      </c>
      <c r="I113">
        <v>601</v>
      </c>
      <c r="J113">
        <v>85</v>
      </c>
      <c r="K113">
        <v>686</v>
      </c>
      <c r="N113" t="s">
        <v>14</v>
      </c>
      <c r="O113">
        <v>1382017</v>
      </c>
      <c r="P113" t="s">
        <v>230</v>
      </c>
      <c r="Q113" t="s">
        <v>50</v>
      </c>
      <c r="R113">
        <v>234</v>
      </c>
      <c r="S113">
        <v>156</v>
      </c>
      <c r="T113">
        <v>336</v>
      </c>
      <c r="U113">
        <v>432</v>
      </c>
      <c r="V113">
        <v>768</v>
      </c>
      <c r="W113" s="10">
        <v>0.23353293413173654</v>
      </c>
    </row>
    <row r="114" spans="1:23" x14ac:dyDescent="0.25">
      <c r="A114" t="s">
        <v>14</v>
      </c>
      <c r="B114" t="s">
        <v>415</v>
      </c>
      <c r="C114" t="s">
        <v>172</v>
      </c>
      <c r="D114">
        <v>1381982</v>
      </c>
      <c r="E114" t="s">
        <v>417</v>
      </c>
      <c r="F114" t="s">
        <v>85</v>
      </c>
      <c r="G114">
        <v>240</v>
      </c>
      <c r="H114">
        <v>143</v>
      </c>
      <c r="I114">
        <v>315</v>
      </c>
      <c r="J114">
        <v>438</v>
      </c>
      <c r="K114">
        <v>753</v>
      </c>
      <c r="N114" t="s">
        <v>14</v>
      </c>
      <c r="O114">
        <v>1380901</v>
      </c>
      <c r="P114" t="s">
        <v>411</v>
      </c>
      <c r="Q114" t="s">
        <v>25</v>
      </c>
      <c r="R114">
        <v>308</v>
      </c>
      <c r="S114">
        <v>990</v>
      </c>
      <c r="T114">
        <v>1005</v>
      </c>
      <c r="U114">
        <v>7</v>
      </c>
      <c r="V114">
        <v>1012</v>
      </c>
      <c r="W114" s="10">
        <v>0.23333333333333334</v>
      </c>
    </row>
    <row r="115" spans="1:23" x14ac:dyDescent="0.25">
      <c r="A115" t="s">
        <v>45</v>
      </c>
      <c r="B115" t="s">
        <v>75</v>
      </c>
      <c r="C115" t="s">
        <v>172</v>
      </c>
      <c r="D115">
        <v>1369576</v>
      </c>
      <c r="E115" t="s">
        <v>77</v>
      </c>
      <c r="F115" t="s">
        <v>47</v>
      </c>
      <c r="G115">
        <v>48</v>
      </c>
      <c r="H115">
        <v>842</v>
      </c>
      <c r="I115">
        <v>844</v>
      </c>
      <c r="J115">
        <v>24</v>
      </c>
      <c r="K115">
        <v>868</v>
      </c>
      <c r="N115" t="s">
        <v>14</v>
      </c>
      <c r="O115">
        <v>1381982</v>
      </c>
      <c r="P115" t="s">
        <v>417</v>
      </c>
      <c r="Q115" t="s">
        <v>85</v>
      </c>
      <c r="R115">
        <v>240</v>
      </c>
      <c r="S115">
        <v>143</v>
      </c>
      <c r="T115">
        <v>315</v>
      </c>
      <c r="U115">
        <v>438</v>
      </c>
      <c r="V115">
        <v>753</v>
      </c>
      <c r="W115" s="10">
        <v>0.24169184290030213</v>
      </c>
    </row>
    <row r="116" spans="1:23" x14ac:dyDescent="0.25">
      <c r="A116" t="s">
        <v>45</v>
      </c>
      <c r="B116" t="s">
        <v>75</v>
      </c>
      <c r="C116" t="s">
        <v>172</v>
      </c>
      <c r="D116">
        <v>1369488</v>
      </c>
      <c r="E116" t="s">
        <v>218</v>
      </c>
      <c r="F116" t="s">
        <v>219</v>
      </c>
      <c r="G116">
        <v>0</v>
      </c>
      <c r="H116">
        <v>1823</v>
      </c>
      <c r="I116">
        <v>1836</v>
      </c>
      <c r="J116">
        <v>190</v>
      </c>
      <c r="K116">
        <v>2026</v>
      </c>
      <c r="N116" t="s">
        <v>14</v>
      </c>
      <c r="O116">
        <v>1381626</v>
      </c>
      <c r="P116" t="s">
        <v>425</v>
      </c>
      <c r="Q116" t="s">
        <v>39</v>
      </c>
      <c r="R116">
        <v>220</v>
      </c>
      <c r="S116">
        <v>676</v>
      </c>
      <c r="T116">
        <v>676</v>
      </c>
      <c r="U116">
        <v>48</v>
      </c>
      <c r="V116">
        <v>724</v>
      </c>
      <c r="W116" s="10">
        <v>0.23305084745762711</v>
      </c>
    </row>
    <row r="117" spans="1:23" x14ac:dyDescent="0.25">
      <c r="A117" t="s">
        <v>45</v>
      </c>
      <c r="B117" t="s">
        <v>75</v>
      </c>
      <c r="C117" t="s">
        <v>172</v>
      </c>
      <c r="D117">
        <v>1369489</v>
      </c>
      <c r="E117" t="s">
        <v>390</v>
      </c>
      <c r="F117" t="s">
        <v>219</v>
      </c>
      <c r="G117">
        <v>2</v>
      </c>
      <c r="H117">
        <v>914</v>
      </c>
      <c r="I117">
        <v>916</v>
      </c>
      <c r="J117">
        <v>24</v>
      </c>
      <c r="K117">
        <v>940</v>
      </c>
      <c r="N117" t="s">
        <v>14</v>
      </c>
      <c r="O117">
        <v>1381655</v>
      </c>
      <c r="P117" t="s">
        <v>429</v>
      </c>
      <c r="Q117" t="s">
        <v>67</v>
      </c>
      <c r="R117">
        <v>210</v>
      </c>
      <c r="S117">
        <v>756</v>
      </c>
      <c r="T117">
        <v>763</v>
      </c>
      <c r="U117">
        <v>14</v>
      </c>
      <c r="V117">
        <v>777</v>
      </c>
      <c r="W117" s="10">
        <v>0.21276595744680851</v>
      </c>
    </row>
    <row r="118" spans="1:23" x14ac:dyDescent="0.25">
      <c r="A118" t="s">
        <v>45</v>
      </c>
      <c r="B118" t="s">
        <v>142</v>
      </c>
      <c r="C118" t="s">
        <v>172</v>
      </c>
      <c r="D118">
        <v>1379501</v>
      </c>
      <c r="E118" t="s">
        <v>143</v>
      </c>
      <c r="F118" t="s">
        <v>91</v>
      </c>
      <c r="G118">
        <v>280</v>
      </c>
      <c r="H118">
        <v>729</v>
      </c>
      <c r="I118">
        <v>739</v>
      </c>
      <c r="J118">
        <v>225</v>
      </c>
      <c r="K118">
        <v>964</v>
      </c>
      <c r="N118" t="s">
        <v>45</v>
      </c>
      <c r="O118">
        <v>1369576</v>
      </c>
      <c r="P118" t="s">
        <v>77</v>
      </c>
      <c r="Q118" t="s">
        <v>47</v>
      </c>
      <c r="R118">
        <v>48</v>
      </c>
      <c r="S118">
        <v>842</v>
      </c>
      <c r="T118">
        <v>844</v>
      </c>
      <c r="U118">
        <v>24</v>
      </c>
      <c r="V118">
        <v>868</v>
      </c>
      <c r="W118" s="10">
        <v>5.2401746724890827E-2</v>
      </c>
    </row>
    <row r="119" spans="1:23" x14ac:dyDescent="0.25">
      <c r="A119" t="s">
        <v>45</v>
      </c>
      <c r="B119" t="s">
        <v>46</v>
      </c>
      <c r="C119" t="s">
        <v>172</v>
      </c>
      <c r="D119">
        <v>1381343</v>
      </c>
      <c r="E119" t="s">
        <v>292</v>
      </c>
      <c r="F119" t="s">
        <v>47</v>
      </c>
      <c r="G119">
        <v>336</v>
      </c>
      <c r="H119">
        <v>215</v>
      </c>
      <c r="I119">
        <v>419</v>
      </c>
      <c r="J119">
        <v>444</v>
      </c>
      <c r="K119">
        <v>863</v>
      </c>
      <c r="N119" t="s">
        <v>45</v>
      </c>
      <c r="O119">
        <v>1379501</v>
      </c>
      <c r="P119" t="s">
        <v>143</v>
      </c>
      <c r="Q119" t="s">
        <v>91</v>
      </c>
      <c r="R119">
        <v>280</v>
      </c>
      <c r="S119">
        <v>729</v>
      </c>
      <c r="T119">
        <v>739</v>
      </c>
      <c r="U119">
        <v>225</v>
      </c>
      <c r="V119">
        <v>964</v>
      </c>
      <c r="W119" s="10">
        <v>0.22508038585209003</v>
      </c>
    </row>
    <row r="120" spans="1:23" x14ac:dyDescent="0.25">
      <c r="A120" t="s">
        <v>45</v>
      </c>
      <c r="B120" t="s">
        <v>212</v>
      </c>
      <c r="C120" t="s">
        <v>172</v>
      </c>
      <c r="D120">
        <v>1375422</v>
      </c>
      <c r="E120" t="s">
        <v>214</v>
      </c>
      <c r="F120" t="s">
        <v>57</v>
      </c>
      <c r="G120">
        <v>60</v>
      </c>
      <c r="H120">
        <v>986</v>
      </c>
      <c r="I120">
        <v>1001</v>
      </c>
      <c r="J120">
        <v>120</v>
      </c>
      <c r="K120">
        <v>1121</v>
      </c>
      <c r="N120" t="s">
        <v>45</v>
      </c>
      <c r="O120">
        <v>1375422</v>
      </c>
      <c r="P120" t="s">
        <v>214</v>
      </c>
      <c r="Q120" t="s">
        <v>57</v>
      </c>
      <c r="R120">
        <v>60</v>
      </c>
      <c r="S120">
        <v>986</v>
      </c>
      <c r="T120">
        <v>1001</v>
      </c>
      <c r="U120">
        <v>120</v>
      </c>
      <c r="V120">
        <v>1121</v>
      </c>
      <c r="W120" s="10">
        <v>5.0804403048264182E-2</v>
      </c>
    </row>
    <row r="121" spans="1:23" x14ac:dyDescent="0.25">
      <c r="A121" t="s">
        <v>43</v>
      </c>
      <c r="B121" t="s">
        <v>44</v>
      </c>
      <c r="C121" t="s">
        <v>172</v>
      </c>
      <c r="D121">
        <v>1380415</v>
      </c>
      <c r="E121" t="s">
        <v>73</v>
      </c>
      <c r="F121" t="s">
        <v>27</v>
      </c>
      <c r="G121">
        <v>207</v>
      </c>
      <c r="H121">
        <v>906</v>
      </c>
      <c r="I121">
        <v>909</v>
      </c>
      <c r="J121">
        <v>33</v>
      </c>
      <c r="K121">
        <v>942</v>
      </c>
      <c r="N121" t="s">
        <v>45</v>
      </c>
      <c r="O121">
        <v>1369488</v>
      </c>
      <c r="P121" t="s">
        <v>218</v>
      </c>
      <c r="Q121" t="s">
        <v>219</v>
      </c>
      <c r="R121">
        <v>0</v>
      </c>
      <c r="S121">
        <v>1823</v>
      </c>
      <c r="T121">
        <v>1836</v>
      </c>
      <c r="U121">
        <v>190</v>
      </c>
      <c r="V121">
        <v>2026</v>
      </c>
      <c r="W121" s="10">
        <v>0</v>
      </c>
    </row>
    <row r="122" spans="1:23" x14ac:dyDescent="0.25">
      <c r="A122" t="s">
        <v>43</v>
      </c>
      <c r="B122" t="s">
        <v>68</v>
      </c>
      <c r="C122" t="s">
        <v>172</v>
      </c>
      <c r="D122">
        <v>1381595</v>
      </c>
      <c r="E122" t="s">
        <v>69</v>
      </c>
      <c r="F122" t="s">
        <v>27</v>
      </c>
      <c r="G122">
        <v>102</v>
      </c>
      <c r="H122">
        <v>742</v>
      </c>
      <c r="I122">
        <v>746</v>
      </c>
      <c r="J122">
        <v>0</v>
      </c>
      <c r="K122">
        <v>746</v>
      </c>
      <c r="N122" t="s">
        <v>45</v>
      </c>
      <c r="O122">
        <v>1381343</v>
      </c>
      <c r="P122" t="s">
        <v>292</v>
      </c>
      <c r="Q122" t="s">
        <v>47</v>
      </c>
      <c r="R122">
        <v>336</v>
      </c>
      <c r="S122">
        <v>215</v>
      </c>
      <c r="T122">
        <v>419</v>
      </c>
      <c r="U122">
        <v>444</v>
      </c>
      <c r="V122">
        <v>863</v>
      </c>
      <c r="W122" s="10">
        <v>0.28023352793994993</v>
      </c>
    </row>
    <row r="123" spans="1:23" x14ac:dyDescent="0.25">
      <c r="A123" t="s">
        <v>43</v>
      </c>
      <c r="B123" t="s">
        <v>199</v>
      </c>
      <c r="C123" t="s">
        <v>150</v>
      </c>
      <c r="D123">
        <v>1381214</v>
      </c>
      <c r="E123" t="s">
        <v>201</v>
      </c>
      <c r="F123" t="s">
        <v>27</v>
      </c>
      <c r="G123">
        <v>96</v>
      </c>
      <c r="H123">
        <v>675</v>
      </c>
      <c r="I123">
        <v>683</v>
      </c>
      <c r="J123">
        <v>0</v>
      </c>
      <c r="K123">
        <v>683</v>
      </c>
      <c r="N123" t="s">
        <v>45</v>
      </c>
      <c r="O123">
        <v>1369489</v>
      </c>
      <c r="P123" t="s">
        <v>390</v>
      </c>
      <c r="Q123" t="s">
        <v>219</v>
      </c>
      <c r="R123">
        <v>2</v>
      </c>
      <c r="S123">
        <v>914</v>
      </c>
      <c r="T123">
        <v>916</v>
      </c>
      <c r="U123">
        <v>24</v>
      </c>
      <c r="V123">
        <v>940</v>
      </c>
      <c r="W123" s="10">
        <v>2.1231422505307855E-3</v>
      </c>
    </row>
    <row r="124" spans="1:23" x14ac:dyDescent="0.25">
      <c r="A124" t="s">
        <v>34</v>
      </c>
      <c r="B124" t="s">
        <v>64</v>
      </c>
      <c r="C124" t="s">
        <v>176</v>
      </c>
      <c r="D124">
        <v>1377215</v>
      </c>
      <c r="E124" t="s">
        <v>88</v>
      </c>
      <c r="F124" t="s">
        <v>103</v>
      </c>
      <c r="G124">
        <v>203</v>
      </c>
      <c r="H124">
        <v>1016</v>
      </c>
      <c r="I124">
        <v>1037</v>
      </c>
      <c r="J124">
        <v>126</v>
      </c>
      <c r="K124">
        <v>1163</v>
      </c>
      <c r="N124" t="s">
        <v>43</v>
      </c>
      <c r="O124">
        <v>1380415</v>
      </c>
      <c r="P124" t="s">
        <v>73</v>
      </c>
      <c r="Q124" t="s">
        <v>27</v>
      </c>
      <c r="R124">
        <v>207</v>
      </c>
      <c r="S124">
        <v>906</v>
      </c>
      <c r="T124">
        <v>909</v>
      </c>
      <c r="U124">
        <v>33</v>
      </c>
      <c r="V124">
        <v>942</v>
      </c>
      <c r="W124" s="10">
        <v>0.17512816424646782</v>
      </c>
    </row>
    <row r="125" spans="1:23" x14ac:dyDescent="0.25">
      <c r="A125" t="s">
        <v>34</v>
      </c>
      <c r="B125" t="s">
        <v>64</v>
      </c>
      <c r="C125" t="s">
        <v>176</v>
      </c>
      <c r="D125">
        <v>1377215</v>
      </c>
      <c r="E125" t="s">
        <v>88</v>
      </c>
      <c r="F125" t="s">
        <v>96</v>
      </c>
      <c r="G125">
        <v>266</v>
      </c>
      <c r="H125">
        <v>1040</v>
      </c>
      <c r="I125">
        <v>1040</v>
      </c>
      <c r="J125">
        <v>105</v>
      </c>
      <c r="K125">
        <v>1145</v>
      </c>
      <c r="N125" t="s">
        <v>43</v>
      </c>
      <c r="O125">
        <v>1381214</v>
      </c>
      <c r="P125" t="s">
        <v>201</v>
      </c>
      <c r="Q125" t="s">
        <v>27</v>
      </c>
      <c r="R125">
        <v>96</v>
      </c>
      <c r="S125">
        <v>675</v>
      </c>
      <c r="T125">
        <v>683</v>
      </c>
      <c r="U125">
        <v>0</v>
      </c>
      <c r="V125">
        <v>683</v>
      </c>
      <c r="W125" s="10">
        <v>0.12323491655969192</v>
      </c>
    </row>
    <row r="126" spans="1:23" x14ac:dyDescent="0.25">
      <c r="A126" t="s">
        <v>34</v>
      </c>
      <c r="B126" t="s">
        <v>64</v>
      </c>
      <c r="C126" t="s">
        <v>176</v>
      </c>
      <c r="D126">
        <v>1377215</v>
      </c>
      <c r="E126" t="s">
        <v>88</v>
      </c>
      <c r="F126" t="s">
        <v>89</v>
      </c>
      <c r="G126">
        <v>196</v>
      </c>
      <c r="H126">
        <v>1066</v>
      </c>
      <c r="I126">
        <v>1066</v>
      </c>
      <c r="J126">
        <v>50</v>
      </c>
      <c r="K126">
        <v>1116</v>
      </c>
      <c r="N126" t="s">
        <v>43</v>
      </c>
      <c r="O126">
        <v>1381595</v>
      </c>
      <c r="P126" t="s">
        <v>69</v>
      </c>
      <c r="Q126" t="s">
        <v>27</v>
      </c>
      <c r="R126">
        <v>102</v>
      </c>
      <c r="S126">
        <v>742</v>
      </c>
      <c r="T126">
        <v>746</v>
      </c>
      <c r="U126">
        <v>0</v>
      </c>
      <c r="V126">
        <v>746</v>
      </c>
      <c r="W126" s="10">
        <v>0.12028301886792453</v>
      </c>
    </row>
    <row r="127" spans="1:23" x14ac:dyDescent="0.25">
      <c r="A127" t="s">
        <v>34</v>
      </c>
      <c r="B127" t="s">
        <v>64</v>
      </c>
      <c r="C127" t="s">
        <v>176</v>
      </c>
      <c r="D127">
        <v>1380284</v>
      </c>
      <c r="E127" t="s">
        <v>66</v>
      </c>
      <c r="F127" t="s">
        <v>25</v>
      </c>
      <c r="G127">
        <v>182</v>
      </c>
      <c r="H127">
        <v>1097</v>
      </c>
      <c r="I127">
        <v>1097</v>
      </c>
      <c r="J127">
        <v>126</v>
      </c>
      <c r="K127">
        <v>1223</v>
      </c>
      <c r="N127" t="s">
        <v>34</v>
      </c>
      <c r="O127">
        <v>1360041</v>
      </c>
      <c r="P127" t="s">
        <v>95</v>
      </c>
      <c r="Q127" t="s">
        <v>96</v>
      </c>
      <c r="R127">
        <v>14</v>
      </c>
      <c r="S127">
        <v>712</v>
      </c>
      <c r="T127">
        <v>712</v>
      </c>
      <c r="U127">
        <v>0</v>
      </c>
      <c r="V127">
        <v>712</v>
      </c>
      <c r="W127" s="10">
        <v>1.928374655647383E-2</v>
      </c>
    </row>
    <row r="128" spans="1:23" x14ac:dyDescent="0.25">
      <c r="A128" t="s">
        <v>34</v>
      </c>
      <c r="B128" t="s">
        <v>64</v>
      </c>
      <c r="C128" t="s">
        <v>176</v>
      </c>
      <c r="D128">
        <v>1380285</v>
      </c>
      <c r="E128" t="s">
        <v>156</v>
      </c>
      <c r="F128" t="s">
        <v>25</v>
      </c>
      <c r="G128">
        <v>231</v>
      </c>
      <c r="H128">
        <v>1071</v>
      </c>
      <c r="I128">
        <v>1071</v>
      </c>
      <c r="J128">
        <v>137</v>
      </c>
      <c r="K128">
        <v>1208</v>
      </c>
      <c r="N128" t="s">
        <v>34</v>
      </c>
      <c r="O128">
        <v>1377215</v>
      </c>
      <c r="P128" t="s">
        <v>88</v>
      </c>
      <c r="Q128" t="s">
        <v>103</v>
      </c>
      <c r="R128">
        <v>203</v>
      </c>
      <c r="S128">
        <v>1016</v>
      </c>
      <c r="T128">
        <v>1037</v>
      </c>
      <c r="U128">
        <v>126</v>
      </c>
      <c r="V128">
        <v>1163</v>
      </c>
      <c r="W128" s="10">
        <v>0.14860907759882869</v>
      </c>
    </row>
    <row r="129" spans="1:23" x14ac:dyDescent="0.25">
      <c r="A129" t="s">
        <v>34</v>
      </c>
      <c r="B129" t="s">
        <v>64</v>
      </c>
      <c r="C129" t="s">
        <v>176</v>
      </c>
      <c r="D129">
        <v>1379809</v>
      </c>
      <c r="E129" t="s">
        <v>311</v>
      </c>
      <c r="F129" t="s">
        <v>25</v>
      </c>
      <c r="G129">
        <v>294</v>
      </c>
      <c r="H129">
        <v>1061</v>
      </c>
      <c r="I129">
        <v>1061</v>
      </c>
      <c r="J129">
        <v>322</v>
      </c>
      <c r="K129">
        <v>1383</v>
      </c>
      <c r="N129" t="s">
        <v>34</v>
      </c>
      <c r="O129">
        <v>1377215</v>
      </c>
      <c r="P129" t="s">
        <v>88</v>
      </c>
      <c r="Q129" t="s">
        <v>96</v>
      </c>
      <c r="R129">
        <v>266</v>
      </c>
      <c r="S129">
        <v>1040</v>
      </c>
      <c r="T129">
        <v>1040</v>
      </c>
      <c r="U129">
        <v>105</v>
      </c>
      <c r="V129">
        <v>1145</v>
      </c>
      <c r="W129" s="10">
        <v>0.18851878100637845</v>
      </c>
    </row>
    <row r="130" spans="1:23" x14ac:dyDescent="0.25">
      <c r="A130" t="s">
        <v>34</v>
      </c>
      <c r="B130" t="s">
        <v>64</v>
      </c>
      <c r="C130" t="s">
        <v>176</v>
      </c>
      <c r="D130">
        <v>1379811</v>
      </c>
      <c r="E130" t="s">
        <v>317</v>
      </c>
      <c r="F130" t="s">
        <v>25</v>
      </c>
      <c r="G130">
        <v>126</v>
      </c>
      <c r="H130">
        <v>1093</v>
      </c>
      <c r="I130">
        <v>1093</v>
      </c>
      <c r="J130">
        <v>74</v>
      </c>
      <c r="K130">
        <v>1167</v>
      </c>
      <c r="N130" t="s">
        <v>34</v>
      </c>
      <c r="O130">
        <v>1377215</v>
      </c>
      <c r="P130" t="s">
        <v>88</v>
      </c>
      <c r="Q130" t="s">
        <v>89</v>
      </c>
      <c r="R130">
        <v>196</v>
      </c>
      <c r="S130">
        <v>1066</v>
      </c>
      <c r="T130">
        <v>1066</v>
      </c>
      <c r="U130">
        <v>50</v>
      </c>
      <c r="V130">
        <v>1116</v>
      </c>
      <c r="W130" s="10">
        <v>0.14939024390243902</v>
      </c>
    </row>
    <row r="131" spans="1:23" x14ac:dyDescent="0.25">
      <c r="A131" t="s">
        <v>34</v>
      </c>
      <c r="B131" t="s">
        <v>86</v>
      </c>
      <c r="C131" t="s">
        <v>172</v>
      </c>
      <c r="D131">
        <v>1380286</v>
      </c>
      <c r="E131" t="s">
        <v>125</v>
      </c>
      <c r="F131" t="s">
        <v>25</v>
      </c>
      <c r="G131">
        <v>28</v>
      </c>
      <c r="H131">
        <v>988</v>
      </c>
      <c r="I131">
        <v>1007</v>
      </c>
      <c r="J131">
        <v>141</v>
      </c>
      <c r="K131">
        <v>1148</v>
      </c>
      <c r="N131" t="s">
        <v>34</v>
      </c>
      <c r="O131">
        <v>1380284</v>
      </c>
      <c r="P131" t="s">
        <v>66</v>
      </c>
      <c r="Q131" t="s">
        <v>25</v>
      </c>
      <c r="R131">
        <v>182</v>
      </c>
      <c r="S131">
        <v>1097</v>
      </c>
      <c r="T131">
        <v>1097</v>
      </c>
      <c r="U131">
        <v>126</v>
      </c>
      <c r="V131">
        <v>1223</v>
      </c>
      <c r="W131" s="10">
        <v>0.12953736654804271</v>
      </c>
    </row>
    <row r="132" spans="1:23" x14ac:dyDescent="0.25">
      <c r="A132" t="s">
        <v>34</v>
      </c>
      <c r="B132" t="s">
        <v>86</v>
      </c>
      <c r="C132" t="s">
        <v>172</v>
      </c>
      <c r="D132">
        <v>1379814</v>
      </c>
      <c r="E132" t="s">
        <v>301</v>
      </c>
      <c r="F132" t="s">
        <v>25</v>
      </c>
      <c r="G132">
        <v>245</v>
      </c>
      <c r="H132">
        <v>1165</v>
      </c>
      <c r="I132">
        <v>1165</v>
      </c>
      <c r="J132">
        <v>0</v>
      </c>
      <c r="K132">
        <v>1165</v>
      </c>
      <c r="N132" t="s">
        <v>34</v>
      </c>
      <c r="O132">
        <v>1380286</v>
      </c>
      <c r="P132" t="s">
        <v>125</v>
      </c>
      <c r="Q132" t="s">
        <v>25</v>
      </c>
      <c r="R132">
        <v>28</v>
      </c>
      <c r="S132">
        <v>988</v>
      </c>
      <c r="T132">
        <v>1007</v>
      </c>
      <c r="U132">
        <v>141</v>
      </c>
      <c r="V132">
        <v>1148</v>
      </c>
      <c r="W132" s="10">
        <v>2.3809523809523808E-2</v>
      </c>
    </row>
    <row r="133" spans="1:23" x14ac:dyDescent="0.25">
      <c r="A133" t="s">
        <v>34</v>
      </c>
      <c r="B133" t="s">
        <v>86</v>
      </c>
      <c r="C133" t="s">
        <v>172</v>
      </c>
      <c r="D133">
        <v>1377702</v>
      </c>
      <c r="E133" t="s">
        <v>319</v>
      </c>
      <c r="F133" t="s">
        <v>320</v>
      </c>
      <c r="G133">
        <v>133</v>
      </c>
      <c r="H133">
        <v>577</v>
      </c>
      <c r="I133">
        <v>592</v>
      </c>
      <c r="J133">
        <v>7</v>
      </c>
      <c r="K133">
        <v>599</v>
      </c>
      <c r="N133" t="s">
        <v>34</v>
      </c>
      <c r="O133">
        <v>1380393</v>
      </c>
      <c r="P133" t="s">
        <v>118</v>
      </c>
      <c r="Q133" t="s">
        <v>35</v>
      </c>
      <c r="R133">
        <v>252</v>
      </c>
      <c r="S133">
        <v>992</v>
      </c>
      <c r="T133">
        <v>992</v>
      </c>
      <c r="U133">
        <v>54</v>
      </c>
      <c r="V133">
        <v>1046</v>
      </c>
      <c r="W133" s="10">
        <v>0.19414483821263481</v>
      </c>
    </row>
    <row r="134" spans="1:23" x14ac:dyDescent="0.25">
      <c r="A134" t="s">
        <v>34</v>
      </c>
      <c r="B134" t="s">
        <v>86</v>
      </c>
      <c r="C134" t="s">
        <v>172</v>
      </c>
      <c r="D134">
        <v>1381613</v>
      </c>
      <c r="E134" t="s">
        <v>405</v>
      </c>
      <c r="F134" t="s">
        <v>58</v>
      </c>
      <c r="G134">
        <v>7</v>
      </c>
      <c r="H134">
        <v>237</v>
      </c>
      <c r="I134">
        <v>237</v>
      </c>
      <c r="J134">
        <v>4</v>
      </c>
      <c r="K134">
        <v>241</v>
      </c>
      <c r="N134" t="s">
        <v>34</v>
      </c>
      <c r="O134">
        <v>1380393</v>
      </c>
      <c r="P134" t="s">
        <v>118</v>
      </c>
      <c r="Q134" t="s">
        <v>84</v>
      </c>
      <c r="R134">
        <v>240</v>
      </c>
      <c r="S134">
        <v>1018</v>
      </c>
      <c r="T134">
        <v>1021</v>
      </c>
      <c r="U134">
        <v>334</v>
      </c>
      <c r="V134">
        <v>1355</v>
      </c>
      <c r="W134" s="10">
        <v>0.15047021943573669</v>
      </c>
    </row>
    <row r="135" spans="1:23" x14ac:dyDescent="0.25">
      <c r="A135" t="s">
        <v>34</v>
      </c>
      <c r="B135" t="s">
        <v>83</v>
      </c>
      <c r="C135" t="s">
        <v>172</v>
      </c>
      <c r="D135">
        <v>1360041</v>
      </c>
      <c r="E135" t="s">
        <v>95</v>
      </c>
      <c r="F135" t="s">
        <v>96</v>
      </c>
      <c r="G135">
        <v>14</v>
      </c>
      <c r="H135">
        <v>712</v>
      </c>
      <c r="I135">
        <v>712</v>
      </c>
      <c r="J135">
        <v>0</v>
      </c>
      <c r="K135">
        <v>712</v>
      </c>
      <c r="N135" t="s">
        <v>34</v>
      </c>
      <c r="O135">
        <v>1380285</v>
      </c>
      <c r="P135" t="s">
        <v>156</v>
      </c>
      <c r="Q135" t="s">
        <v>25</v>
      </c>
      <c r="R135">
        <v>231</v>
      </c>
      <c r="S135">
        <v>1071</v>
      </c>
      <c r="T135">
        <v>1071</v>
      </c>
      <c r="U135">
        <v>137</v>
      </c>
      <c r="V135">
        <v>1208</v>
      </c>
      <c r="W135" s="10">
        <v>0.16052814454482278</v>
      </c>
    </row>
    <row r="136" spans="1:23" x14ac:dyDescent="0.25">
      <c r="A136" t="s">
        <v>34</v>
      </c>
      <c r="B136" t="s">
        <v>83</v>
      </c>
      <c r="C136" t="s">
        <v>172</v>
      </c>
      <c r="D136">
        <v>1379819</v>
      </c>
      <c r="E136" t="s">
        <v>421</v>
      </c>
      <c r="F136" t="s">
        <v>25</v>
      </c>
      <c r="G136">
        <v>357</v>
      </c>
      <c r="H136">
        <v>1045</v>
      </c>
      <c r="I136">
        <v>1052</v>
      </c>
      <c r="J136">
        <v>28</v>
      </c>
      <c r="K136">
        <v>1080</v>
      </c>
      <c r="N136" t="s">
        <v>34</v>
      </c>
      <c r="O136">
        <v>1381016</v>
      </c>
      <c r="P136" t="s">
        <v>160</v>
      </c>
      <c r="Q136" t="s">
        <v>50</v>
      </c>
      <c r="R136">
        <v>273</v>
      </c>
      <c r="S136">
        <v>733</v>
      </c>
      <c r="T136">
        <v>736</v>
      </c>
      <c r="U136">
        <v>15</v>
      </c>
      <c r="V136">
        <v>751</v>
      </c>
      <c r="W136" s="10">
        <v>0.2666015625</v>
      </c>
    </row>
    <row r="137" spans="1:23" x14ac:dyDescent="0.25">
      <c r="A137" t="s">
        <v>34</v>
      </c>
      <c r="B137" t="s">
        <v>183</v>
      </c>
      <c r="C137" t="s">
        <v>172</v>
      </c>
      <c r="D137">
        <v>1381375</v>
      </c>
      <c r="E137" t="s">
        <v>185</v>
      </c>
      <c r="F137" t="s">
        <v>33</v>
      </c>
      <c r="G137">
        <v>184</v>
      </c>
      <c r="H137">
        <v>775</v>
      </c>
      <c r="I137">
        <v>775</v>
      </c>
      <c r="J137">
        <v>73</v>
      </c>
      <c r="K137">
        <v>848</v>
      </c>
      <c r="N137" t="s">
        <v>34</v>
      </c>
      <c r="O137">
        <v>1381248</v>
      </c>
      <c r="P137" t="s">
        <v>175</v>
      </c>
      <c r="Q137" t="s">
        <v>50</v>
      </c>
      <c r="R137">
        <v>77</v>
      </c>
      <c r="S137">
        <v>918</v>
      </c>
      <c r="T137">
        <v>918</v>
      </c>
      <c r="U137">
        <v>0</v>
      </c>
      <c r="V137">
        <v>918</v>
      </c>
      <c r="W137" s="10">
        <v>7.7386934673366839E-2</v>
      </c>
    </row>
    <row r="138" spans="1:23" x14ac:dyDescent="0.25">
      <c r="A138" t="s">
        <v>34</v>
      </c>
      <c r="B138" t="s">
        <v>173</v>
      </c>
      <c r="C138" t="s">
        <v>172</v>
      </c>
      <c r="D138">
        <v>1381248</v>
      </c>
      <c r="E138" t="s">
        <v>175</v>
      </c>
      <c r="F138" t="s">
        <v>50</v>
      </c>
      <c r="G138">
        <v>77</v>
      </c>
      <c r="H138">
        <v>918</v>
      </c>
      <c r="I138">
        <v>918</v>
      </c>
      <c r="J138">
        <v>0</v>
      </c>
      <c r="K138">
        <v>918</v>
      </c>
      <c r="N138" t="s">
        <v>34</v>
      </c>
      <c r="O138">
        <v>1381375</v>
      </c>
      <c r="P138" t="s">
        <v>185</v>
      </c>
      <c r="Q138" t="s">
        <v>33</v>
      </c>
      <c r="R138">
        <v>184</v>
      </c>
      <c r="S138">
        <v>775</v>
      </c>
      <c r="T138">
        <v>775</v>
      </c>
      <c r="U138">
        <v>73</v>
      </c>
      <c r="V138">
        <v>848</v>
      </c>
      <c r="W138" s="10">
        <v>0.17829457364341086</v>
      </c>
    </row>
    <row r="139" spans="1:23" x14ac:dyDescent="0.25">
      <c r="A139" t="s">
        <v>34</v>
      </c>
      <c r="B139" t="s">
        <v>116</v>
      </c>
      <c r="C139" t="s">
        <v>172</v>
      </c>
      <c r="D139">
        <v>1380393</v>
      </c>
      <c r="E139" t="s">
        <v>118</v>
      </c>
      <c r="F139" t="s">
        <v>35</v>
      </c>
      <c r="G139">
        <v>252</v>
      </c>
      <c r="H139">
        <v>992</v>
      </c>
      <c r="I139">
        <v>992</v>
      </c>
      <c r="J139">
        <v>54</v>
      </c>
      <c r="K139">
        <v>1046</v>
      </c>
      <c r="N139" t="s">
        <v>34</v>
      </c>
      <c r="O139">
        <v>1381230</v>
      </c>
      <c r="P139" t="s">
        <v>204</v>
      </c>
      <c r="Q139" t="s">
        <v>205</v>
      </c>
      <c r="R139">
        <v>7</v>
      </c>
      <c r="S139">
        <v>24</v>
      </c>
      <c r="T139">
        <v>24</v>
      </c>
      <c r="U139">
        <v>0</v>
      </c>
      <c r="V139">
        <v>24</v>
      </c>
      <c r="W139" s="10">
        <v>0.22580645161290322</v>
      </c>
    </row>
    <row r="140" spans="1:23" x14ac:dyDescent="0.25">
      <c r="A140" t="s">
        <v>34</v>
      </c>
      <c r="B140" t="s">
        <v>116</v>
      </c>
      <c r="C140" t="s">
        <v>172</v>
      </c>
      <c r="D140">
        <v>1380393</v>
      </c>
      <c r="E140" t="s">
        <v>118</v>
      </c>
      <c r="F140" t="s">
        <v>84</v>
      </c>
      <c r="G140">
        <v>240</v>
      </c>
      <c r="H140">
        <v>1018</v>
      </c>
      <c r="I140">
        <v>1021</v>
      </c>
      <c r="J140">
        <v>334</v>
      </c>
      <c r="K140">
        <v>1355</v>
      </c>
      <c r="N140" t="s">
        <v>34</v>
      </c>
      <c r="O140">
        <v>1380933</v>
      </c>
      <c r="P140" t="s">
        <v>208</v>
      </c>
      <c r="Q140" t="s">
        <v>67</v>
      </c>
      <c r="R140">
        <v>153</v>
      </c>
      <c r="S140">
        <v>722</v>
      </c>
      <c r="T140">
        <v>723</v>
      </c>
      <c r="U140">
        <v>9</v>
      </c>
      <c r="V140">
        <v>732</v>
      </c>
      <c r="W140" s="10">
        <v>0.17288135593220338</v>
      </c>
    </row>
    <row r="141" spans="1:23" x14ac:dyDescent="0.25">
      <c r="A141" t="s">
        <v>34</v>
      </c>
      <c r="B141" t="s">
        <v>158</v>
      </c>
      <c r="C141" t="s">
        <v>172</v>
      </c>
      <c r="D141">
        <v>1381016</v>
      </c>
      <c r="E141" t="s">
        <v>160</v>
      </c>
      <c r="F141" t="s">
        <v>50</v>
      </c>
      <c r="G141">
        <v>273</v>
      </c>
      <c r="H141">
        <v>733</v>
      </c>
      <c r="I141">
        <v>736</v>
      </c>
      <c r="J141">
        <v>15</v>
      </c>
      <c r="K141">
        <v>751</v>
      </c>
      <c r="N141" t="s">
        <v>34</v>
      </c>
      <c r="O141">
        <v>1381563</v>
      </c>
      <c r="P141" t="s">
        <v>248</v>
      </c>
      <c r="Q141" t="s">
        <v>33</v>
      </c>
      <c r="R141">
        <v>182</v>
      </c>
      <c r="S141">
        <v>981</v>
      </c>
      <c r="T141">
        <v>999</v>
      </c>
      <c r="U141">
        <v>0</v>
      </c>
      <c r="V141">
        <v>999</v>
      </c>
      <c r="W141" s="10">
        <v>0.15410668924640136</v>
      </c>
    </row>
    <row r="142" spans="1:23" x14ac:dyDescent="0.25">
      <c r="A142" t="s">
        <v>34</v>
      </c>
      <c r="B142" t="s">
        <v>202</v>
      </c>
      <c r="C142" t="s">
        <v>172</v>
      </c>
      <c r="D142">
        <v>1381230</v>
      </c>
      <c r="E142" t="s">
        <v>204</v>
      </c>
      <c r="F142" t="s">
        <v>205</v>
      </c>
      <c r="G142">
        <v>7</v>
      </c>
      <c r="H142">
        <v>24</v>
      </c>
      <c r="I142">
        <v>24</v>
      </c>
      <c r="J142">
        <v>0</v>
      </c>
      <c r="K142">
        <v>24</v>
      </c>
      <c r="N142" t="s">
        <v>34</v>
      </c>
      <c r="O142">
        <v>1380934</v>
      </c>
      <c r="P142" t="s">
        <v>270</v>
      </c>
      <c r="Q142" t="s">
        <v>57</v>
      </c>
      <c r="R142">
        <v>144</v>
      </c>
      <c r="S142">
        <v>684</v>
      </c>
      <c r="T142">
        <v>684</v>
      </c>
      <c r="U142">
        <v>72</v>
      </c>
      <c r="V142">
        <v>756</v>
      </c>
      <c r="W142" s="10">
        <v>0.16</v>
      </c>
    </row>
    <row r="143" spans="1:23" x14ac:dyDescent="0.25">
      <c r="A143" t="s">
        <v>34</v>
      </c>
      <c r="B143" t="s">
        <v>206</v>
      </c>
      <c r="C143" t="s">
        <v>172</v>
      </c>
      <c r="D143">
        <v>1380933</v>
      </c>
      <c r="E143" t="s">
        <v>208</v>
      </c>
      <c r="F143" t="s">
        <v>67</v>
      </c>
      <c r="G143">
        <v>153</v>
      </c>
      <c r="H143">
        <v>722</v>
      </c>
      <c r="I143">
        <v>723</v>
      </c>
      <c r="J143">
        <v>9</v>
      </c>
      <c r="K143">
        <v>732</v>
      </c>
      <c r="N143" t="s">
        <v>34</v>
      </c>
      <c r="O143">
        <v>1381321</v>
      </c>
      <c r="P143" t="s">
        <v>299</v>
      </c>
      <c r="Q143" t="s">
        <v>58</v>
      </c>
      <c r="R143">
        <v>120</v>
      </c>
      <c r="S143">
        <v>746</v>
      </c>
      <c r="T143">
        <v>762</v>
      </c>
      <c r="U143">
        <v>3</v>
      </c>
      <c r="V143">
        <v>765</v>
      </c>
      <c r="W143" s="10">
        <v>0.13559322033898305</v>
      </c>
    </row>
    <row r="144" spans="1:23" x14ac:dyDescent="0.25">
      <c r="A144" t="s">
        <v>34</v>
      </c>
      <c r="B144" t="s">
        <v>206</v>
      </c>
      <c r="C144" t="s">
        <v>172</v>
      </c>
      <c r="D144">
        <v>1380934</v>
      </c>
      <c r="E144" t="s">
        <v>270</v>
      </c>
      <c r="F144" t="s">
        <v>57</v>
      </c>
      <c r="G144">
        <v>144</v>
      </c>
      <c r="H144">
        <v>684</v>
      </c>
      <c r="I144">
        <v>684</v>
      </c>
      <c r="J144">
        <v>72</v>
      </c>
      <c r="K144">
        <v>756</v>
      </c>
      <c r="N144" t="s">
        <v>34</v>
      </c>
      <c r="O144">
        <v>1381321</v>
      </c>
      <c r="P144" t="s">
        <v>299</v>
      </c>
      <c r="Q144" t="s">
        <v>42</v>
      </c>
      <c r="R144">
        <v>210</v>
      </c>
      <c r="S144">
        <v>642</v>
      </c>
      <c r="T144">
        <v>657</v>
      </c>
      <c r="U144">
        <v>0</v>
      </c>
      <c r="V144">
        <v>657</v>
      </c>
      <c r="W144" s="10">
        <v>0.24221453287197231</v>
      </c>
    </row>
    <row r="145" spans="1:23" x14ac:dyDescent="0.25">
      <c r="A145" t="s">
        <v>34</v>
      </c>
      <c r="B145" t="s">
        <v>206</v>
      </c>
      <c r="C145" t="s">
        <v>172</v>
      </c>
      <c r="D145">
        <v>1380450</v>
      </c>
      <c r="E145" t="s">
        <v>381</v>
      </c>
      <c r="F145" t="s">
        <v>25</v>
      </c>
      <c r="G145">
        <v>9</v>
      </c>
      <c r="H145">
        <v>159</v>
      </c>
      <c r="I145">
        <v>159</v>
      </c>
      <c r="J145">
        <v>0</v>
      </c>
      <c r="K145">
        <v>159</v>
      </c>
      <c r="N145" t="s">
        <v>34</v>
      </c>
      <c r="O145">
        <v>1379814</v>
      </c>
      <c r="P145" t="s">
        <v>301</v>
      </c>
      <c r="Q145" t="s">
        <v>25</v>
      </c>
      <c r="R145">
        <v>245</v>
      </c>
      <c r="S145">
        <v>1165</v>
      </c>
      <c r="T145">
        <v>1165</v>
      </c>
      <c r="U145">
        <v>0</v>
      </c>
      <c r="V145">
        <v>1165</v>
      </c>
      <c r="W145" s="10">
        <v>0.17375886524822695</v>
      </c>
    </row>
    <row r="146" spans="1:23" x14ac:dyDescent="0.25">
      <c r="A146" t="s">
        <v>34</v>
      </c>
      <c r="B146" t="s">
        <v>246</v>
      </c>
      <c r="C146" t="s">
        <v>172</v>
      </c>
      <c r="D146">
        <v>1381563</v>
      </c>
      <c r="E146" t="s">
        <v>248</v>
      </c>
      <c r="F146" t="s">
        <v>33</v>
      </c>
      <c r="G146">
        <v>182</v>
      </c>
      <c r="H146">
        <v>981</v>
      </c>
      <c r="I146">
        <v>999</v>
      </c>
      <c r="J146">
        <v>0</v>
      </c>
      <c r="K146">
        <v>999</v>
      </c>
      <c r="N146" t="s">
        <v>34</v>
      </c>
      <c r="O146">
        <v>1379809</v>
      </c>
      <c r="P146" t="s">
        <v>311</v>
      </c>
      <c r="Q146" t="s">
        <v>25</v>
      </c>
      <c r="R146">
        <v>294</v>
      </c>
      <c r="S146">
        <v>1061</v>
      </c>
      <c r="T146">
        <v>1061</v>
      </c>
      <c r="U146">
        <v>322</v>
      </c>
      <c r="V146">
        <v>1383</v>
      </c>
      <c r="W146" s="10">
        <v>0.17531305903398928</v>
      </c>
    </row>
    <row r="147" spans="1:23" x14ac:dyDescent="0.25">
      <c r="A147" t="s">
        <v>34</v>
      </c>
      <c r="B147" t="s">
        <v>297</v>
      </c>
      <c r="C147" t="s">
        <v>172</v>
      </c>
      <c r="D147">
        <v>1381321</v>
      </c>
      <c r="E147" t="s">
        <v>299</v>
      </c>
      <c r="F147" t="s">
        <v>58</v>
      </c>
      <c r="G147">
        <v>120</v>
      </c>
      <c r="H147">
        <v>746</v>
      </c>
      <c r="I147">
        <v>762</v>
      </c>
      <c r="J147">
        <v>3</v>
      </c>
      <c r="K147">
        <v>765</v>
      </c>
      <c r="N147" t="s">
        <v>34</v>
      </c>
      <c r="O147">
        <v>1379811</v>
      </c>
      <c r="P147" t="s">
        <v>317</v>
      </c>
      <c r="Q147" t="s">
        <v>25</v>
      </c>
      <c r="R147">
        <v>126</v>
      </c>
      <c r="S147">
        <v>1093</v>
      </c>
      <c r="T147">
        <v>1093</v>
      </c>
      <c r="U147">
        <v>74</v>
      </c>
      <c r="V147">
        <v>1167</v>
      </c>
      <c r="W147" s="10">
        <v>9.7447795823665889E-2</v>
      </c>
    </row>
    <row r="148" spans="1:23" x14ac:dyDescent="0.25">
      <c r="A148" t="s">
        <v>34</v>
      </c>
      <c r="B148" t="s">
        <v>297</v>
      </c>
      <c r="C148" t="s">
        <v>172</v>
      </c>
      <c r="D148">
        <v>1381321</v>
      </c>
      <c r="E148" t="s">
        <v>299</v>
      </c>
      <c r="F148" t="s">
        <v>42</v>
      </c>
      <c r="G148">
        <v>210</v>
      </c>
      <c r="H148">
        <v>642</v>
      </c>
      <c r="I148">
        <v>657</v>
      </c>
      <c r="J148">
        <v>0</v>
      </c>
      <c r="K148">
        <v>657</v>
      </c>
      <c r="N148" t="s">
        <v>34</v>
      </c>
      <c r="O148">
        <v>1377702</v>
      </c>
      <c r="P148" t="s">
        <v>319</v>
      </c>
      <c r="Q148" t="s">
        <v>320</v>
      </c>
      <c r="R148">
        <v>133</v>
      </c>
      <c r="S148">
        <v>577</v>
      </c>
      <c r="T148">
        <v>592</v>
      </c>
      <c r="U148">
        <v>7</v>
      </c>
      <c r="V148">
        <v>599</v>
      </c>
      <c r="W148" s="10">
        <v>0.18169398907103826</v>
      </c>
    </row>
    <row r="149" spans="1:23" x14ac:dyDescent="0.25">
      <c r="A149" t="s">
        <v>34</v>
      </c>
      <c r="B149" t="s">
        <v>365</v>
      </c>
      <c r="C149" t="s">
        <v>172</v>
      </c>
      <c r="D149">
        <v>1378244</v>
      </c>
      <c r="E149" t="s">
        <v>367</v>
      </c>
      <c r="F149" t="s">
        <v>58</v>
      </c>
      <c r="G149">
        <v>216</v>
      </c>
      <c r="H149">
        <v>807</v>
      </c>
      <c r="I149">
        <v>808</v>
      </c>
      <c r="J149">
        <v>41</v>
      </c>
      <c r="K149">
        <v>849</v>
      </c>
      <c r="N149" t="s">
        <v>34</v>
      </c>
      <c r="O149">
        <v>1378244</v>
      </c>
      <c r="P149" t="s">
        <v>367</v>
      </c>
      <c r="Q149" t="s">
        <v>58</v>
      </c>
      <c r="R149">
        <v>216</v>
      </c>
      <c r="S149">
        <v>807</v>
      </c>
      <c r="T149">
        <v>808</v>
      </c>
      <c r="U149">
        <v>41</v>
      </c>
      <c r="V149">
        <v>849</v>
      </c>
      <c r="W149" s="10">
        <v>0.20281690140845071</v>
      </c>
    </row>
    <row r="150" spans="1:23" x14ac:dyDescent="0.25">
      <c r="A150" t="s">
        <v>34</v>
      </c>
      <c r="B150" t="s">
        <v>365</v>
      </c>
      <c r="C150" t="s">
        <v>172</v>
      </c>
      <c r="D150">
        <v>1378307</v>
      </c>
      <c r="E150" t="s">
        <v>403</v>
      </c>
      <c r="F150" t="s">
        <v>58</v>
      </c>
      <c r="G150">
        <v>192</v>
      </c>
      <c r="H150">
        <v>856</v>
      </c>
      <c r="I150">
        <v>862</v>
      </c>
      <c r="J150">
        <v>64</v>
      </c>
      <c r="K150">
        <v>926</v>
      </c>
      <c r="N150" t="s">
        <v>34</v>
      </c>
      <c r="O150">
        <v>1380450</v>
      </c>
      <c r="P150" t="s">
        <v>381</v>
      </c>
      <c r="Q150" t="s">
        <v>25</v>
      </c>
      <c r="R150">
        <v>9</v>
      </c>
      <c r="S150">
        <v>159</v>
      </c>
      <c r="T150">
        <v>159</v>
      </c>
      <c r="U150">
        <v>0</v>
      </c>
      <c r="V150">
        <v>159</v>
      </c>
      <c r="W150" s="10">
        <v>5.3571428571428568E-2</v>
      </c>
    </row>
    <row r="151" spans="1:23" x14ac:dyDescent="0.25">
      <c r="A151" t="s">
        <v>150</v>
      </c>
      <c r="B151" t="s">
        <v>150</v>
      </c>
      <c r="C151" t="s">
        <v>150</v>
      </c>
      <c r="D151" t="s">
        <v>150</v>
      </c>
      <c r="E151" t="s">
        <v>150</v>
      </c>
      <c r="F151" t="s">
        <v>150</v>
      </c>
      <c r="N151" t="s">
        <v>34</v>
      </c>
      <c r="O151">
        <v>1378307</v>
      </c>
      <c r="P151" t="s">
        <v>403</v>
      </c>
      <c r="Q151" t="s">
        <v>58</v>
      </c>
      <c r="R151">
        <v>192</v>
      </c>
      <c r="S151">
        <v>856</v>
      </c>
      <c r="T151">
        <v>862</v>
      </c>
      <c r="U151">
        <v>64</v>
      </c>
      <c r="V151">
        <v>926</v>
      </c>
      <c r="W151" s="10">
        <v>0.17173524150268335</v>
      </c>
    </row>
    <row r="152" spans="1:23" x14ac:dyDescent="0.25">
      <c r="N152" t="s">
        <v>34</v>
      </c>
      <c r="O152">
        <v>1381613</v>
      </c>
      <c r="P152" t="s">
        <v>405</v>
      </c>
      <c r="Q152" t="s">
        <v>58</v>
      </c>
      <c r="R152">
        <v>7</v>
      </c>
      <c r="S152">
        <v>237</v>
      </c>
      <c r="T152">
        <v>237</v>
      </c>
      <c r="U152">
        <v>4</v>
      </c>
      <c r="V152">
        <v>241</v>
      </c>
      <c r="W152" s="10">
        <v>2.8225806451612902E-2</v>
      </c>
    </row>
    <row r="153" spans="1:23" x14ac:dyDescent="0.25">
      <c r="N153" t="s">
        <v>34</v>
      </c>
      <c r="O153">
        <v>1379819</v>
      </c>
      <c r="P153" t="s">
        <v>421</v>
      </c>
      <c r="Q153" t="s">
        <v>25</v>
      </c>
      <c r="R153">
        <v>357</v>
      </c>
      <c r="S153">
        <v>1045</v>
      </c>
      <c r="T153">
        <v>1052</v>
      </c>
      <c r="U153">
        <v>28</v>
      </c>
      <c r="V153">
        <v>1080</v>
      </c>
      <c r="W153" s="10">
        <v>0.24843423799582465</v>
      </c>
    </row>
    <row r="154" spans="1:23" x14ac:dyDescent="0.25">
      <c r="W154"/>
    </row>
    <row r="155" spans="1:23" x14ac:dyDescent="0.25">
      <c r="W155"/>
    </row>
  </sheetData>
  <mergeCells count="2">
    <mergeCell ref="N4:W4"/>
    <mergeCell ref="A1:K1"/>
  </mergeCells>
  <pageMargins left="0.511811024" right="0.511811024" top="0.78740157499999996" bottom="0.78740157499999996" header="0.31496062000000002" footer="0.31496062000000002"/>
  <pageSetup paperSize="9" orientation="portrait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FDD7B-3BC6-4A08-9255-51397B18BA7E}">
  <dimension ref="A1:AA155"/>
  <sheetViews>
    <sheetView topLeftCell="A2" workbookViewId="0">
      <selection activeCell="A2" sqref="A2"/>
    </sheetView>
  </sheetViews>
  <sheetFormatPr defaultRowHeight="15" x14ac:dyDescent="0.25"/>
  <cols>
    <col min="1" max="1" width="6.7109375" bestFit="1" customWidth="1"/>
    <col min="2" max="2" width="13.5703125" bestFit="1" customWidth="1"/>
    <col min="3" max="3" width="14.7109375" bestFit="1" customWidth="1"/>
    <col min="4" max="4" width="14.5703125" bestFit="1" customWidth="1"/>
    <col min="5" max="5" width="21.7109375" bestFit="1" customWidth="1"/>
    <col min="6" max="6" width="17.140625" bestFit="1" customWidth="1"/>
    <col min="7" max="7" width="44.42578125" bestFit="1" customWidth="1"/>
    <col min="8" max="8" width="19.7109375" bestFit="1" customWidth="1"/>
    <col min="9" max="9" width="15.5703125" bestFit="1" customWidth="1"/>
    <col min="10" max="10" width="17" bestFit="1" customWidth="1"/>
    <col min="11" max="11" width="12.7109375" bestFit="1" customWidth="1"/>
    <col min="12" max="12" width="12" bestFit="1" customWidth="1"/>
    <col min="13" max="13" width="17.85546875" bestFit="1" customWidth="1"/>
    <col min="14" max="14" width="12" bestFit="1" customWidth="1"/>
    <col min="15" max="15" width="16.7109375" bestFit="1" customWidth="1"/>
    <col min="16" max="16" width="17.7109375" bestFit="1" customWidth="1"/>
    <col min="17" max="17" width="15" bestFit="1" customWidth="1"/>
    <col min="18" max="18" width="12.85546875" bestFit="1" customWidth="1"/>
    <col min="19" max="19" width="10.7109375" bestFit="1" customWidth="1"/>
    <col min="20" max="20" width="11.28515625" bestFit="1" customWidth="1"/>
    <col min="21" max="21" width="14.140625" bestFit="1" customWidth="1"/>
    <col min="22" max="22" width="27" bestFit="1" customWidth="1"/>
    <col min="25" max="25" width="10.7109375" bestFit="1" customWidth="1"/>
    <col min="26" max="26" width="5.5703125" bestFit="1" customWidth="1"/>
    <col min="27" max="28" width="4.5703125" bestFit="1" customWidth="1"/>
  </cols>
  <sheetData>
    <row r="1" spans="1:27" ht="18.75" x14ac:dyDescent="0.25">
      <c r="A1" s="14" t="s">
        <v>130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7" x14ac:dyDescent="0.25">
      <c r="A2" t="s">
        <v>0</v>
      </c>
      <c r="B2" t="s">
        <v>1</v>
      </c>
      <c r="C2" t="s">
        <v>170</v>
      </c>
      <c r="D2" t="s">
        <v>171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136</v>
      </c>
      <c r="K2" t="s">
        <v>7</v>
      </c>
      <c r="L2" t="s">
        <v>8</v>
      </c>
      <c r="M2" t="s">
        <v>126</v>
      </c>
      <c r="N2" t="s">
        <v>9</v>
      </c>
      <c r="O2" t="s">
        <v>10</v>
      </c>
      <c r="P2" t="s">
        <v>127</v>
      </c>
      <c r="Q2" t="s">
        <v>11</v>
      </c>
      <c r="R2" t="s">
        <v>12</v>
      </c>
      <c r="S2" t="s">
        <v>128</v>
      </c>
      <c r="T2" t="s">
        <v>129</v>
      </c>
      <c r="U2" t="s">
        <v>153</v>
      </c>
      <c r="V2" t="s">
        <v>13</v>
      </c>
      <c r="Y2" t="s">
        <v>152</v>
      </c>
      <c r="Z2" s="8" t="str">
        <f>0&amp;"%"</f>
        <v>0%</v>
      </c>
    </row>
    <row r="3" spans="1:27" x14ac:dyDescent="0.25">
      <c r="A3" t="s">
        <v>123</v>
      </c>
      <c r="B3" t="s">
        <v>137</v>
      </c>
      <c r="C3" t="s">
        <v>172</v>
      </c>
      <c r="D3" t="s">
        <v>434</v>
      </c>
      <c r="E3" t="s">
        <v>147</v>
      </c>
      <c r="F3" s="2">
        <v>1380411</v>
      </c>
      <c r="G3" t="s">
        <v>140</v>
      </c>
      <c r="H3" t="s">
        <v>27</v>
      </c>
      <c r="I3" s="2" t="s">
        <v>21</v>
      </c>
      <c r="J3" s="2">
        <v>44</v>
      </c>
      <c r="K3" s="2">
        <v>6</v>
      </c>
      <c r="L3" s="2">
        <v>546</v>
      </c>
      <c r="M3" s="12">
        <v>546</v>
      </c>
      <c r="N3" s="2">
        <v>1300</v>
      </c>
      <c r="O3" s="2">
        <v>204</v>
      </c>
      <c r="P3" s="2">
        <v>1504</v>
      </c>
      <c r="Q3" s="2">
        <v>680</v>
      </c>
      <c r="R3" s="2">
        <v>0</v>
      </c>
      <c r="S3" s="2">
        <v>2184</v>
      </c>
      <c r="T3" s="3">
        <v>0.2</v>
      </c>
      <c r="U3" s="11" t="s">
        <v>432</v>
      </c>
      <c r="V3" s="7">
        <v>45167.364583333336</v>
      </c>
      <c r="Y3" s="8" t="str">
        <f>Z2&amp;" - "&amp;Z3</f>
        <v>0% - 15%</v>
      </c>
      <c r="Z3" s="8" t="str">
        <f>15&amp;"%"</f>
        <v>15%</v>
      </c>
      <c r="AA3" t="str">
        <f>16&amp;"%"</f>
        <v>16%</v>
      </c>
    </row>
    <row r="4" spans="1:27" x14ac:dyDescent="0.25">
      <c r="A4" t="s">
        <v>14</v>
      </c>
      <c r="B4" t="s">
        <v>36</v>
      </c>
      <c r="C4" t="s">
        <v>172</v>
      </c>
      <c r="D4" t="s">
        <v>435</v>
      </c>
      <c r="E4" t="s">
        <v>306</v>
      </c>
      <c r="F4" s="2">
        <v>1382083</v>
      </c>
      <c r="G4" t="s">
        <v>307</v>
      </c>
      <c r="H4" t="s">
        <v>42</v>
      </c>
      <c r="I4" s="2" t="s">
        <v>40</v>
      </c>
      <c r="J4" s="2">
        <v>44</v>
      </c>
      <c r="K4" s="2">
        <v>10</v>
      </c>
      <c r="L4" s="2">
        <v>28</v>
      </c>
      <c r="M4" s="12">
        <v>280</v>
      </c>
      <c r="N4" s="2">
        <v>0</v>
      </c>
      <c r="O4" s="2">
        <v>0</v>
      </c>
      <c r="P4" s="2">
        <v>0</v>
      </c>
      <c r="Q4" s="2">
        <v>1060</v>
      </c>
      <c r="R4" s="2">
        <v>0</v>
      </c>
      <c r="S4" s="2">
        <v>1060</v>
      </c>
      <c r="T4" s="3">
        <v>0.20895522388059701</v>
      </c>
      <c r="U4" s="11" t="s">
        <v>432</v>
      </c>
      <c r="V4" s="7">
        <v>45167.364583333336</v>
      </c>
      <c r="Y4" s="8" t="str">
        <f>AA3&amp;" - "&amp;AA4</f>
        <v>16% - 39%</v>
      </c>
      <c r="Z4" s="8" t="str">
        <f>40&amp;"%"</f>
        <v>40%</v>
      </c>
      <c r="AA4" t="str">
        <f>39&amp;"%"</f>
        <v>39%</v>
      </c>
    </row>
    <row r="5" spans="1:27" x14ac:dyDescent="0.25">
      <c r="A5" t="s">
        <v>22</v>
      </c>
      <c r="B5" t="s">
        <v>23</v>
      </c>
      <c r="C5" t="s">
        <v>172</v>
      </c>
      <c r="D5" t="s">
        <v>435</v>
      </c>
      <c r="E5" t="s">
        <v>308</v>
      </c>
      <c r="F5" s="2">
        <v>1377625</v>
      </c>
      <c r="G5" t="s">
        <v>24</v>
      </c>
      <c r="H5" t="s">
        <v>309</v>
      </c>
      <c r="I5" s="2" t="s">
        <v>21</v>
      </c>
      <c r="J5" s="2">
        <v>44</v>
      </c>
      <c r="K5" s="2">
        <v>7</v>
      </c>
      <c r="L5" s="2">
        <v>28</v>
      </c>
      <c r="M5" s="12">
        <v>196</v>
      </c>
      <c r="N5" s="2">
        <v>160</v>
      </c>
      <c r="O5" s="2">
        <v>127</v>
      </c>
      <c r="P5" s="2">
        <v>287</v>
      </c>
      <c r="Q5" s="2">
        <v>1106</v>
      </c>
      <c r="R5" s="2">
        <v>0</v>
      </c>
      <c r="S5" s="2">
        <v>1393</v>
      </c>
      <c r="T5" s="3">
        <v>0.12334801762114538</v>
      </c>
      <c r="U5" s="11" t="s">
        <v>433</v>
      </c>
      <c r="V5" s="7">
        <v>45167.364583333336</v>
      </c>
      <c r="Y5" s="8" t="str">
        <f>Z4&amp;" - "&amp;Z5</f>
        <v>40% - 60%</v>
      </c>
      <c r="Z5" s="8" t="str">
        <f>60&amp;"%"</f>
        <v>60%</v>
      </c>
      <c r="AA5" t="str">
        <f>61&amp;"%"</f>
        <v>61%</v>
      </c>
    </row>
    <row r="6" spans="1:27" x14ac:dyDescent="0.25">
      <c r="A6" t="s">
        <v>34</v>
      </c>
      <c r="B6" t="s">
        <v>64</v>
      </c>
      <c r="C6" t="s">
        <v>176</v>
      </c>
      <c r="D6" t="s">
        <v>436</v>
      </c>
      <c r="E6" t="s">
        <v>310</v>
      </c>
      <c r="F6" s="2">
        <v>1379809</v>
      </c>
      <c r="G6" t="s">
        <v>311</v>
      </c>
      <c r="H6" t="s">
        <v>25</v>
      </c>
      <c r="I6" s="2" t="s">
        <v>28</v>
      </c>
      <c r="J6" s="2">
        <v>44</v>
      </c>
      <c r="K6" s="2">
        <v>7</v>
      </c>
      <c r="L6" s="2">
        <v>42</v>
      </c>
      <c r="M6" s="12">
        <v>294</v>
      </c>
      <c r="N6" s="2">
        <v>1061</v>
      </c>
      <c r="O6" s="2">
        <v>0</v>
      </c>
      <c r="P6" s="2">
        <v>1061</v>
      </c>
      <c r="Q6" s="2">
        <v>322</v>
      </c>
      <c r="R6" s="2">
        <v>0</v>
      </c>
      <c r="S6" s="2">
        <v>1383</v>
      </c>
      <c r="T6" s="3">
        <v>0.17531305903398928</v>
      </c>
      <c r="U6" s="11" t="s">
        <v>432</v>
      </c>
      <c r="V6" s="7">
        <v>45167.364583333336</v>
      </c>
      <c r="Y6" s="8" t="str">
        <f>AA5&amp;" - "&amp;Z6</f>
        <v>61% - 100%</v>
      </c>
      <c r="Z6" s="8" t="str">
        <f>100&amp;"%"</f>
        <v>100%</v>
      </c>
    </row>
    <row r="7" spans="1:27" x14ac:dyDescent="0.25">
      <c r="A7" t="s">
        <v>14</v>
      </c>
      <c r="B7" t="s">
        <v>29</v>
      </c>
      <c r="C7" t="s">
        <v>172</v>
      </c>
      <c r="D7" t="s">
        <v>437</v>
      </c>
      <c r="E7" t="s">
        <v>312</v>
      </c>
      <c r="F7" s="2">
        <v>1381677</v>
      </c>
      <c r="G7" t="s">
        <v>313</v>
      </c>
      <c r="H7" t="s">
        <v>58</v>
      </c>
      <c r="I7" s="2" t="s">
        <v>15</v>
      </c>
      <c r="J7" s="2">
        <v>44</v>
      </c>
      <c r="K7" s="2">
        <v>5</v>
      </c>
      <c r="L7" s="2">
        <v>39</v>
      </c>
      <c r="M7" s="12">
        <v>195</v>
      </c>
      <c r="N7" s="2">
        <v>709</v>
      </c>
      <c r="O7" s="2">
        <v>0</v>
      </c>
      <c r="P7" s="2">
        <v>709</v>
      </c>
      <c r="Q7" s="2">
        <v>30</v>
      </c>
      <c r="R7" s="2">
        <v>0</v>
      </c>
      <c r="S7" s="2">
        <v>739</v>
      </c>
      <c r="T7" s="3">
        <v>0.20877944325481798</v>
      </c>
      <c r="U7" s="11" t="s">
        <v>432</v>
      </c>
      <c r="V7" s="7">
        <v>45167.364583333336</v>
      </c>
      <c r="Y7" s="8"/>
      <c r="Z7" s="10"/>
    </row>
    <row r="8" spans="1:27" x14ac:dyDescent="0.25">
      <c r="A8" t="s">
        <v>14</v>
      </c>
      <c r="B8" t="s">
        <v>29</v>
      </c>
      <c r="C8" t="s">
        <v>172</v>
      </c>
      <c r="D8" t="s">
        <v>437</v>
      </c>
      <c r="E8" t="s">
        <v>314</v>
      </c>
      <c r="F8" s="2">
        <v>1381608</v>
      </c>
      <c r="G8" t="s">
        <v>315</v>
      </c>
      <c r="H8" t="s">
        <v>42</v>
      </c>
      <c r="I8" s="2" t="s">
        <v>40</v>
      </c>
      <c r="J8" s="2">
        <v>44</v>
      </c>
      <c r="K8" s="2">
        <v>5</v>
      </c>
      <c r="L8" s="2">
        <v>18</v>
      </c>
      <c r="M8" s="12">
        <v>90</v>
      </c>
      <c r="N8" s="2">
        <v>780</v>
      </c>
      <c r="O8" s="2">
        <v>0</v>
      </c>
      <c r="P8" s="2">
        <v>780</v>
      </c>
      <c r="Q8" s="2">
        <v>30</v>
      </c>
      <c r="R8" s="2">
        <v>0</v>
      </c>
      <c r="S8" s="2">
        <v>810</v>
      </c>
      <c r="T8" s="3">
        <v>0.1</v>
      </c>
      <c r="U8" s="11" t="s">
        <v>433</v>
      </c>
      <c r="V8" s="7">
        <v>45167.364583333336</v>
      </c>
    </row>
    <row r="9" spans="1:27" x14ac:dyDescent="0.25">
      <c r="A9" t="s">
        <v>34</v>
      </c>
      <c r="B9" t="s">
        <v>64</v>
      </c>
      <c r="C9" t="s">
        <v>176</v>
      </c>
      <c r="D9" t="s">
        <v>436</v>
      </c>
      <c r="E9" t="s">
        <v>316</v>
      </c>
      <c r="F9" s="2">
        <v>1379811</v>
      </c>
      <c r="G9" t="s">
        <v>317</v>
      </c>
      <c r="H9" t="s">
        <v>25</v>
      </c>
      <c r="I9" s="2" t="s">
        <v>28</v>
      </c>
      <c r="J9" s="2">
        <v>44</v>
      </c>
      <c r="K9" s="2">
        <v>7</v>
      </c>
      <c r="L9" s="2">
        <v>18</v>
      </c>
      <c r="M9" s="12">
        <v>126</v>
      </c>
      <c r="N9" s="2">
        <v>1093</v>
      </c>
      <c r="O9" s="2">
        <v>0</v>
      </c>
      <c r="P9" s="2">
        <v>1093</v>
      </c>
      <c r="Q9" s="2">
        <v>74</v>
      </c>
      <c r="R9" s="2">
        <v>0</v>
      </c>
      <c r="S9" s="2">
        <v>1167</v>
      </c>
      <c r="T9" s="3">
        <v>9.7447795823665889E-2</v>
      </c>
      <c r="U9" s="11" t="s">
        <v>433</v>
      </c>
      <c r="V9" s="7">
        <v>45167.364583333336</v>
      </c>
    </row>
    <row r="10" spans="1:27" x14ac:dyDescent="0.25">
      <c r="A10" t="s">
        <v>34</v>
      </c>
      <c r="B10" t="s">
        <v>86</v>
      </c>
      <c r="C10" t="s">
        <v>172</v>
      </c>
      <c r="D10" t="s">
        <v>438</v>
      </c>
      <c r="E10" t="s">
        <v>318</v>
      </c>
      <c r="F10" s="2">
        <v>1377702</v>
      </c>
      <c r="G10" t="s">
        <v>319</v>
      </c>
      <c r="H10" t="s">
        <v>320</v>
      </c>
      <c r="I10" s="2" t="s">
        <v>15</v>
      </c>
      <c r="J10" s="2">
        <v>44</v>
      </c>
      <c r="K10" s="2">
        <v>7</v>
      </c>
      <c r="L10" s="2">
        <v>19</v>
      </c>
      <c r="M10" s="12">
        <v>133</v>
      </c>
      <c r="N10" s="2">
        <v>577</v>
      </c>
      <c r="O10" s="2">
        <v>15</v>
      </c>
      <c r="P10" s="2">
        <v>592</v>
      </c>
      <c r="Q10" s="2">
        <v>7</v>
      </c>
      <c r="R10" s="2">
        <v>0</v>
      </c>
      <c r="S10" s="2">
        <v>599</v>
      </c>
      <c r="T10" s="3">
        <v>0.18169398907103826</v>
      </c>
      <c r="U10" s="11" t="s">
        <v>432</v>
      </c>
      <c r="V10" s="7">
        <v>45167.364583333336</v>
      </c>
    </row>
    <row r="11" spans="1:27" x14ac:dyDescent="0.25">
      <c r="A11" t="s">
        <v>22</v>
      </c>
      <c r="B11" t="s">
        <v>226</v>
      </c>
      <c r="C11" t="s">
        <v>176</v>
      </c>
      <c r="D11" t="s">
        <v>435</v>
      </c>
      <c r="E11" t="s">
        <v>321</v>
      </c>
      <c r="F11" s="2">
        <v>1381303</v>
      </c>
      <c r="G11" t="s">
        <v>322</v>
      </c>
      <c r="H11" t="s">
        <v>27</v>
      </c>
      <c r="I11" s="2" t="s">
        <v>28</v>
      </c>
      <c r="J11" s="2">
        <v>44</v>
      </c>
      <c r="K11" s="2">
        <v>7</v>
      </c>
      <c r="L11" s="2">
        <v>1</v>
      </c>
      <c r="M11" s="12">
        <v>7</v>
      </c>
      <c r="N11" s="2">
        <v>558</v>
      </c>
      <c r="O11" s="2">
        <v>1</v>
      </c>
      <c r="P11" s="2">
        <v>559</v>
      </c>
      <c r="Q11" s="2">
        <v>1</v>
      </c>
      <c r="R11" s="2">
        <v>0</v>
      </c>
      <c r="S11" s="2">
        <v>560</v>
      </c>
      <c r="T11" s="3">
        <v>1.2345679012345678E-2</v>
      </c>
      <c r="U11" s="11" t="s">
        <v>433</v>
      </c>
      <c r="V11" s="7">
        <v>45167.364583333336</v>
      </c>
    </row>
    <row r="12" spans="1:27" x14ac:dyDescent="0.25">
      <c r="A12" t="s">
        <v>16</v>
      </c>
      <c r="B12" t="s">
        <v>93</v>
      </c>
      <c r="C12" t="s">
        <v>172</v>
      </c>
      <c r="D12" t="s">
        <v>439</v>
      </c>
      <c r="E12" t="s">
        <v>323</v>
      </c>
      <c r="F12" s="2">
        <v>1368736</v>
      </c>
      <c r="G12" t="s">
        <v>324</v>
      </c>
      <c r="H12" t="s">
        <v>18</v>
      </c>
      <c r="I12" s="2" t="s">
        <v>40</v>
      </c>
      <c r="J12" s="2">
        <v>44</v>
      </c>
      <c r="K12" s="2">
        <v>4</v>
      </c>
      <c r="L12" s="2">
        <v>20</v>
      </c>
      <c r="M12" s="12">
        <v>20</v>
      </c>
      <c r="N12" s="2">
        <v>59</v>
      </c>
      <c r="O12" s="2">
        <v>12</v>
      </c>
      <c r="P12" s="2">
        <v>71</v>
      </c>
      <c r="Q12" s="2">
        <v>1856</v>
      </c>
      <c r="R12" s="2">
        <v>0</v>
      </c>
      <c r="S12" s="2">
        <v>1927</v>
      </c>
      <c r="T12" s="3">
        <v>1.027221366204417E-2</v>
      </c>
      <c r="U12" s="11" t="s">
        <v>433</v>
      </c>
      <c r="V12" s="7">
        <v>45167.364583333336</v>
      </c>
    </row>
    <row r="13" spans="1:27" x14ac:dyDescent="0.25">
      <c r="A13" t="s">
        <v>45</v>
      </c>
      <c r="B13" t="s">
        <v>75</v>
      </c>
      <c r="C13" t="s">
        <v>172</v>
      </c>
      <c r="D13" t="s">
        <v>440</v>
      </c>
      <c r="E13" t="s">
        <v>105</v>
      </c>
      <c r="F13" s="2">
        <v>1369576</v>
      </c>
      <c r="G13" t="s">
        <v>77</v>
      </c>
      <c r="H13" t="s">
        <v>47</v>
      </c>
      <c r="I13" s="2" t="s">
        <v>21</v>
      </c>
      <c r="J13" s="2">
        <v>44</v>
      </c>
      <c r="K13" s="2">
        <v>2</v>
      </c>
      <c r="L13" s="2">
        <v>24</v>
      </c>
      <c r="M13" s="12">
        <v>48</v>
      </c>
      <c r="N13" s="2">
        <v>842</v>
      </c>
      <c r="O13" s="2">
        <v>2</v>
      </c>
      <c r="P13" s="2">
        <v>844</v>
      </c>
      <c r="Q13" s="2">
        <v>24</v>
      </c>
      <c r="R13" s="2">
        <v>0</v>
      </c>
      <c r="S13" s="2">
        <v>868</v>
      </c>
      <c r="T13" s="3">
        <v>5.2401746724890827E-2</v>
      </c>
      <c r="U13" s="11" t="s">
        <v>433</v>
      </c>
      <c r="V13" s="7">
        <v>45167.364583333336</v>
      </c>
    </row>
    <row r="14" spans="1:27" x14ac:dyDescent="0.25">
      <c r="A14" t="s">
        <v>14</v>
      </c>
      <c r="B14" t="s">
        <v>30</v>
      </c>
      <c r="C14" t="s">
        <v>172</v>
      </c>
      <c r="D14" t="s">
        <v>435</v>
      </c>
      <c r="E14" t="s">
        <v>31</v>
      </c>
      <c r="F14" s="2">
        <v>1380877</v>
      </c>
      <c r="G14" t="s">
        <v>32</v>
      </c>
      <c r="H14" t="s">
        <v>33</v>
      </c>
      <c r="I14" s="2" t="s">
        <v>28</v>
      </c>
      <c r="J14" s="2">
        <v>44</v>
      </c>
      <c r="K14" s="2">
        <v>7</v>
      </c>
      <c r="L14" s="2">
        <v>33</v>
      </c>
      <c r="M14" s="12">
        <v>231</v>
      </c>
      <c r="N14" s="2">
        <v>1266</v>
      </c>
      <c r="O14" s="2">
        <v>9</v>
      </c>
      <c r="P14" s="2">
        <v>1275</v>
      </c>
      <c r="Q14" s="2">
        <v>79</v>
      </c>
      <c r="R14" s="2">
        <v>0</v>
      </c>
      <c r="S14" s="2">
        <v>1354</v>
      </c>
      <c r="T14" s="3">
        <v>0.14574132492113565</v>
      </c>
      <c r="U14" s="11" t="s">
        <v>433</v>
      </c>
      <c r="V14" s="7">
        <v>45167.364583333336</v>
      </c>
    </row>
    <row r="15" spans="1:27" x14ac:dyDescent="0.25">
      <c r="A15" t="s">
        <v>14</v>
      </c>
      <c r="B15" t="s">
        <v>30</v>
      </c>
      <c r="C15" t="s">
        <v>172</v>
      </c>
      <c r="D15" t="s">
        <v>435</v>
      </c>
      <c r="E15" t="s">
        <v>325</v>
      </c>
      <c r="F15" s="2">
        <v>1381540</v>
      </c>
      <c r="G15" t="s">
        <v>326</v>
      </c>
      <c r="H15" t="s">
        <v>327</v>
      </c>
      <c r="I15" s="2" t="s">
        <v>21</v>
      </c>
      <c r="J15" s="2">
        <v>44</v>
      </c>
      <c r="K15" s="2">
        <v>7</v>
      </c>
      <c r="L15" s="2">
        <v>1</v>
      </c>
      <c r="M15" s="12">
        <v>7</v>
      </c>
      <c r="N15" s="2">
        <v>648</v>
      </c>
      <c r="O15" s="2">
        <v>0</v>
      </c>
      <c r="P15" s="2">
        <v>648</v>
      </c>
      <c r="Q15" s="2">
        <v>0</v>
      </c>
      <c r="R15" s="2">
        <v>0</v>
      </c>
      <c r="S15" s="2">
        <v>648</v>
      </c>
      <c r="T15" s="3">
        <v>1.0687022900763359E-2</v>
      </c>
      <c r="U15" s="11" t="s">
        <v>433</v>
      </c>
      <c r="V15" s="7">
        <v>45167.364583333336</v>
      </c>
    </row>
    <row r="16" spans="1:27" x14ac:dyDescent="0.25">
      <c r="A16" t="s">
        <v>14</v>
      </c>
      <c r="B16" t="s">
        <v>119</v>
      </c>
      <c r="C16" t="s">
        <v>172</v>
      </c>
      <c r="D16" t="s">
        <v>435</v>
      </c>
      <c r="E16" t="s">
        <v>328</v>
      </c>
      <c r="F16" s="2">
        <v>1378931</v>
      </c>
      <c r="G16" t="s">
        <v>329</v>
      </c>
      <c r="H16" t="s">
        <v>27</v>
      </c>
      <c r="I16" s="2" t="s">
        <v>28</v>
      </c>
      <c r="J16" s="2">
        <v>44</v>
      </c>
      <c r="K16" s="2">
        <v>10</v>
      </c>
      <c r="L16" s="2">
        <v>43</v>
      </c>
      <c r="M16" s="12">
        <v>430</v>
      </c>
      <c r="N16" s="2">
        <v>464</v>
      </c>
      <c r="O16" s="2">
        <v>261</v>
      </c>
      <c r="P16" s="2">
        <v>725</v>
      </c>
      <c r="Q16" s="2">
        <v>420</v>
      </c>
      <c r="R16" s="2">
        <v>0</v>
      </c>
      <c r="S16" s="2">
        <v>1145</v>
      </c>
      <c r="T16" s="3">
        <v>0.27301587301587299</v>
      </c>
      <c r="U16" s="11" t="s">
        <v>432</v>
      </c>
      <c r="V16" s="7">
        <v>45167.364583333336</v>
      </c>
    </row>
    <row r="17" spans="1:22" x14ac:dyDescent="0.25">
      <c r="A17" t="s">
        <v>14</v>
      </c>
      <c r="B17" t="s">
        <v>330</v>
      </c>
      <c r="C17" t="s">
        <v>172</v>
      </c>
      <c r="D17" t="s">
        <v>435</v>
      </c>
      <c r="E17" t="s">
        <v>331</v>
      </c>
      <c r="F17" s="2">
        <v>1382084</v>
      </c>
      <c r="G17" t="s">
        <v>332</v>
      </c>
      <c r="H17" t="s">
        <v>54</v>
      </c>
      <c r="I17" s="2" t="s">
        <v>21</v>
      </c>
      <c r="J17" s="2">
        <v>44</v>
      </c>
      <c r="K17" s="2">
        <v>10</v>
      </c>
      <c r="L17" s="2">
        <v>25</v>
      </c>
      <c r="M17" s="12">
        <v>250</v>
      </c>
      <c r="N17" s="2">
        <v>227</v>
      </c>
      <c r="O17" s="2">
        <v>180</v>
      </c>
      <c r="P17" s="2">
        <v>407</v>
      </c>
      <c r="Q17" s="2">
        <v>324</v>
      </c>
      <c r="R17" s="2">
        <v>0</v>
      </c>
      <c r="S17" s="2">
        <v>731</v>
      </c>
      <c r="T17" s="3">
        <v>0.254841997961264</v>
      </c>
      <c r="U17" s="11" t="s">
        <v>432</v>
      </c>
      <c r="V17" s="7">
        <v>45167.364583333336</v>
      </c>
    </row>
    <row r="18" spans="1:22" x14ac:dyDescent="0.25">
      <c r="A18" t="s">
        <v>14</v>
      </c>
      <c r="B18" t="s">
        <v>157</v>
      </c>
      <c r="C18" t="s">
        <v>172</v>
      </c>
      <c r="D18" t="s">
        <v>437</v>
      </c>
      <c r="E18" t="s">
        <v>333</v>
      </c>
      <c r="F18" s="2">
        <v>1381675</v>
      </c>
      <c r="G18" t="s">
        <v>334</v>
      </c>
      <c r="H18" t="s">
        <v>84</v>
      </c>
      <c r="I18" s="2" t="s">
        <v>15</v>
      </c>
      <c r="J18" s="2">
        <v>44</v>
      </c>
      <c r="K18" s="2">
        <v>5</v>
      </c>
      <c r="L18" s="2">
        <v>50</v>
      </c>
      <c r="M18" s="12">
        <v>250</v>
      </c>
      <c r="N18" s="2">
        <v>658</v>
      </c>
      <c r="O18" s="2">
        <v>0</v>
      </c>
      <c r="P18" s="2">
        <v>658</v>
      </c>
      <c r="Q18" s="2">
        <v>35</v>
      </c>
      <c r="R18" s="2">
        <v>0</v>
      </c>
      <c r="S18" s="2">
        <v>693</v>
      </c>
      <c r="T18" s="3">
        <v>0.26511134676564158</v>
      </c>
      <c r="U18" s="11" t="s">
        <v>432</v>
      </c>
      <c r="V18" s="7">
        <v>45167.364583333336</v>
      </c>
    </row>
    <row r="19" spans="1:22" x14ac:dyDescent="0.25">
      <c r="A19" t="s">
        <v>14</v>
      </c>
      <c r="B19" t="s">
        <v>30</v>
      </c>
      <c r="C19" t="s">
        <v>172</v>
      </c>
      <c r="D19" t="s">
        <v>435</v>
      </c>
      <c r="E19" t="s">
        <v>273</v>
      </c>
      <c r="F19" s="2">
        <v>1381533</v>
      </c>
      <c r="G19" t="s">
        <v>274</v>
      </c>
      <c r="H19" t="s">
        <v>67</v>
      </c>
      <c r="I19" s="2" t="s">
        <v>28</v>
      </c>
      <c r="J19" s="2">
        <v>44</v>
      </c>
      <c r="K19" s="2">
        <v>7</v>
      </c>
      <c r="L19" s="2">
        <v>8</v>
      </c>
      <c r="M19" s="12">
        <v>56</v>
      </c>
      <c r="N19" s="2">
        <v>882</v>
      </c>
      <c r="O19" s="2">
        <v>27</v>
      </c>
      <c r="P19" s="2">
        <v>909</v>
      </c>
      <c r="Q19" s="2">
        <v>13</v>
      </c>
      <c r="R19" s="2">
        <v>0</v>
      </c>
      <c r="S19" s="2">
        <v>922</v>
      </c>
      <c r="T19" s="3">
        <v>5.7259713701431493E-2</v>
      </c>
      <c r="U19" s="11" t="s">
        <v>433</v>
      </c>
      <c r="V19" s="7">
        <v>45167.364583333336</v>
      </c>
    </row>
    <row r="20" spans="1:22" x14ac:dyDescent="0.25">
      <c r="A20" t="s">
        <v>22</v>
      </c>
      <c r="B20" t="s">
        <v>41</v>
      </c>
      <c r="C20" t="s">
        <v>172</v>
      </c>
      <c r="D20" t="s">
        <v>435</v>
      </c>
      <c r="E20" t="s">
        <v>112</v>
      </c>
      <c r="F20" s="2">
        <v>1380591</v>
      </c>
      <c r="G20" t="s">
        <v>113</v>
      </c>
      <c r="H20" t="s">
        <v>114</v>
      </c>
      <c r="I20" s="2" t="s">
        <v>28</v>
      </c>
      <c r="J20" s="2">
        <v>44</v>
      </c>
      <c r="K20" s="2">
        <v>8</v>
      </c>
      <c r="L20" s="2">
        <v>30</v>
      </c>
      <c r="M20" s="12">
        <v>240</v>
      </c>
      <c r="N20" s="2">
        <v>1152</v>
      </c>
      <c r="O20" s="2">
        <v>0</v>
      </c>
      <c r="P20" s="2">
        <v>1152</v>
      </c>
      <c r="Q20" s="2">
        <v>48</v>
      </c>
      <c r="R20" s="2">
        <v>0</v>
      </c>
      <c r="S20" s="2">
        <v>1200</v>
      </c>
      <c r="T20" s="3">
        <v>0.16666666666666666</v>
      </c>
      <c r="U20" s="11" t="s">
        <v>432</v>
      </c>
      <c r="V20" s="7">
        <v>45167.364583333336</v>
      </c>
    </row>
    <row r="21" spans="1:22" x14ac:dyDescent="0.25">
      <c r="A21" t="s">
        <v>16</v>
      </c>
      <c r="B21" t="s">
        <v>93</v>
      </c>
      <c r="C21" t="s">
        <v>172</v>
      </c>
      <c r="D21" t="s">
        <v>439</v>
      </c>
      <c r="E21" t="s">
        <v>275</v>
      </c>
      <c r="F21" s="2">
        <v>1368748</v>
      </c>
      <c r="G21" t="s">
        <v>276</v>
      </c>
      <c r="H21" t="s">
        <v>18</v>
      </c>
      <c r="I21" s="2" t="s">
        <v>28</v>
      </c>
      <c r="J21" s="2">
        <v>44</v>
      </c>
      <c r="K21" s="2">
        <v>4</v>
      </c>
      <c r="L21" s="2">
        <v>16</v>
      </c>
      <c r="M21" s="12">
        <v>16</v>
      </c>
      <c r="N21" s="2">
        <v>47</v>
      </c>
      <c r="O21" s="2">
        <v>20</v>
      </c>
      <c r="P21" s="2">
        <v>67</v>
      </c>
      <c r="Q21" s="2">
        <v>1228</v>
      </c>
      <c r="R21" s="2">
        <v>0</v>
      </c>
      <c r="S21" s="2">
        <v>1295</v>
      </c>
      <c r="T21" s="3">
        <v>1.2204424103737605E-2</v>
      </c>
      <c r="U21" s="11" t="s">
        <v>433</v>
      </c>
      <c r="V21" s="7">
        <v>45167.364583333336</v>
      </c>
    </row>
    <row r="22" spans="1:22" x14ac:dyDescent="0.25">
      <c r="A22" t="s">
        <v>14</v>
      </c>
      <c r="B22" t="s">
        <v>192</v>
      </c>
      <c r="C22" t="s">
        <v>176</v>
      </c>
      <c r="D22" t="s">
        <v>435</v>
      </c>
      <c r="E22" t="s">
        <v>277</v>
      </c>
      <c r="F22" s="2">
        <v>1381881</v>
      </c>
      <c r="G22" t="s">
        <v>278</v>
      </c>
      <c r="H22" t="s">
        <v>25</v>
      </c>
      <c r="I22" s="2" t="s">
        <v>28</v>
      </c>
      <c r="J22" s="2">
        <v>44</v>
      </c>
      <c r="K22" s="2">
        <v>10</v>
      </c>
      <c r="L22" s="2">
        <v>1</v>
      </c>
      <c r="M22" s="12">
        <v>10</v>
      </c>
      <c r="N22" s="2">
        <v>911</v>
      </c>
      <c r="O22" s="2">
        <v>0</v>
      </c>
      <c r="P22" s="2">
        <v>911</v>
      </c>
      <c r="Q22" s="2">
        <v>11</v>
      </c>
      <c r="R22" s="2">
        <v>0</v>
      </c>
      <c r="S22" s="2">
        <v>922</v>
      </c>
      <c r="T22" s="3">
        <v>1.0729613733905579E-2</v>
      </c>
      <c r="U22" s="11" t="s">
        <v>433</v>
      </c>
      <c r="V22" s="7">
        <v>45167.364583333336</v>
      </c>
    </row>
    <row r="23" spans="1:22" x14ac:dyDescent="0.25">
      <c r="A23" t="s">
        <v>123</v>
      </c>
      <c r="B23" t="s">
        <v>137</v>
      </c>
      <c r="C23" t="s">
        <v>172</v>
      </c>
      <c r="D23" t="s">
        <v>434</v>
      </c>
      <c r="E23" t="s">
        <v>138</v>
      </c>
      <c r="F23" s="2">
        <v>1380412</v>
      </c>
      <c r="G23" t="s">
        <v>139</v>
      </c>
      <c r="H23" t="s">
        <v>27</v>
      </c>
      <c r="I23" s="2" t="s">
        <v>21</v>
      </c>
      <c r="J23" s="2">
        <v>44</v>
      </c>
      <c r="K23" s="2">
        <v>6</v>
      </c>
      <c r="L23" s="2">
        <v>18</v>
      </c>
      <c r="M23" s="12">
        <v>18</v>
      </c>
      <c r="N23" s="2">
        <v>214</v>
      </c>
      <c r="O23" s="2">
        <v>132</v>
      </c>
      <c r="P23" s="2">
        <v>346</v>
      </c>
      <c r="Q23" s="2">
        <v>294</v>
      </c>
      <c r="R23" s="2">
        <v>0</v>
      </c>
      <c r="S23" s="2">
        <v>640</v>
      </c>
      <c r="T23" s="3">
        <v>2.7355623100303952E-2</v>
      </c>
      <c r="U23" s="11" t="s">
        <v>433</v>
      </c>
      <c r="V23" s="7">
        <v>45167.364583333336</v>
      </c>
    </row>
    <row r="24" spans="1:22" x14ac:dyDescent="0.25">
      <c r="A24" t="s">
        <v>14</v>
      </c>
      <c r="B24" t="s">
        <v>36</v>
      </c>
      <c r="C24" t="s">
        <v>172</v>
      </c>
      <c r="D24" t="s">
        <v>435</v>
      </c>
      <c r="E24" t="s">
        <v>279</v>
      </c>
      <c r="F24" s="2">
        <v>1382638</v>
      </c>
      <c r="G24" t="s">
        <v>280</v>
      </c>
      <c r="H24" t="s">
        <v>27</v>
      </c>
      <c r="I24" s="2" t="s">
        <v>28</v>
      </c>
      <c r="J24" s="2">
        <v>44</v>
      </c>
      <c r="K24" s="2">
        <v>10</v>
      </c>
      <c r="L24" s="2">
        <v>35</v>
      </c>
      <c r="M24" s="12">
        <v>350</v>
      </c>
      <c r="N24" s="2">
        <v>1034</v>
      </c>
      <c r="O24" s="2">
        <v>10</v>
      </c>
      <c r="P24" s="2">
        <v>1044</v>
      </c>
      <c r="Q24" s="2">
        <v>190</v>
      </c>
      <c r="R24" s="2">
        <v>0</v>
      </c>
      <c r="S24" s="2">
        <v>1234</v>
      </c>
      <c r="T24" s="3">
        <v>0.22095959595959597</v>
      </c>
      <c r="U24" s="11" t="s">
        <v>432</v>
      </c>
      <c r="V24" s="7">
        <v>45167.364583333336</v>
      </c>
    </row>
    <row r="25" spans="1:22" x14ac:dyDescent="0.25">
      <c r="A25" t="s">
        <v>16</v>
      </c>
      <c r="B25" t="s">
        <v>281</v>
      </c>
      <c r="C25" t="s">
        <v>172</v>
      </c>
      <c r="D25" t="s">
        <v>435</v>
      </c>
      <c r="E25" t="s">
        <v>282</v>
      </c>
      <c r="F25" s="2">
        <v>1376769</v>
      </c>
      <c r="G25" t="s">
        <v>283</v>
      </c>
      <c r="H25" t="s">
        <v>18</v>
      </c>
      <c r="I25" s="2" t="s">
        <v>40</v>
      </c>
      <c r="J25" s="2">
        <v>44</v>
      </c>
      <c r="K25" s="2">
        <v>5</v>
      </c>
      <c r="L25" s="2">
        <v>510</v>
      </c>
      <c r="M25" s="12">
        <v>510</v>
      </c>
      <c r="N25" s="2">
        <v>1036</v>
      </c>
      <c r="O25" s="2">
        <v>205</v>
      </c>
      <c r="P25" s="2">
        <v>1241</v>
      </c>
      <c r="Q25" s="2">
        <v>660</v>
      </c>
      <c r="R25" s="2">
        <v>0</v>
      </c>
      <c r="S25" s="2">
        <v>1901</v>
      </c>
      <c r="T25" s="3">
        <v>0.21153048527581916</v>
      </c>
      <c r="U25" s="11" t="s">
        <v>432</v>
      </c>
      <c r="V25" s="7">
        <v>45167.364583333336</v>
      </c>
    </row>
    <row r="26" spans="1:22" x14ac:dyDescent="0.25">
      <c r="A26" t="s">
        <v>22</v>
      </c>
      <c r="B26" t="s">
        <v>284</v>
      </c>
      <c r="C26" t="s">
        <v>176</v>
      </c>
      <c r="D26" t="s">
        <v>435</v>
      </c>
      <c r="E26" t="s">
        <v>285</v>
      </c>
      <c r="F26" s="2">
        <v>1376001</v>
      </c>
      <c r="G26" t="s">
        <v>286</v>
      </c>
      <c r="H26" t="s">
        <v>57</v>
      </c>
      <c r="I26" s="2" t="s">
        <v>21</v>
      </c>
      <c r="J26" s="2">
        <v>44</v>
      </c>
      <c r="K26" s="2">
        <v>8</v>
      </c>
      <c r="L26" s="2">
        <v>1</v>
      </c>
      <c r="M26" s="12">
        <v>8</v>
      </c>
      <c r="N26" s="2">
        <v>28</v>
      </c>
      <c r="O26" s="2">
        <v>0</v>
      </c>
      <c r="P26" s="2">
        <v>28</v>
      </c>
      <c r="Q26" s="2">
        <v>0</v>
      </c>
      <c r="R26" s="2">
        <v>0</v>
      </c>
      <c r="S26" s="2">
        <v>28</v>
      </c>
      <c r="T26" s="3">
        <v>0.22222222222222221</v>
      </c>
      <c r="U26" s="11" t="s">
        <v>432</v>
      </c>
      <c r="V26" s="7">
        <v>45167.364583333336</v>
      </c>
    </row>
    <row r="27" spans="1:22" x14ac:dyDescent="0.25">
      <c r="A27" t="s">
        <v>14</v>
      </c>
      <c r="B27" t="s">
        <v>119</v>
      </c>
      <c r="C27" t="s">
        <v>172</v>
      </c>
      <c r="D27" t="s">
        <v>435</v>
      </c>
      <c r="E27" t="s">
        <v>287</v>
      </c>
      <c r="F27" s="2">
        <v>1381538</v>
      </c>
      <c r="G27" t="s">
        <v>288</v>
      </c>
      <c r="H27" t="s">
        <v>289</v>
      </c>
      <c r="I27" s="2" t="s">
        <v>28</v>
      </c>
      <c r="J27" s="2">
        <v>44</v>
      </c>
      <c r="K27" s="2">
        <v>10</v>
      </c>
      <c r="L27" s="2">
        <v>2</v>
      </c>
      <c r="M27" s="12">
        <v>20</v>
      </c>
      <c r="N27" s="2">
        <v>815</v>
      </c>
      <c r="O27" s="2">
        <v>10</v>
      </c>
      <c r="P27" s="2">
        <v>825</v>
      </c>
      <c r="Q27" s="2">
        <v>0</v>
      </c>
      <c r="R27" s="2">
        <v>0</v>
      </c>
      <c r="S27" s="2">
        <v>825</v>
      </c>
      <c r="T27" s="3">
        <v>2.3668639053254437E-2</v>
      </c>
      <c r="U27" s="11" t="s">
        <v>433</v>
      </c>
      <c r="V27" s="7">
        <v>45167.364583333336</v>
      </c>
    </row>
    <row r="28" spans="1:22" x14ac:dyDescent="0.25">
      <c r="A28" t="s">
        <v>14</v>
      </c>
      <c r="B28" t="s">
        <v>119</v>
      </c>
      <c r="C28" t="s">
        <v>172</v>
      </c>
      <c r="D28" t="s">
        <v>435</v>
      </c>
      <c r="E28" t="s">
        <v>290</v>
      </c>
      <c r="F28" s="2">
        <v>1380604</v>
      </c>
      <c r="G28" t="s">
        <v>92</v>
      </c>
      <c r="H28" t="s">
        <v>25</v>
      </c>
      <c r="I28" s="2" t="s">
        <v>28</v>
      </c>
      <c r="J28" s="2">
        <v>44</v>
      </c>
      <c r="K28" s="2">
        <v>10</v>
      </c>
      <c r="L28" s="2">
        <v>8</v>
      </c>
      <c r="M28" s="12">
        <v>80</v>
      </c>
      <c r="N28" s="2">
        <v>791</v>
      </c>
      <c r="O28" s="2">
        <v>14</v>
      </c>
      <c r="P28" s="2">
        <v>805</v>
      </c>
      <c r="Q28" s="2">
        <v>13</v>
      </c>
      <c r="R28" s="2">
        <v>0</v>
      </c>
      <c r="S28" s="2">
        <v>818</v>
      </c>
      <c r="T28" s="3">
        <v>8.9086859688195991E-2</v>
      </c>
      <c r="U28" s="11" t="s">
        <v>433</v>
      </c>
      <c r="V28" s="7">
        <v>45167.364583333336</v>
      </c>
    </row>
    <row r="29" spans="1:22" x14ac:dyDescent="0.25">
      <c r="A29" t="s">
        <v>45</v>
      </c>
      <c r="B29" t="s">
        <v>46</v>
      </c>
      <c r="C29" t="s">
        <v>172</v>
      </c>
      <c r="D29" t="s">
        <v>441</v>
      </c>
      <c r="E29" t="s">
        <v>291</v>
      </c>
      <c r="F29" s="2">
        <v>1381343</v>
      </c>
      <c r="G29" t="s">
        <v>292</v>
      </c>
      <c r="H29" t="s">
        <v>47</v>
      </c>
      <c r="I29" s="2" t="s">
        <v>28</v>
      </c>
      <c r="J29" s="2">
        <v>44</v>
      </c>
      <c r="K29" s="2">
        <v>12</v>
      </c>
      <c r="L29" s="2">
        <v>28</v>
      </c>
      <c r="M29" s="12">
        <v>336</v>
      </c>
      <c r="N29" s="2">
        <v>215</v>
      </c>
      <c r="O29" s="2">
        <v>204</v>
      </c>
      <c r="P29" s="2">
        <v>419</v>
      </c>
      <c r="Q29" s="2">
        <v>444</v>
      </c>
      <c r="R29" s="2">
        <v>0</v>
      </c>
      <c r="S29" s="2">
        <v>863</v>
      </c>
      <c r="T29" s="3">
        <v>0.28023352793994993</v>
      </c>
      <c r="U29" s="11" t="s">
        <v>432</v>
      </c>
      <c r="V29" s="7">
        <v>45167.364583333336</v>
      </c>
    </row>
    <row r="30" spans="1:22" x14ac:dyDescent="0.25">
      <c r="A30" t="s">
        <v>22</v>
      </c>
      <c r="B30" t="s">
        <v>284</v>
      </c>
      <c r="C30" t="s">
        <v>176</v>
      </c>
      <c r="D30" t="s">
        <v>435</v>
      </c>
      <c r="E30" t="s">
        <v>293</v>
      </c>
      <c r="F30" s="2">
        <v>1317329</v>
      </c>
      <c r="G30" t="s">
        <v>294</v>
      </c>
      <c r="H30" t="s">
        <v>42</v>
      </c>
      <c r="I30" s="2" t="s">
        <v>28</v>
      </c>
      <c r="J30" s="2">
        <v>44</v>
      </c>
      <c r="K30" s="2">
        <v>8</v>
      </c>
      <c r="L30" s="2">
        <v>34</v>
      </c>
      <c r="M30" s="12">
        <v>272</v>
      </c>
      <c r="N30" s="2">
        <v>1292</v>
      </c>
      <c r="O30" s="2">
        <v>41</v>
      </c>
      <c r="P30" s="2">
        <v>1333</v>
      </c>
      <c r="Q30" s="2">
        <v>80</v>
      </c>
      <c r="R30" s="2">
        <v>0</v>
      </c>
      <c r="S30" s="2">
        <v>1413</v>
      </c>
      <c r="T30" s="3">
        <v>0.16142433234421366</v>
      </c>
      <c r="U30" s="11" t="s">
        <v>432</v>
      </c>
      <c r="V30" s="7">
        <v>45167.364583333336</v>
      </c>
    </row>
    <row r="31" spans="1:22" x14ac:dyDescent="0.25">
      <c r="A31" t="s">
        <v>16</v>
      </c>
      <c r="B31" t="s">
        <v>17</v>
      </c>
      <c r="C31" t="s">
        <v>177</v>
      </c>
      <c r="D31" t="s">
        <v>439</v>
      </c>
      <c r="E31" t="s">
        <v>295</v>
      </c>
      <c r="F31" s="2">
        <v>1381447</v>
      </c>
      <c r="G31" t="s">
        <v>296</v>
      </c>
      <c r="H31" t="s">
        <v>18</v>
      </c>
      <c r="I31" s="2" t="s">
        <v>15</v>
      </c>
      <c r="J31" s="2">
        <v>44</v>
      </c>
      <c r="K31" s="2">
        <v>4</v>
      </c>
      <c r="L31" s="2">
        <v>204</v>
      </c>
      <c r="M31" s="12">
        <v>204</v>
      </c>
      <c r="N31" s="2">
        <v>664</v>
      </c>
      <c r="O31" s="2">
        <v>12</v>
      </c>
      <c r="P31" s="2">
        <v>676</v>
      </c>
      <c r="Q31" s="2">
        <v>68</v>
      </c>
      <c r="R31" s="2">
        <v>0</v>
      </c>
      <c r="S31" s="2">
        <v>744</v>
      </c>
      <c r="T31" s="3">
        <v>0.21518987341772153</v>
      </c>
      <c r="U31" s="11" t="s">
        <v>432</v>
      </c>
      <c r="V31" s="7">
        <v>45167.364583333336</v>
      </c>
    </row>
    <row r="32" spans="1:22" x14ac:dyDescent="0.25">
      <c r="A32" t="s">
        <v>34</v>
      </c>
      <c r="B32" t="s">
        <v>297</v>
      </c>
      <c r="C32" t="s">
        <v>172</v>
      </c>
      <c r="D32" t="s">
        <v>435</v>
      </c>
      <c r="E32" t="s">
        <v>298</v>
      </c>
      <c r="F32" s="2">
        <v>1381321</v>
      </c>
      <c r="G32" t="s">
        <v>299</v>
      </c>
      <c r="H32" t="s">
        <v>42</v>
      </c>
      <c r="I32" s="2" t="s">
        <v>28</v>
      </c>
      <c r="J32" s="2">
        <v>34</v>
      </c>
      <c r="K32" s="2">
        <v>10</v>
      </c>
      <c r="L32" s="2">
        <v>21</v>
      </c>
      <c r="M32" s="12">
        <v>210</v>
      </c>
      <c r="N32" s="2">
        <v>642</v>
      </c>
      <c r="O32" s="2">
        <v>15</v>
      </c>
      <c r="P32" s="2">
        <v>657</v>
      </c>
      <c r="Q32" s="2">
        <v>0</v>
      </c>
      <c r="R32" s="2">
        <v>0</v>
      </c>
      <c r="S32" s="2">
        <v>657</v>
      </c>
      <c r="T32" s="3">
        <v>0.24221453287197231</v>
      </c>
      <c r="U32" s="11" t="s">
        <v>432</v>
      </c>
      <c r="V32" s="7">
        <v>45167.364583333336</v>
      </c>
    </row>
    <row r="33" spans="1:22" x14ac:dyDescent="0.25">
      <c r="A33" t="s">
        <v>34</v>
      </c>
      <c r="B33" t="s">
        <v>86</v>
      </c>
      <c r="C33" t="s">
        <v>172</v>
      </c>
      <c r="D33" t="s">
        <v>436</v>
      </c>
      <c r="E33" t="s">
        <v>300</v>
      </c>
      <c r="F33" s="2">
        <v>1379814</v>
      </c>
      <c r="G33" t="s">
        <v>301</v>
      </c>
      <c r="H33" t="s">
        <v>25</v>
      </c>
      <c r="I33" s="2" t="s">
        <v>28</v>
      </c>
      <c r="J33" s="2">
        <v>44</v>
      </c>
      <c r="K33" s="2">
        <v>7</v>
      </c>
      <c r="L33" s="2">
        <v>35</v>
      </c>
      <c r="M33" s="12">
        <v>245</v>
      </c>
      <c r="N33" s="2">
        <v>1165</v>
      </c>
      <c r="O33" s="2">
        <v>0</v>
      </c>
      <c r="P33" s="2">
        <v>1165</v>
      </c>
      <c r="Q33" s="2">
        <v>0</v>
      </c>
      <c r="R33" s="2">
        <v>0</v>
      </c>
      <c r="S33" s="2">
        <v>1165</v>
      </c>
      <c r="T33" s="3">
        <v>0.17375886524822695</v>
      </c>
      <c r="U33" s="11" t="s">
        <v>432</v>
      </c>
      <c r="V33" s="7">
        <v>45167.364583333336</v>
      </c>
    </row>
    <row r="34" spans="1:22" x14ac:dyDescent="0.25">
      <c r="A34" t="s">
        <v>14</v>
      </c>
      <c r="B34" t="s">
        <v>302</v>
      </c>
      <c r="C34" t="s">
        <v>172</v>
      </c>
      <c r="D34" t="s">
        <v>435</v>
      </c>
      <c r="E34" t="s">
        <v>303</v>
      </c>
      <c r="F34" s="2">
        <v>1380605</v>
      </c>
      <c r="G34" t="s">
        <v>304</v>
      </c>
      <c r="H34" t="s">
        <v>25</v>
      </c>
      <c r="I34" s="2" t="s">
        <v>15</v>
      </c>
      <c r="J34" s="2">
        <v>44</v>
      </c>
      <c r="K34" s="2">
        <v>10</v>
      </c>
      <c r="L34" s="2">
        <v>28</v>
      </c>
      <c r="M34" s="12">
        <v>280</v>
      </c>
      <c r="N34" s="2">
        <v>865</v>
      </c>
      <c r="O34" s="2">
        <v>17</v>
      </c>
      <c r="P34" s="2">
        <v>882</v>
      </c>
      <c r="Q34" s="2">
        <v>0</v>
      </c>
      <c r="R34" s="2">
        <v>0</v>
      </c>
      <c r="S34" s="2">
        <v>882</v>
      </c>
      <c r="T34" s="3">
        <v>0.24096385542168675</v>
      </c>
      <c r="U34" s="11" t="s">
        <v>432</v>
      </c>
      <c r="V34" s="7">
        <v>45167.364583333336</v>
      </c>
    </row>
    <row r="35" spans="1:22" x14ac:dyDescent="0.25">
      <c r="A35" t="s">
        <v>14</v>
      </c>
      <c r="B35" t="s">
        <v>49</v>
      </c>
      <c r="C35" t="s">
        <v>172</v>
      </c>
      <c r="D35" t="s">
        <v>437</v>
      </c>
      <c r="E35" t="s">
        <v>305</v>
      </c>
      <c r="F35" s="2">
        <v>1382016</v>
      </c>
      <c r="G35" t="s">
        <v>230</v>
      </c>
      <c r="H35" t="s">
        <v>50</v>
      </c>
      <c r="I35" s="2" t="s">
        <v>28</v>
      </c>
      <c r="J35" s="2">
        <v>44</v>
      </c>
      <c r="K35" s="2">
        <v>6</v>
      </c>
      <c r="L35" s="2">
        <v>39</v>
      </c>
      <c r="M35" s="12">
        <v>234</v>
      </c>
      <c r="N35" s="2">
        <v>156</v>
      </c>
      <c r="O35" s="2">
        <v>180</v>
      </c>
      <c r="P35" s="2">
        <v>336</v>
      </c>
      <c r="Q35" s="2">
        <v>432</v>
      </c>
      <c r="R35" s="2">
        <v>0</v>
      </c>
      <c r="S35" s="2">
        <v>768</v>
      </c>
      <c r="T35" s="3">
        <v>0.23353293413173654</v>
      </c>
      <c r="U35" s="11" t="s">
        <v>432</v>
      </c>
      <c r="V35" s="7">
        <v>45167.364583333336</v>
      </c>
    </row>
    <row r="36" spans="1:22" x14ac:dyDescent="0.25">
      <c r="A36" t="s">
        <v>16</v>
      </c>
      <c r="B36" t="s">
        <v>98</v>
      </c>
      <c r="C36" t="s">
        <v>172</v>
      </c>
      <c r="D36" t="s">
        <v>435</v>
      </c>
      <c r="E36" t="s">
        <v>190</v>
      </c>
      <c r="F36" s="2">
        <v>1376724</v>
      </c>
      <c r="G36" t="s">
        <v>191</v>
      </c>
      <c r="H36" t="s">
        <v>18</v>
      </c>
      <c r="I36" s="2" t="s">
        <v>40</v>
      </c>
      <c r="J36" s="2">
        <v>44</v>
      </c>
      <c r="K36" s="2">
        <v>4</v>
      </c>
      <c r="L36" s="2">
        <v>32</v>
      </c>
      <c r="M36" s="12">
        <v>32</v>
      </c>
      <c r="N36" s="2">
        <v>245</v>
      </c>
      <c r="O36" s="2">
        <v>0</v>
      </c>
      <c r="P36" s="2">
        <v>245</v>
      </c>
      <c r="Q36" s="2">
        <v>108</v>
      </c>
      <c r="R36" s="2">
        <v>0</v>
      </c>
      <c r="S36" s="2">
        <v>353</v>
      </c>
      <c r="T36" s="3">
        <v>8.3116883116883117E-2</v>
      </c>
      <c r="U36" s="11" t="s">
        <v>433</v>
      </c>
      <c r="V36" s="7">
        <v>45167.364583333336</v>
      </c>
    </row>
    <row r="37" spans="1:22" x14ac:dyDescent="0.25">
      <c r="A37" t="s">
        <v>14</v>
      </c>
      <c r="B37" t="s">
        <v>192</v>
      </c>
      <c r="C37" t="s">
        <v>176</v>
      </c>
      <c r="D37" t="s">
        <v>437</v>
      </c>
      <c r="E37" t="s">
        <v>193</v>
      </c>
      <c r="F37" s="2">
        <v>1381986</v>
      </c>
      <c r="G37" t="s">
        <v>194</v>
      </c>
      <c r="H37" t="s">
        <v>42</v>
      </c>
      <c r="I37" s="2" t="s">
        <v>21</v>
      </c>
      <c r="J37" s="2">
        <v>44</v>
      </c>
      <c r="K37" s="2">
        <v>6</v>
      </c>
      <c r="L37" s="2">
        <v>40</v>
      </c>
      <c r="M37" s="12">
        <v>240</v>
      </c>
      <c r="N37" s="2">
        <v>144</v>
      </c>
      <c r="O37" s="2">
        <v>180</v>
      </c>
      <c r="P37" s="2">
        <v>324</v>
      </c>
      <c r="Q37" s="2">
        <v>438</v>
      </c>
      <c r="R37" s="2">
        <v>0</v>
      </c>
      <c r="S37" s="2">
        <v>762</v>
      </c>
      <c r="T37" s="3">
        <v>0.23952095808383234</v>
      </c>
      <c r="U37" s="11" t="s">
        <v>432</v>
      </c>
      <c r="V37" s="7">
        <v>45167.364583333336</v>
      </c>
    </row>
    <row r="38" spans="1:22" x14ac:dyDescent="0.25">
      <c r="A38" t="s">
        <v>14</v>
      </c>
      <c r="B38" t="s">
        <v>195</v>
      </c>
      <c r="C38" t="s">
        <v>172</v>
      </c>
      <c r="D38" t="s">
        <v>437</v>
      </c>
      <c r="E38" t="s">
        <v>196</v>
      </c>
      <c r="F38" s="2">
        <v>1382019</v>
      </c>
      <c r="G38" t="s">
        <v>197</v>
      </c>
      <c r="H38" t="s">
        <v>85</v>
      </c>
      <c r="I38" s="2" t="s">
        <v>28</v>
      </c>
      <c r="J38" s="2">
        <v>44</v>
      </c>
      <c r="K38" s="2">
        <v>6</v>
      </c>
      <c r="L38" s="2">
        <v>42</v>
      </c>
      <c r="M38" s="12">
        <v>252</v>
      </c>
      <c r="N38" s="2">
        <v>144</v>
      </c>
      <c r="O38" s="2">
        <v>180</v>
      </c>
      <c r="P38" s="2">
        <v>324</v>
      </c>
      <c r="Q38" s="2">
        <v>426</v>
      </c>
      <c r="R38" s="2">
        <v>0</v>
      </c>
      <c r="S38" s="2">
        <v>750</v>
      </c>
      <c r="T38" s="3">
        <v>0.25149700598802394</v>
      </c>
      <c r="U38" s="11" t="s">
        <v>432</v>
      </c>
      <c r="V38" s="7">
        <v>45167.364583333336</v>
      </c>
    </row>
    <row r="39" spans="1:22" x14ac:dyDescent="0.25">
      <c r="A39" t="s">
        <v>14</v>
      </c>
      <c r="B39" t="s">
        <v>99</v>
      </c>
      <c r="C39" t="s">
        <v>172</v>
      </c>
      <c r="D39" t="s">
        <v>435</v>
      </c>
      <c r="E39" t="s">
        <v>168</v>
      </c>
      <c r="F39" s="2">
        <v>1380692</v>
      </c>
      <c r="G39" t="s">
        <v>169</v>
      </c>
      <c r="H39" t="s">
        <v>67</v>
      </c>
      <c r="I39" s="2" t="s">
        <v>15</v>
      </c>
      <c r="J39" s="2">
        <v>44</v>
      </c>
      <c r="K39" s="2">
        <v>7</v>
      </c>
      <c r="L39" s="2">
        <v>27</v>
      </c>
      <c r="M39" s="12">
        <v>189</v>
      </c>
      <c r="N39" s="2">
        <v>590</v>
      </c>
      <c r="O39" s="2">
        <v>10</v>
      </c>
      <c r="P39" s="2">
        <v>600</v>
      </c>
      <c r="Q39" s="2">
        <v>0</v>
      </c>
      <c r="R39" s="2">
        <v>0</v>
      </c>
      <c r="S39" s="2">
        <v>600</v>
      </c>
      <c r="T39" s="3">
        <v>0.23954372623574144</v>
      </c>
      <c r="U39" s="11" t="s">
        <v>432</v>
      </c>
      <c r="V39" s="7">
        <v>45167.364583333336</v>
      </c>
    </row>
    <row r="40" spans="1:22" x14ac:dyDescent="0.25">
      <c r="A40" t="s">
        <v>123</v>
      </c>
      <c r="B40" t="s">
        <v>137</v>
      </c>
      <c r="C40" t="s">
        <v>172</v>
      </c>
      <c r="D40" t="s">
        <v>434</v>
      </c>
      <c r="E40" t="s">
        <v>198</v>
      </c>
      <c r="F40" s="2">
        <v>1380412</v>
      </c>
      <c r="G40" t="s">
        <v>139</v>
      </c>
      <c r="H40" t="s">
        <v>27</v>
      </c>
      <c r="I40" s="2" t="s">
        <v>21</v>
      </c>
      <c r="J40" s="2">
        <v>44</v>
      </c>
      <c r="K40" s="2">
        <v>6</v>
      </c>
      <c r="L40" s="2">
        <v>1386</v>
      </c>
      <c r="M40" s="12">
        <v>1386</v>
      </c>
      <c r="N40" s="2">
        <v>56</v>
      </c>
      <c r="O40" s="2">
        <v>960</v>
      </c>
      <c r="P40" s="2">
        <v>1016</v>
      </c>
      <c r="Q40" s="2">
        <v>4650</v>
      </c>
      <c r="R40" s="2">
        <v>0</v>
      </c>
      <c r="S40" s="2">
        <v>5666</v>
      </c>
      <c r="T40" s="3">
        <v>0.19653998865570052</v>
      </c>
      <c r="U40" s="11" t="s">
        <v>432</v>
      </c>
      <c r="V40" s="7">
        <v>45167.364583333336</v>
      </c>
    </row>
    <row r="41" spans="1:22" x14ac:dyDescent="0.25">
      <c r="A41" t="s">
        <v>43</v>
      </c>
      <c r="B41" t="s">
        <v>199</v>
      </c>
      <c r="D41" t="s">
        <v>442</v>
      </c>
      <c r="E41" t="s">
        <v>200</v>
      </c>
      <c r="F41" s="2">
        <v>1381214</v>
      </c>
      <c r="G41" t="s">
        <v>201</v>
      </c>
      <c r="H41" t="s">
        <v>27</v>
      </c>
      <c r="I41" s="2" t="s">
        <v>28</v>
      </c>
      <c r="J41" s="2">
        <v>44</v>
      </c>
      <c r="K41" s="2">
        <v>6</v>
      </c>
      <c r="L41" s="2">
        <v>16</v>
      </c>
      <c r="M41" s="12">
        <v>96</v>
      </c>
      <c r="N41" s="2">
        <v>675</v>
      </c>
      <c r="O41" s="2">
        <v>8</v>
      </c>
      <c r="P41" s="2">
        <v>683</v>
      </c>
      <c r="Q41" s="2">
        <v>0</v>
      </c>
      <c r="R41" s="2">
        <v>0</v>
      </c>
      <c r="S41" s="2">
        <v>683</v>
      </c>
      <c r="T41" s="3">
        <v>0.12323491655969192</v>
      </c>
      <c r="U41" s="11" t="s">
        <v>433</v>
      </c>
      <c r="V41" s="7">
        <v>45167.364583333336</v>
      </c>
    </row>
    <row r="42" spans="1:22" x14ac:dyDescent="0.25">
      <c r="A42" t="s">
        <v>34</v>
      </c>
      <c r="B42" t="s">
        <v>202</v>
      </c>
      <c r="C42" t="s">
        <v>172</v>
      </c>
      <c r="D42" t="s">
        <v>435</v>
      </c>
      <c r="E42" t="s">
        <v>203</v>
      </c>
      <c r="F42" s="2">
        <v>1381230</v>
      </c>
      <c r="G42" t="s">
        <v>204</v>
      </c>
      <c r="H42" t="s">
        <v>205</v>
      </c>
      <c r="I42" s="2" t="s">
        <v>40</v>
      </c>
      <c r="J42" s="2">
        <v>44</v>
      </c>
      <c r="K42" s="2">
        <v>7</v>
      </c>
      <c r="L42" s="2">
        <v>1</v>
      </c>
      <c r="M42" s="12">
        <v>7</v>
      </c>
      <c r="N42" s="2">
        <v>24</v>
      </c>
      <c r="O42" s="2">
        <v>0</v>
      </c>
      <c r="P42" s="2">
        <v>24</v>
      </c>
      <c r="Q42" s="2">
        <v>0</v>
      </c>
      <c r="R42" s="2">
        <v>0</v>
      </c>
      <c r="S42" s="2">
        <v>24</v>
      </c>
      <c r="T42" s="3">
        <v>0.22580645161290322</v>
      </c>
      <c r="U42" s="11" t="s">
        <v>432</v>
      </c>
      <c r="V42" s="7">
        <v>45167.364583333336</v>
      </c>
    </row>
    <row r="43" spans="1:22" x14ac:dyDescent="0.25">
      <c r="A43" t="s">
        <v>34</v>
      </c>
      <c r="B43" t="s">
        <v>206</v>
      </c>
      <c r="C43" t="s">
        <v>172</v>
      </c>
      <c r="D43" t="s">
        <v>443</v>
      </c>
      <c r="E43" t="s">
        <v>207</v>
      </c>
      <c r="F43" s="2">
        <v>1380933</v>
      </c>
      <c r="G43" t="s">
        <v>208</v>
      </c>
      <c r="H43" t="s">
        <v>67</v>
      </c>
      <c r="I43" s="2" t="s">
        <v>40</v>
      </c>
      <c r="J43" s="2">
        <v>44</v>
      </c>
      <c r="K43" s="2">
        <v>9</v>
      </c>
      <c r="L43" s="2">
        <v>17</v>
      </c>
      <c r="M43" s="12">
        <v>153</v>
      </c>
      <c r="N43" s="2">
        <v>722</v>
      </c>
      <c r="O43" s="2">
        <v>1</v>
      </c>
      <c r="P43" s="2">
        <v>723</v>
      </c>
      <c r="Q43" s="2">
        <v>9</v>
      </c>
      <c r="R43" s="2">
        <v>0</v>
      </c>
      <c r="S43" s="2">
        <v>732</v>
      </c>
      <c r="T43" s="3">
        <v>0.17288135593220338</v>
      </c>
      <c r="U43" s="11" t="s">
        <v>432</v>
      </c>
      <c r="V43" s="7">
        <v>45167.364583333336</v>
      </c>
    </row>
    <row r="44" spans="1:22" x14ac:dyDescent="0.25">
      <c r="A44" t="s">
        <v>14</v>
      </c>
      <c r="B44" t="s">
        <v>36</v>
      </c>
      <c r="C44" t="s">
        <v>172</v>
      </c>
      <c r="D44" t="s">
        <v>437</v>
      </c>
      <c r="E44" t="s">
        <v>59</v>
      </c>
      <c r="F44" s="2">
        <v>1379094</v>
      </c>
      <c r="G44" t="s">
        <v>60</v>
      </c>
      <c r="H44" t="s">
        <v>25</v>
      </c>
      <c r="I44" s="2" t="s">
        <v>40</v>
      </c>
      <c r="J44" s="2">
        <v>44</v>
      </c>
      <c r="K44" s="2">
        <v>6</v>
      </c>
      <c r="L44" s="2">
        <v>13</v>
      </c>
      <c r="M44" s="12">
        <v>78</v>
      </c>
      <c r="N44" s="2">
        <v>1031</v>
      </c>
      <c r="O44" s="2">
        <v>0</v>
      </c>
      <c r="P44" s="2">
        <v>1031</v>
      </c>
      <c r="Q44" s="2">
        <v>36</v>
      </c>
      <c r="R44" s="2">
        <v>0</v>
      </c>
      <c r="S44" s="2">
        <v>1067</v>
      </c>
      <c r="T44" s="3">
        <v>6.8122270742358076E-2</v>
      </c>
      <c r="U44" s="11" t="s">
        <v>433</v>
      </c>
      <c r="V44" s="7">
        <v>45167.364583333336</v>
      </c>
    </row>
    <row r="45" spans="1:22" x14ac:dyDescent="0.25">
      <c r="A45" t="s">
        <v>14</v>
      </c>
      <c r="B45" t="s">
        <v>29</v>
      </c>
      <c r="C45" t="s">
        <v>172</v>
      </c>
      <c r="D45" t="s">
        <v>435</v>
      </c>
      <c r="E45" t="s">
        <v>166</v>
      </c>
      <c r="F45" s="2">
        <v>1381638</v>
      </c>
      <c r="G45" t="s">
        <v>167</v>
      </c>
      <c r="H45" t="s">
        <v>42</v>
      </c>
      <c r="I45" s="2" t="s">
        <v>40</v>
      </c>
      <c r="J45" s="2">
        <v>44</v>
      </c>
      <c r="K45" s="2">
        <v>7</v>
      </c>
      <c r="L45" s="2">
        <v>1</v>
      </c>
      <c r="M45" s="12">
        <v>7</v>
      </c>
      <c r="N45" s="2">
        <v>317</v>
      </c>
      <c r="O45" s="2">
        <v>6</v>
      </c>
      <c r="P45" s="2">
        <v>323</v>
      </c>
      <c r="Q45" s="2">
        <v>0</v>
      </c>
      <c r="R45" s="2">
        <v>0</v>
      </c>
      <c r="S45" s="2">
        <v>323</v>
      </c>
      <c r="T45" s="3">
        <v>2.1212121212121213E-2</v>
      </c>
      <c r="U45" s="11" t="s">
        <v>433</v>
      </c>
      <c r="V45" s="7">
        <v>45167.364583333336</v>
      </c>
    </row>
    <row r="46" spans="1:22" x14ac:dyDescent="0.25">
      <c r="A46" t="s">
        <v>26</v>
      </c>
      <c r="B46" t="s">
        <v>209</v>
      </c>
      <c r="C46" t="s">
        <v>172</v>
      </c>
      <c r="D46" t="s">
        <v>444</v>
      </c>
      <c r="E46" t="s">
        <v>210</v>
      </c>
      <c r="F46" s="2">
        <v>1367001</v>
      </c>
      <c r="G46" t="s">
        <v>211</v>
      </c>
      <c r="H46" t="s">
        <v>58</v>
      </c>
      <c r="I46" s="2" t="s">
        <v>21</v>
      </c>
      <c r="J46" s="2">
        <v>44</v>
      </c>
      <c r="K46" s="2">
        <v>1</v>
      </c>
      <c r="L46" s="2">
        <v>13</v>
      </c>
      <c r="M46" s="12">
        <v>13</v>
      </c>
      <c r="N46" s="2">
        <v>280</v>
      </c>
      <c r="O46" s="2">
        <v>97</v>
      </c>
      <c r="P46" s="2">
        <v>377</v>
      </c>
      <c r="Q46" s="2">
        <v>85</v>
      </c>
      <c r="R46" s="2">
        <v>0</v>
      </c>
      <c r="S46" s="2">
        <v>462</v>
      </c>
      <c r="T46" s="3">
        <v>2.736842105263158E-2</v>
      </c>
      <c r="U46" s="11" t="s">
        <v>433</v>
      </c>
      <c r="V46" s="7">
        <v>45167.364583333336</v>
      </c>
    </row>
    <row r="47" spans="1:22" x14ac:dyDescent="0.25">
      <c r="A47" t="s">
        <v>45</v>
      </c>
      <c r="B47" t="s">
        <v>212</v>
      </c>
      <c r="C47" t="s">
        <v>172</v>
      </c>
      <c r="D47" t="s">
        <v>445</v>
      </c>
      <c r="E47" t="s">
        <v>213</v>
      </c>
      <c r="F47" s="2">
        <v>1375422</v>
      </c>
      <c r="G47" t="s">
        <v>214</v>
      </c>
      <c r="H47" t="s">
        <v>57</v>
      </c>
      <c r="I47" s="2" t="s">
        <v>21</v>
      </c>
      <c r="J47" s="2">
        <v>44</v>
      </c>
      <c r="K47" s="2">
        <v>12</v>
      </c>
      <c r="L47" s="2">
        <v>5</v>
      </c>
      <c r="M47" s="12">
        <v>60</v>
      </c>
      <c r="N47" s="2">
        <v>986</v>
      </c>
      <c r="O47" s="2">
        <v>15</v>
      </c>
      <c r="P47" s="2">
        <v>1001</v>
      </c>
      <c r="Q47" s="2">
        <v>120</v>
      </c>
      <c r="R47" s="2">
        <v>0</v>
      </c>
      <c r="S47" s="2">
        <v>1121</v>
      </c>
      <c r="T47" s="3">
        <v>5.0804403048264182E-2</v>
      </c>
      <c r="U47" s="11" t="s">
        <v>433</v>
      </c>
      <c r="V47" s="7">
        <v>45167.364583333336</v>
      </c>
    </row>
    <row r="48" spans="1:22" x14ac:dyDescent="0.25">
      <c r="A48" t="s">
        <v>22</v>
      </c>
      <c r="B48" t="s">
        <v>78</v>
      </c>
      <c r="C48" t="s">
        <v>172</v>
      </c>
      <c r="D48" t="s">
        <v>435</v>
      </c>
      <c r="E48" t="s">
        <v>215</v>
      </c>
      <c r="F48" s="2">
        <v>1381600</v>
      </c>
      <c r="G48" t="s">
        <v>216</v>
      </c>
      <c r="H48" t="s">
        <v>27</v>
      </c>
      <c r="I48" s="2" t="s">
        <v>21</v>
      </c>
      <c r="J48" s="2">
        <v>44</v>
      </c>
      <c r="K48" s="2">
        <v>5</v>
      </c>
      <c r="L48" s="2">
        <v>71</v>
      </c>
      <c r="M48" s="12">
        <v>355</v>
      </c>
      <c r="N48" s="2">
        <v>0</v>
      </c>
      <c r="O48" s="2">
        <v>225</v>
      </c>
      <c r="P48" s="2">
        <v>225</v>
      </c>
      <c r="Q48" s="2">
        <v>1365</v>
      </c>
      <c r="R48" s="2">
        <v>0</v>
      </c>
      <c r="S48" s="2">
        <v>1590</v>
      </c>
      <c r="T48" s="3">
        <v>0.18251928020565553</v>
      </c>
      <c r="U48" s="11" t="s">
        <v>432</v>
      </c>
      <c r="V48" s="7">
        <v>45167.364583333336</v>
      </c>
    </row>
    <row r="49" spans="1:22" x14ac:dyDescent="0.25">
      <c r="A49" t="s">
        <v>45</v>
      </c>
      <c r="B49" t="s">
        <v>75</v>
      </c>
      <c r="C49" t="s">
        <v>172</v>
      </c>
      <c r="D49" t="s">
        <v>446</v>
      </c>
      <c r="E49" t="s">
        <v>217</v>
      </c>
      <c r="F49" s="2">
        <v>1369488</v>
      </c>
      <c r="G49" t="s">
        <v>218</v>
      </c>
      <c r="H49" t="s">
        <v>219</v>
      </c>
      <c r="I49" s="2" t="s">
        <v>28</v>
      </c>
      <c r="J49" s="2">
        <v>44</v>
      </c>
      <c r="K49" s="2">
        <v>2</v>
      </c>
      <c r="L49" s="2">
        <v>0</v>
      </c>
      <c r="M49" s="12">
        <v>0</v>
      </c>
      <c r="N49" s="2">
        <v>832</v>
      </c>
      <c r="O49" s="2">
        <v>6</v>
      </c>
      <c r="P49" s="2">
        <v>838</v>
      </c>
      <c r="Q49" s="2">
        <v>128</v>
      </c>
      <c r="R49" s="2">
        <v>0</v>
      </c>
      <c r="S49" s="2">
        <v>966</v>
      </c>
      <c r="T49" s="3">
        <v>0</v>
      </c>
      <c r="U49" s="11" t="s">
        <v>433</v>
      </c>
      <c r="V49" s="7">
        <v>45167.364583333336</v>
      </c>
    </row>
    <row r="50" spans="1:22" x14ac:dyDescent="0.25">
      <c r="A50" t="s">
        <v>34</v>
      </c>
      <c r="B50" t="s">
        <v>83</v>
      </c>
      <c r="C50" t="s">
        <v>172</v>
      </c>
      <c r="D50" t="s">
        <v>436</v>
      </c>
      <c r="E50" t="s">
        <v>94</v>
      </c>
      <c r="F50" s="2">
        <v>1360041</v>
      </c>
      <c r="G50" t="s">
        <v>95</v>
      </c>
      <c r="H50" t="s">
        <v>96</v>
      </c>
      <c r="I50" s="2" t="s">
        <v>21</v>
      </c>
      <c r="J50" s="2">
        <v>44</v>
      </c>
      <c r="K50" s="2">
        <v>7</v>
      </c>
      <c r="L50" s="2">
        <v>2</v>
      </c>
      <c r="M50" s="12">
        <v>14</v>
      </c>
      <c r="N50" s="2">
        <v>712</v>
      </c>
      <c r="O50" s="2">
        <v>0</v>
      </c>
      <c r="P50" s="2">
        <v>712</v>
      </c>
      <c r="Q50" s="2">
        <v>0</v>
      </c>
      <c r="R50" s="2">
        <v>0</v>
      </c>
      <c r="S50" s="2">
        <v>712</v>
      </c>
      <c r="T50" s="3">
        <v>1.928374655647383E-2</v>
      </c>
      <c r="U50" s="11" t="s">
        <v>433</v>
      </c>
      <c r="V50" s="7">
        <v>45167.364583333336</v>
      </c>
    </row>
    <row r="51" spans="1:22" x14ac:dyDescent="0.25">
      <c r="A51" t="s">
        <v>14</v>
      </c>
      <c r="B51" t="s">
        <v>36</v>
      </c>
      <c r="C51" t="s">
        <v>172</v>
      </c>
      <c r="D51" t="s">
        <v>435</v>
      </c>
      <c r="E51" t="s">
        <v>335</v>
      </c>
      <c r="F51" s="2">
        <v>1382616</v>
      </c>
      <c r="G51" t="s">
        <v>336</v>
      </c>
      <c r="H51" t="s">
        <v>27</v>
      </c>
      <c r="I51" s="2" t="s">
        <v>40</v>
      </c>
      <c r="J51" s="2">
        <v>44</v>
      </c>
      <c r="K51" s="2">
        <v>10</v>
      </c>
      <c r="L51" s="2">
        <v>20</v>
      </c>
      <c r="M51" s="12">
        <v>200</v>
      </c>
      <c r="N51" s="2">
        <v>673</v>
      </c>
      <c r="O51" s="2">
        <v>0</v>
      </c>
      <c r="P51" s="2">
        <v>673</v>
      </c>
      <c r="Q51" s="2">
        <v>0</v>
      </c>
      <c r="R51" s="2">
        <v>0</v>
      </c>
      <c r="S51" s="2">
        <v>673</v>
      </c>
      <c r="T51" s="3">
        <v>0.22909507445589919</v>
      </c>
      <c r="U51" s="11" t="s">
        <v>432</v>
      </c>
      <c r="V51" s="7">
        <v>45167.364583333336</v>
      </c>
    </row>
    <row r="52" spans="1:22" x14ac:dyDescent="0.25">
      <c r="A52" t="s">
        <v>22</v>
      </c>
      <c r="B52" t="s">
        <v>254</v>
      </c>
      <c r="C52" t="s">
        <v>172</v>
      </c>
      <c r="D52" t="s">
        <v>435</v>
      </c>
      <c r="E52" t="s">
        <v>337</v>
      </c>
      <c r="F52" s="2">
        <v>1373649</v>
      </c>
      <c r="G52" t="s">
        <v>338</v>
      </c>
      <c r="H52" t="s">
        <v>67</v>
      </c>
      <c r="I52" s="2" t="s">
        <v>21</v>
      </c>
      <c r="J52" s="2">
        <v>44</v>
      </c>
      <c r="K52" s="2">
        <v>14</v>
      </c>
      <c r="L52" s="2">
        <v>13</v>
      </c>
      <c r="M52" s="12">
        <v>182</v>
      </c>
      <c r="N52" s="2">
        <v>758</v>
      </c>
      <c r="O52" s="2">
        <v>14</v>
      </c>
      <c r="P52" s="2">
        <v>772</v>
      </c>
      <c r="Q52" s="2">
        <v>0</v>
      </c>
      <c r="R52" s="2">
        <v>0</v>
      </c>
      <c r="S52" s="2">
        <v>772</v>
      </c>
      <c r="T52" s="3">
        <v>0.19077568134171907</v>
      </c>
      <c r="U52" s="11" t="s">
        <v>432</v>
      </c>
      <c r="V52" s="7">
        <v>45167.364583333336</v>
      </c>
    </row>
    <row r="53" spans="1:22" x14ac:dyDescent="0.25">
      <c r="A53" t="s">
        <v>26</v>
      </c>
      <c r="B53" t="s">
        <v>48</v>
      </c>
      <c r="D53" t="s">
        <v>447</v>
      </c>
      <c r="E53" t="s">
        <v>339</v>
      </c>
      <c r="F53" s="2">
        <v>1379854</v>
      </c>
      <c r="G53" t="s">
        <v>340</v>
      </c>
      <c r="H53" t="s">
        <v>238</v>
      </c>
      <c r="I53" s="2" t="s">
        <v>15</v>
      </c>
      <c r="J53" s="2">
        <v>44</v>
      </c>
      <c r="K53" s="2">
        <v>12</v>
      </c>
      <c r="L53" s="2">
        <v>26</v>
      </c>
      <c r="M53" s="12">
        <v>312</v>
      </c>
      <c r="N53" s="2">
        <v>1310</v>
      </c>
      <c r="O53" s="2">
        <v>84</v>
      </c>
      <c r="P53" s="2">
        <v>1394</v>
      </c>
      <c r="Q53" s="2">
        <v>156</v>
      </c>
      <c r="R53" s="2">
        <v>0</v>
      </c>
      <c r="S53" s="2">
        <v>1550</v>
      </c>
      <c r="T53" s="3">
        <v>0.16756176154672395</v>
      </c>
      <c r="U53" s="11" t="s">
        <v>432</v>
      </c>
      <c r="V53" s="7">
        <v>45167.364583333336</v>
      </c>
    </row>
    <row r="54" spans="1:22" x14ac:dyDescent="0.25">
      <c r="A54" t="s">
        <v>16</v>
      </c>
      <c r="B54" t="s">
        <v>51</v>
      </c>
      <c r="C54" t="s">
        <v>172</v>
      </c>
      <c r="D54" t="s">
        <v>448</v>
      </c>
      <c r="E54" t="s">
        <v>52</v>
      </c>
      <c r="F54" s="2">
        <v>1371788</v>
      </c>
      <c r="G54" t="s">
        <v>53</v>
      </c>
      <c r="H54" t="s">
        <v>18</v>
      </c>
      <c r="I54" s="2" t="s">
        <v>40</v>
      </c>
      <c r="J54" s="2">
        <v>29</v>
      </c>
      <c r="K54" s="2">
        <v>1</v>
      </c>
      <c r="L54" s="2">
        <v>9</v>
      </c>
      <c r="M54" s="12">
        <v>9</v>
      </c>
      <c r="N54" s="2">
        <v>317</v>
      </c>
      <c r="O54" s="2">
        <v>0</v>
      </c>
      <c r="P54" s="2">
        <v>317</v>
      </c>
      <c r="Q54" s="2">
        <v>2</v>
      </c>
      <c r="R54" s="2">
        <v>0</v>
      </c>
      <c r="S54" s="2">
        <v>319</v>
      </c>
      <c r="T54" s="3">
        <v>2.7439024390243903E-2</v>
      </c>
      <c r="U54" s="11" t="s">
        <v>433</v>
      </c>
      <c r="V54" s="7">
        <v>45167.364583333336</v>
      </c>
    </row>
    <row r="55" spans="1:22" x14ac:dyDescent="0.25">
      <c r="A55" t="s">
        <v>22</v>
      </c>
      <c r="B55" t="s">
        <v>341</v>
      </c>
      <c r="C55" t="s">
        <v>172</v>
      </c>
      <c r="D55" t="s">
        <v>449</v>
      </c>
      <c r="E55" t="s">
        <v>342</v>
      </c>
      <c r="F55" s="2">
        <v>1375433</v>
      </c>
      <c r="G55" t="s">
        <v>343</v>
      </c>
      <c r="H55" t="s">
        <v>85</v>
      </c>
      <c r="I55" s="2" t="s">
        <v>15</v>
      </c>
      <c r="J55" s="2">
        <v>44</v>
      </c>
      <c r="K55" s="2">
        <v>8</v>
      </c>
      <c r="L55" s="2">
        <v>11</v>
      </c>
      <c r="M55" s="12">
        <v>88</v>
      </c>
      <c r="N55" s="2">
        <v>951</v>
      </c>
      <c r="O55" s="2">
        <v>21</v>
      </c>
      <c r="P55" s="2">
        <v>972</v>
      </c>
      <c r="Q55" s="2">
        <v>48</v>
      </c>
      <c r="R55" s="2">
        <v>0</v>
      </c>
      <c r="S55" s="2">
        <v>1020</v>
      </c>
      <c r="T55" s="3">
        <v>7.9422382671480149E-2</v>
      </c>
      <c r="U55" s="11" t="s">
        <v>433</v>
      </c>
      <c r="V55" s="7">
        <v>45167.364583333336</v>
      </c>
    </row>
    <row r="56" spans="1:22" x14ac:dyDescent="0.25">
      <c r="A56" t="s">
        <v>19</v>
      </c>
      <c r="B56" t="s">
        <v>20</v>
      </c>
      <c r="C56" t="s">
        <v>172</v>
      </c>
      <c r="D56" t="s">
        <v>447</v>
      </c>
      <c r="E56" t="s">
        <v>145</v>
      </c>
      <c r="F56" s="2">
        <v>1380291</v>
      </c>
      <c r="G56" t="s">
        <v>146</v>
      </c>
      <c r="H56" t="s">
        <v>25</v>
      </c>
      <c r="I56" s="2" t="s">
        <v>15</v>
      </c>
      <c r="J56" s="2">
        <v>44</v>
      </c>
      <c r="K56" s="2">
        <v>3</v>
      </c>
      <c r="L56" s="2">
        <v>123</v>
      </c>
      <c r="M56" s="12">
        <v>123</v>
      </c>
      <c r="N56" s="2">
        <v>454</v>
      </c>
      <c r="O56" s="2">
        <v>0</v>
      </c>
      <c r="P56" s="2">
        <v>454</v>
      </c>
      <c r="Q56" s="2">
        <v>6</v>
      </c>
      <c r="R56" s="2">
        <v>0</v>
      </c>
      <c r="S56" s="2">
        <v>460</v>
      </c>
      <c r="T56" s="3">
        <v>0.21097770154373929</v>
      </c>
      <c r="U56" s="11" t="s">
        <v>432</v>
      </c>
      <c r="V56" s="7">
        <v>45167.364583333336</v>
      </c>
    </row>
    <row r="57" spans="1:22" x14ac:dyDescent="0.25">
      <c r="A57" t="s">
        <v>22</v>
      </c>
      <c r="B57" t="s">
        <v>23</v>
      </c>
      <c r="C57" t="s">
        <v>172</v>
      </c>
      <c r="D57" t="s">
        <v>435</v>
      </c>
      <c r="E57" t="s">
        <v>344</v>
      </c>
      <c r="F57" s="2">
        <v>1377625</v>
      </c>
      <c r="G57" t="s">
        <v>24</v>
      </c>
      <c r="H57" t="s">
        <v>114</v>
      </c>
      <c r="I57" s="2" t="s">
        <v>21</v>
      </c>
      <c r="J57" s="2">
        <v>44</v>
      </c>
      <c r="K57" s="2">
        <v>7</v>
      </c>
      <c r="L57" s="2">
        <v>102</v>
      </c>
      <c r="M57" s="12">
        <v>714</v>
      </c>
      <c r="N57" s="2">
        <v>631</v>
      </c>
      <c r="O57" s="2">
        <v>17</v>
      </c>
      <c r="P57" s="2">
        <v>648</v>
      </c>
      <c r="Q57" s="2">
        <v>1323</v>
      </c>
      <c r="R57" s="2">
        <v>0</v>
      </c>
      <c r="S57" s="2">
        <v>1971</v>
      </c>
      <c r="T57" s="3">
        <v>0.2659217877094972</v>
      </c>
      <c r="U57" s="11" t="s">
        <v>432</v>
      </c>
      <c r="V57" s="7">
        <v>45167.364583333336</v>
      </c>
    </row>
    <row r="58" spans="1:22" x14ac:dyDescent="0.25">
      <c r="A58" t="s">
        <v>43</v>
      </c>
      <c r="B58" t="s">
        <v>68</v>
      </c>
      <c r="C58" t="s">
        <v>172</v>
      </c>
      <c r="D58" t="s">
        <v>450</v>
      </c>
      <c r="E58" t="s">
        <v>115</v>
      </c>
      <c r="F58" s="2">
        <v>1381595</v>
      </c>
      <c r="G58" t="s">
        <v>69</v>
      </c>
      <c r="H58" t="s">
        <v>27</v>
      </c>
      <c r="I58" s="2" t="s">
        <v>21</v>
      </c>
      <c r="J58" s="2">
        <v>44</v>
      </c>
      <c r="K58" s="2">
        <v>3</v>
      </c>
      <c r="L58" s="2">
        <v>102</v>
      </c>
      <c r="M58" s="12">
        <v>102</v>
      </c>
      <c r="N58" s="2">
        <v>742</v>
      </c>
      <c r="O58" s="2">
        <v>4</v>
      </c>
      <c r="P58" s="2">
        <v>746</v>
      </c>
      <c r="Q58" s="2">
        <v>0</v>
      </c>
      <c r="R58" s="2">
        <v>0</v>
      </c>
      <c r="S58" s="2">
        <v>746</v>
      </c>
      <c r="T58" s="3">
        <v>0.12028301886792453</v>
      </c>
      <c r="U58" s="11" t="s">
        <v>433</v>
      </c>
      <c r="V58" s="7">
        <v>45167.364583333336</v>
      </c>
    </row>
    <row r="59" spans="1:22" x14ac:dyDescent="0.25">
      <c r="A59" t="s">
        <v>14</v>
      </c>
      <c r="B59" t="s">
        <v>36</v>
      </c>
      <c r="C59" t="s">
        <v>172</v>
      </c>
      <c r="D59" t="s">
        <v>437</v>
      </c>
      <c r="E59" t="s">
        <v>106</v>
      </c>
      <c r="F59" s="2">
        <v>1379109</v>
      </c>
      <c r="G59" t="s">
        <v>107</v>
      </c>
      <c r="H59" t="s">
        <v>108</v>
      </c>
      <c r="I59" s="2" t="s">
        <v>40</v>
      </c>
      <c r="J59" s="2">
        <v>44</v>
      </c>
      <c r="K59" s="2">
        <v>6</v>
      </c>
      <c r="L59" s="2">
        <v>23</v>
      </c>
      <c r="M59" s="12">
        <v>138</v>
      </c>
      <c r="N59" s="2">
        <v>974</v>
      </c>
      <c r="O59" s="2">
        <v>0</v>
      </c>
      <c r="P59" s="2">
        <v>974</v>
      </c>
      <c r="Q59" s="2">
        <v>37</v>
      </c>
      <c r="R59" s="2">
        <v>0</v>
      </c>
      <c r="S59" s="2">
        <v>1011</v>
      </c>
      <c r="T59" s="3">
        <v>0.12010443864229765</v>
      </c>
      <c r="U59" s="11" t="s">
        <v>433</v>
      </c>
      <c r="V59" s="7">
        <v>45167.364583333336</v>
      </c>
    </row>
    <row r="60" spans="1:22" x14ac:dyDescent="0.25">
      <c r="A60" t="s">
        <v>14</v>
      </c>
      <c r="B60" t="s">
        <v>119</v>
      </c>
      <c r="C60" t="s">
        <v>172</v>
      </c>
      <c r="D60" t="s">
        <v>437</v>
      </c>
      <c r="E60" t="s">
        <v>345</v>
      </c>
      <c r="F60" s="2">
        <v>1382027</v>
      </c>
      <c r="G60" t="s">
        <v>346</v>
      </c>
      <c r="H60" t="s">
        <v>85</v>
      </c>
      <c r="I60" s="2" t="s">
        <v>28</v>
      </c>
      <c r="J60" s="2">
        <v>44</v>
      </c>
      <c r="K60" s="2">
        <v>6</v>
      </c>
      <c r="L60" s="2">
        <v>42</v>
      </c>
      <c r="M60" s="12">
        <v>252</v>
      </c>
      <c r="N60" s="2">
        <v>144</v>
      </c>
      <c r="O60" s="2">
        <v>180</v>
      </c>
      <c r="P60" s="2">
        <v>324</v>
      </c>
      <c r="Q60" s="2">
        <v>426</v>
      </c>
      <c r="R60" s="2">
        <v>0</v>
      </c>
      <c r="S60" s="2">
        <v>750</v>
      </c>
      <c r="T60" s="3">
        <v>0.25149700598802394</v>
      </c>
      <c r="U60" s="11" t="s">
        <v>432</v>
      </c>
      <c r="V60" s="7">
        <v>45167.364583333336</v>
      </c>
    </row>
    <row r="61" spans="1:22" x14ac:dyDescent="0.25">
      <c r="A61" t="s">
        <v>26</v>
      </c>
      <c r="B61" t="s">
        <v>76</v>
      </c>
      <c r="C61" t="s">
        <v>172</v>
      </c>
      <c r="D61" t="s">
        <v>447</v>
      </c>
      <c r="E61" t="s">
        <v>148</v>
      </c>
      <c r="F61" s="2">
        <v>1379201</v>
      </c>
      <c r="G61" t="s">
        <v>149</v>
      </c>
      <c r="H61" t="s">
        <v>54</v>
      </c>
      <c r="I61" s="2" t="s">
        <v>21</v>
      </c>
      <c r="J61" s="2">
        <v>44</v>
      </c>
      <c r="K61" s="2">
        <v>12</v>
      </c>
      <c r="L61" s="2">
        <v>17</v>
      </c>
      <c r="M61" s="12">
        <v>204</v>
      </c>
      <c r="N61" s="2">
        <v>1563</v>
      </c>
      <c r="O61" s="2">
        <v>9</v>
      </c>
      <c r="P61" s="2">
        <v>1572</v>
      </c>
      <c r="Q61" s="2">
        <v>48</v>
      </c>
      <c r="R61" s="2">
        <v>0</v>
      </c>
      <c r="S61" s="2">
        <v>1620</v>
      </c>
      <c r="T61" s="3">
        <v>0.1118421052631579</v>
      </c>
      <c r="U61" s="11" t="s">
        <v>433</v>
      </c>
      <c r="V61" s="7">
        <v>45167.364583333336</v>
      </c>
    </row>
    <row r="62" spans="1:22" x14ac:dyDescent="0.25">
      <c r="A62" t="s">
        <v>14</v>
      </c>
      <c r="B62" t="s">
        <v>347</v>
      </c>
      <c r="C62" t="s">
        <v>172</v>
      </c>
      <c r="D62" t="s">
        <v>437</v>
      </c>
      <c r="E62" t="s">
        <v>348</v>
      </c>
      <c r="F62" s="2">
        <v>1381715</v>
      </c>
      <c r="G62" t="s">
        <v>349</v>
      </c>
      <c r="H62" t="s">
        <v>42</v>
      </c>
      <c r="I62" s="2" t="s">
        <v>40</v>
      </c>
      <c r="J62" s="2">
        <v>44</v>
      </c>
      <c r="K62" s="2">
        <v>6</v>
      </c>
      <c r="L62" s="2">
        <v>7</v>
      </c>
      <c r="M62" s="12">
        <v>42</v>
      </c>
      <c r="N62" s="2">
        <v>649</v>
      </c>
      <c r="O62" s="2">
        <v>0</v>
      </c>
      <c r="P62" s="2">
        <v>649</v>
      </c>
      <c r="Q62" s="2">
        <v>18</v>
      </c>
      <c r="R62" s="2">
        <v>0</v>
      </c>
      <c r="S62" s="2">
        <v>667</v>
      </c>
      <c r="T62" s="3">
        <v>5.9238363892806768E-2</v>
      </c>
      <c r="U62" s="11" t="s">
        <v>433</v>
      </c>
      <c r="V62" s="7">
        <v>45167.364583333336</v>
      </c>
    </row>
    <row r="63" spans="1:22" x14ac:dyDescent="0.25">
      <c r="A63" t="s">
        <v>16</v>
      </c>
      <c r="B63" t="s">
        <v>98</v>
      </c>
      <c r="C63" t="s">
        <v>172</v>
      </c>
      <c r="D63" t="s">
        <v>435</v>
      </c>
      <c r="E63" t="s">
        <v>350</v>
      </c>
      <c r="F63" s="2">
        <v>1376829</v>
      </c>
      <c r="G63" t="s">
        <v>351</v>
      </c>
      <c r="H63" t="s">
        <v>18</v>
      </c>
      <c r="I63" s="2" t="s">
        <v>28</v>
      </c>
      <c r="J63" s="2">
        <v>44</v>
      </c>
      <c r="K63" s="2">
        <v>4</v>
      </c>
      <c r="L63" s="2">
        <v>140</v>
      </c>
      <c r="M63" s="12">
        <v>140</v>
      </c>
      <c r="N63" s="2">
        <v>705</v>
      </c>
      <c r="O63" s="2">
        <v>0</v>
      </c>
      <c r="P63" s="2">
        <v>705</v>
      </c>
      <c r="Q63" s="2">
        <v>24</v>
      </c>
      <c r="R63" s="2">
        <v>0</v>
      </c>
      <c r="S63" s="2">
        <v>729</v>
      </c>
      <c r="T63" s="3">
        <v>0.1611047180667434</v>
      </c>
      <c r="U63" s="11" t="s">
        <v>432</v>
      </c>
      <c r="V63" s="7">
        <v>45167.364583333336</v>
      </c>
    </row>
    <row r="64" spans="1:22" x14ac:dyDescent="0.25">
      <c r="A64" t="s">
        <v>26</v>
      </c>
      <c r="B64" t="s">
        <v>76</v>
      </c>
      <c r="C64" t="s">
        <v>172</v>
      </c>
      <c r="D64" t="s">
        <v>447</v>
      </c>
      <c r="E64" t="s">
        <v>353</v>
      </c>
      <c r="F64" s="2">
        <v>1379792</v>
      </c>
      <c r="G64" t="s">
        <v>260</v>
      </c>
      <c r="H64" t="s">
        <v>354</v>
      </c>
      <c r="I64" s="2" t="s">
        <v>28</v>
      </c>
      <c r="J64" s="2">
        <v>44</v>
      </c>
      <c r="K64" s="2">
        <v>12</v>
      </c>
      <c r="L64" s="2">
        <v>8</v>
      </c>
      <c r="M64" s="12">
        <v>96</v>
      </c>
      <c r="N64" s="2">
        <v>1045</v>
      </c>
      <c r="O64" s="2">
        <v>0</v>
      </c>
      <c r="P64" s="2">
        <v>1045</v>
      </c>
      <c r="Q64" s="2">
        <v>60</v>
      </c>
      <c r="R64" s="2">
        <v>0</v>
      </c>
      <c r="S64" s="2">
        <v>1105</v>
      </c>
      <c r="T64" s="3">
        <v>7.993338884263114E-2</v>
      </c>
      <c r="U64" s="11" t="s">
        <v>433</v>
      </c>
      <c r="V64" s="7">
        <v>45167.364583333336</v>
      </c>
    </row>
    <row r="65" spans="1:22" x14ac:dyDescent="0.25">
      <c r="A65" t="s">
        <v>14</v>
      </c>
      <c r="B65" t="s">
        <v>119</v>
      </c>
      <c r="C65" t="s">
        <v>172</v>
      </c>
      <c r="D65" t="s">
        <v>437</v>
      </c>
      <c r="E65" t="s">
        <v>352</v>
      </c>
      <c r="F65" s="2">
        <v>1382022</v>
      </c>
      <c r="G65" t="s">
        <v>346</v>
      </c>
      <c r="H65" t="s">
        <v>85</v>
      </c>
      <c r="I65" s="2" t="s">
        <v>28</v>
      </c>
      <c r="J65" s="2">
        <v>44</v>
      </c>
      <c r="K65" s="2">
        <v>6</v>
      </c>
      <c r="L65" s="2">
        <v>42</v>
      </c>
      <c r="M65" s="12">
        <v>252</v>
      </c>
      <c r="N65" s="2">
        <v>144</v>
      </c>
      <c r="O65" s="2">
        <v>180</v>
      </c>
      <c r="P65" s="2">
        <v>324</v>
      </c>
      <c r="Q65" s="2">
        <v>426</v>
      </c>
      <c r="R65" s="2">
        <v>0</v>
      </c>
      <c r="S65" s="2">
        <v>750</v>
      </c>
      <c r="T65" s="3">
        <v>0.25149700598802394</v>
      </c>
      <c r="U65" s="11" t="s">
        <v>432</v>
      </c>
      <c r="V65" s="7">
        <v>45167.364583333336</v>
      </c>
    </row>
    <row r="66" spans="1:22" x14ac:dyDescent="0.25">
      <c r="A66" t="s">
        <v>16</v>
      </c>
      <c r="B66" t="s">
        <v>355</v>
      </c>
      <c r="C66" t="s">
        <v>172</v>
      </c>
      <c r="D66" t="s">
        <v>451</v>
      </c>
      <c r="E66" t="s">
        <v>356</v>
      </c>
      <c r="F66" s="2">
        <v>1352763</v>
      </c>
      <c r="G66" t="s">
        <v>357</v>
      </c>
      <c r="H66" t="s">
        <v>18</v>
      </c>
      <c r="I66" s="2" t="s">
        <v>28</v>
      </c>
      <c r="J66" s="2">
        <v>44</v>
      </c>
      <c r="K66" s="2">
        <v>6</v>
      </c>
      <c r="L66" s="2">
        <v>318</v>
      </c>
      <c r="M66" s="12">
        <v>318</v>
      </c>
      <c r="N66" s="2">
        <v>4743</v>
      </c>
      <c r="O66" s="2">
        <v>900</v>
      </c>
      <c r="P66" s="2">
        <v>5643</v>
      </c>
      <c r="Q66" s="2">
        <v>3075</v>
      </c>
      <c r="R66" s="2">
        <v>0</v>
      </c>
      <c r="S66" s="2">
        <v>8718</v>
      </c>
      <c r="T66" s="3">
        <v>3.51925630810093E-2</v>
      </c>
      <c r="U66" s="11" t="s">
        <v>433</v>
      </c>
      <c r="V66" s="7">
        <v>45167.364583333336</v>
      </c>
    </row>
    <row r="67" spans="1:22" x14ac:dyDescent="0.25">
      <c r="A67" t="s">
        <v>14</v>
      </c>
      <c r="B67" t="s">
        <v>70</v>
      </c>
      <c r="C67" t="s">
        <v>176</v>
      </c>
      <c r="D67" t="s">
        <v>435</v>
      </c>
      <c r="E67" t="s">
        <v>358</v>
      </c>
      <c r="F67" s="2">
        <v>1381659</v>
      </c>
      <c r="G67" t="s">
        <v>359</v>
      </c>
      <c r="H67" t="s">
        <v>57</v>
      </c>
      <c r="I67" s="2" t="s">
        <v>40</v>
      </c>
      <c r="J67" s="2">
        <v>44</v>
      </c>
      <c r="K67" s="2">
        <v>10</v>
      </c>
      <c r="L67" s="2">
        <v>6</v>
      </c>
      <c r="M67" s="12">
        <v>60</v>
      </c>
      <c r="N67" s="2">
        <v>1061</v>
      </c>
      <c r="O67" s="2">
        <v>0</v>
      </c>
      <c r="P67" s="2">
        <v>1061</v>
      </c>
      <c r="Q67" s="2">
        <v>60</v>
      </c>
      <c r="R67" s="2">
        <v>0</v>
      </c>
      <c r="S67" s="2">
        <v>1121</v>
      </c>
      <c r="T67" s="3">
        <v>5.0804403048264182E-2</v>
      </c>
      <c r="U67" s="11" t="s">
        <v>433</v>
      </c>
      <c r="V67" s="7">
        <v>45167.364583333336</v>
      </c>
    </row>
    <row r="68" spans="1:22" x14ac:dyDescent="0.25">
      <c r="A68" t="s">
        <v>43</v>
      </c>
      <c r="B68" t="s">
        <v>44</v>
      </c>
      <c r="C68" t="s">
        <v>172</v>
      </c>
      <c r="D68" t="s">
        <v>452</v>
      </c>
      <c r="E68" t="s">
        <v>74</v>
      </c>
      <c r="F68" s="2">
        <v>1380415</v>
      </c>
      <c r="G68" t="s">
        <v>73</v>
      </c>
      <c r="H68" t="s">
        <v>27</v>
      </c>
      <c r="I68" s="2" t="s">
        <v>28</v>
      </c>
      <c r="J68" s="2">
        <v>44</v>
      </c>
      <c r="K68" s="2">
        <v>3</v>
      </c>
      <c r="L68" s="2">
        <v>47</v>
      </c>
      <c r="M68" s="12">
        <v>141</v>
      </c>
      <c r="N68" s="2">
        <v>480</v>
      </c>
      <c r="O68" s="2">
        <v>1</v>
      </c>
      <c r="P68" s="2">
        <v>481</v>
      </c>
      <c r="Q68" s="2">
        <v>15</v>
      </c>
      <c r="R68" s="2">
        <v>0</v>
      </c>
      <c r="S68" s="2">
        <v>496</v>
      </c>
      <c r="T68" s="3">
        <v>0.22135007849293564</v>
      </c>
      <c r="U68" s="11" t="s">
        <v>432</v>
      </c>
      <c r="V68" s="7">
        <v>45167.364583333336</v>
      </c>
    </row>
    <row r="69" spans="1:22" x14ac:dyDescent="0.25">
      <c r="A69" t="s">
        <v>34</v>
      </c>
      <c r="B69" t="s">
        <v>64</v>
      </c>
      <c r="C69" t="s">
        <v>176</v>
      </c>
      <c r="D69" t="s">
        <v>436</v>
      </c>
      <c r="E69" t="s">
        <v>87</v>
      </c>
      <c r="F69" s="2">
        <v>1377215</v>
      </c>
      <c r="G69" t="s">
        <v>88</v>
      </c>
      <c r="H69" t="s">
        <v>89</v>
      </c>
      <c r="I69" s="2" t="s">
        <v>28</v>
      </c>
      <c r="J69" s="2">
        <v>44</v>
      </c>
      <c r="K69" s="2">
        <v>7</v>
      </c>
      <c r="L69" s="2">
        <v>28</v>
      </c>
      <c r="M69" s="12">
        <v>196</v>
      </c>
      <c r="N69" s="2">
        <v>1066</v>
      </c>
      <c r="O69" s="2">
        <v>0</v>
      </c>
      <c r="P69" s="2">
        <v>1066</v>
      </c>
      <c r="Q69" s="2">
        <v>50</v>
      </c>
      <c r="R69" s="2">
        <v>0</v>
      </c>
      <c r="S69" s="2">
        <v>1116</v>
      </c>
      <c r="T69" s="3">
        <v>0.14939024390243902</v>
      </c>
      <c r="U69" s="11" t="s">
        <v>433</v>
      </c>
      <c r="V69" s="7">
        <v>45167.364583333336</v>
      </c>
    </row>
    <row r="70" spans="1:22" x14ac:dyDescent="0.25">
      <c r="A70" t="s">
        <v>22</v>
      </c>
      <c r="B70" t="s">
        <v>254</v>
      </c>
      <c r="C70" t="s">
        <v>172</v>
      </c>
      <c r="D70" t="s">
        <v>435</v>
      </c>
      <c r="E70" t="s">
        <v>360</v>
      </c>
      <c r="F70" s="2">
        <v>1379782</v>
      </c>
      <c r="G70" t="s">
        <v>256</v>
      </c>
      <c r="H70" t="s">
        <v>361</v>
      </c>
      <c r="I70" s="2" t="s">
        <v>28</v>
      </c>
      <c r="J70" s="2">
        <v>44</v>
      </c>
      <c r="K70" s="2">
        <v>7</v>
      </c>
      <c r="L70" s="2">
        <v>18</v>
      </c>
      <c r="M70" s="12">
        <v>126</v>
      </c>
      <c r="N70" s="2">
        <v>959</v>
      </c>
      <c r="O70" s="2">
        <v>0</v>
      </c>
      <c r="P70" s="2">
        <v>959</v>
      </c>
      <c r="Q70" s="2">
        <v>13</v>
      </c>
      <c r="R70" s="2">
        <v>0</v>
      </c>
      <c r="S70" s="2">
        <v>972</v>
      </c>
      <c r="T70" s="3">
        <v>0.11475409836065574</v>
      </c>
      <c r="U70" s="11" t="s">
        <v>433</v>
      </c>
      <c r="V70" s="7">
        <v>45167.364583333336</v>
      </c>
    </row>
    <row r="71" spans="1:22" x14ac:dyDescent="0.25">
      <c r="A71" t="s">
        <v>45</v>
      </c>
      <c r="B71" t="s">
        <v>75</v>
      </c>
      <c r="C71" t="s">
        <v>172</v>
      </c>
      <c r="D71" t="s">
        <v>446</v>
      </c>
      <c r="E71" t="s">
        <v>362</v>
      </c>
      <c r="F71" s="2">
        <v>1369488</v>
      </c>
      <c r="G71" t="s">
        <v>218</v>
      </c>
      <c r="H71" t="s">
        <v>219</v>
      </c>
      <c r="I71" s="2" t="s">
        <v>28</v>
      </c>
      <c r="J71" s="2">
        <v>44</v>
      </c>
      <c r="K71" s="2">
        <v>2</v>
      </c>
      <c r="L71" s="2">
        <v>0</v>
      </c>
      <c r="M71" s="12">
        <v>0</v>
      </c>
      <c r="N71" s="2">
        <v>991</v>
      </c>
      <c r="O71" s="2">
        <v>7</v>
      </c>
      <c r="P71" s="2">
        <v>998</v>
      </c>
      <c r="Q71" s="2">
        <v>62</v>
      </c>
      <c r="R71" s="2">
        <v>0</v>
      </c>
      <c r="S71" s="2">
        <v>1060</v>
      </c>
      <c r="T71" s="3">
        <v>0</v>
      </c>
      <c r="U71" s="11" t="s">
        <v>433</v>
      </c>
      <c r="V71" s="7">
        <v>45167.364583333336</v>
      </c>
    </row>
    <row r="72" spans="1:22" x14ac:dyDescent="0.25">
      <c r="A72" t="s">
        <v>45</v>
      </c>
      <c r="B72" t="s">
        <v>142</v>
      </c>
      <c r="C72" t="s">
        <v>172</v>
      </c>
      <c r="D72" t="s">
        <v>440</v>
      </c>
      <c r="E72" t="s">
        <v>363</v>
      </c>
      <c r="F72" s="2">
        <v>1379501</v>
      </c>
      <c r="G72" t="s">
        <v>143</v>
      </c>
      <c r="H72" t="s">
        <v>91</v>
      </c>
      <c r="I72" s="2" t="s">
        <v>21</v>
      </c>
      <c r="J72" s="2">
        <v>44</v>
      </c>
      <c r="K72" s="2">
        <v>10</v>
      </c>
      <c r="L72" s="2">
        <v>28</v>
      </c>
      <c r="M72" s="12">
        <v>280</v>
      </c>
      <c r="N72" s="2">
        <v>729</v>
      </c>
      <c r="O72" s="2">
        <v>10</v>
      </c>
      <c r="P72" s="2">
        <v>739</v>
      </c>
      <c r="Q72" s="2">
        <v>225</v>
      </c>
      <c r="R72" s="2">
        <v>0</v>
      </c>
      <c r="S72" s="2">
        <v>964</v>
      </c>
      <c r="T72" s="3">
        <v>0.22508038585209003</v>
      </c>
      <c r="U72" s="11" t="s">
        <v>432</v>
      </c>
      <c r="V72" s="7">
        <v>45167.364583333336</v>
      </c>
    </row>
    <row r="73" spans="1:22" x14ac:dyDescent="0.25">
      <c r="A73" t="s">
        <v>14</v>
      </c>
      <c r="B73" t="s">
        <v>30</v>
      </c>
      <c r="C73" t="s">
        <v>172</v>
      </c>
      <c r="D73" t="s">
        <v>435</v>
      </c>
      <c r="E73" t="s">
        <v>364</v>
      </c>
      <c r="F73" s="2">
        <v>1382438</v>
      </c>
      <c r="G73" t="s">
        <v>32</v>
      </c>
      <c r="H73" t="s">
        <v>27</v>
      </c>
      <c r="I73" s="2" t="s">
        <v>28</v>
      </c>
      <c r="J73" s="2">
        <v>44</v>
      </c>
      <c r="K73" s="2">
        <v>7</v>
      </c>
      <c r="L73" s="2">
        <v>1</v>
      </c>
      <c r="M73" s="12">
        <v>7</v>
      </c>
      <c r="N73" s="2">
        <v>766</v>
      </c>
      <c r="O73" s="2">
        <v>49</v>
      </c>
      <c r="P73" s="2">
        <v>815</v>
      </c>
      <c r="Q73" s="2">
        <v>182</v>
      </c>
      <c r="R73" s="2">
        <v>0</v>
      </c>
      <c r="S73" s="2">
        <v>997</v>
      </c>
      <c r="T73" s="3">
        <v>6.9721115537848604E-3</v>
      </c>
      <c r="U73" s="11" t="s">
        <v>433</v>
      </c>
      <c r="V73" s="7">
        <v>45167.364583333336</v>
      </c>
    </row>
    <row r="74" spans="1:22" x14ac:dyDescent="0.25">
      <c r="A74" t="s">
        <v>34</v>
      </c>
      <c r="B74" t="s">
        <v>365</v>
      </c>
      <c r="C74" t="s">
        <v>172</v>
      </c>
      <c r="D74" t="s">
        <v>443</v>
      </c>
      <c r="E74" t="s">
        <v>366</v>
      </c>
      <c r="F74" s="2">
        <v>1378244</v>
      </c>
      <c r="G74" t="s">
        <v>367</v>
      </c>
      <c r="H74" t="s">
        <v>58</v>
      </c>
      <c r="I74" s="2" t="s">
        <v>40</v>
      </c>
      <c r="J74" s="2">
        <v>44</v>
      </c>
      <c r="K74" s="2">
        <v>8</v>
      </c>
      <c r="L74" s="2">
        <v>27</v>
      </c>
      <c r="M74" s="12">
        <v>216</v>
      </c>
      <c r="N74" s="2">
        <v>807</v>
      </c>
      <c r="O74" s="2">
        <v>1</v>
      </c>
      <c r="P74" s="2">
        <v>808</v>
      </c>
      <c r="Q74" s="2">
        <v>41</v>
      </c>
      <c r="R74" s="2">
        <v>0</v>
      </c>
      <c r="S74" s="2">
        <v>849</v>
      </c>
      <c r="T74" s="3">
        <v>0.20281690140845071</v>
      </c>
      <c r="U74" s="11" t="s">
        <v>432</v>
      </c>
      <c r="V74" s="7">
        <v>45167.364583333336</v>
      </c>
    </row>
    <row r="75" spans="1:22" x14ac:dyDescent="0.25">
      <c r="A75" t="s">
        <v>43</v>
      </c>
      <c r="B75" t="s">
        <v>44</v>
      </c>
      <c r="C75" t="s">
        <v>172</v>
      </c>
      <c r="D75" t="s">
        <v>452</v>
      </c>
      <c r="E75" t="s">
        <v>97</v>
      </c>
      <c r="F75" s="2">
        <v>1380415</v>
      </c>
      <c r="G75" t="s">
        <v>73</v>
      </c>
      <c r="H75" t="s">
        <v>27</v>
      </c>
      <c r="I75" s="2" t="s">
        <v>28</v>
      </c>
      <c r="J75" s="2">
        <v>44</v>
      </c>
      <c r="K75" s="2">
        <v>3</v>
      </c>
      <c r="L75" s="2">
        <v>22</v>
      </c>
      <c r="M75" s="12">
        <v>66</v>
      </c>
      <c r="N75" s="2">
        <v>426</v>
      </c>
      <c r="O75" s="2">
        <v>2</v>
      </c>
      <c r="P75" s="2">
        <v>428</v>
      </c>
      <c r="Q75" s="2">
        <v>18</v>
      </c>
      <c r="R75" s="2">
        <v>0</v>
      </c>
      <c r="S75" s="2">
        <v>446</v>
      </c>
      <c r="T75" s="3">
        <v>0.12890625</v>
      </c>
      <c r="U75" s="11" t="s">
        <v>433</v>
      </c>
      <c r="V75" s="7">
        <v>45167.364583333336</v>
      </c>
    </row>
    <row r="76" spans="1:22" x14ac:dyDescent="0.25">
      <c r="A76" t="s">
        <v>16</v>
      </c>
      <c r="B76" t="s">
        <v>281</v>
      </c>
      <c r="C76" t="s">
        <v>172</v>
      </c>
      <c r="D76" t="s">
        <v>435</v>
      </c>
      <c r="E76" t="s">
        <v>368</v>
      </c>
      <c r="F76" s="2">
        <v>1376767</v>
      </c>
      <c r="G76" t="s">
        <v>369</v>
      </c>
      <c r="H76" t="s">
        <v>18</v>
      </c>
      <c r="I76" s="2" t="s">
        <v>40</v>
      </c>
      <c r="J76" s="2">
        <v>44</v>
      </c>
      <c r="K76" s="2">
        <v>5</v>
      </c>
      <c r="L76" s="2">
        <v>230</v>
      </c>
      <c r="M76" s="12">
        <v>230</v>
      </c>
      <c r="N76" s="2">
        <v>488</v>
      </c>
      <c r="O76" s="2">
        <v>15</v>
      </c>
      <c r="P76" s="2">
        <v>503</v>
      </c>
      <c r="Q76" s="2">
        <v>50</v>
      </c>
      <c r="R76" s="2">
        <v>0</v>
      </c>
      <c r="S76" s="2">
        <v>553</v>
      </c>
      <c r="T76" s="3">
        <v>0.29374201787994891</v>
      </c>
      <c r="U76" s="11" t="s">
        <v>432</v>
      </c>
      <c r="V76" s="7">
        <v>45167.364583333336</v>
      </c>
    </row>
    <row r="77" spans="1:22" x14ac:dyDescent="0.25">
      <c r="A77" t="s">
        <v>14</v>
      </c>
      <c r="B77" t="s">
        <v>370</v>
      </c>
      <c r="C77" t="s">
        <v>172</v>
      </c>
      <c r="D77" t="s">
        <v>435</v>
      </c>
      <c r="E77" t="s">
        <v>371</v>
      </c>
      <c r="F77" s="2">
        <v>1381882</v>
      </c>
      <c r="G77" t="s">
        <v>372</v>
      </c>
      <c r="H77" t="s">
        <v>85</v>
      </c>
      <c r="I77" s="2" t="s">
        <v>40</v>
      </c>
      <c r="J77" s="2">
        <v>44</v>
      </c>
      <c r="K77" s="2">
        <v>7</v>
      </c>
      <c r="L77" s="2">
        <v>20</v>
      </c>
      <c r="M77" s="12">
        <v>140</v>
      </c>
      <c r="N77" s="2">
        <v>613</v>
      </c>
      <c r="O77" s="2">
        <v>26</v>
      </c>
      <c r="P77" s="2">
        <v>639</v>
      </c>
      <c r="Q77" s="2">
        <v>35</v>
      </c>
      <c r="R77" s="2">
        <v>0</v>
      </c>
      <c r="S77" s="2">
        <v>674</v>
      </c>
      <c r="T77" s="3">
        <v>0.171990171990172</v>
      </c>
      <c r="U77" s="11" t="s">
        <v>432</v>
      </c>
      <c r="V77" s="7">
        <v>45167.364583333336</v>
      </c>
    </row>
    <row r="78" spans="1:22" x14ac:dyDescent="0.25">
      <c r="A78" t="s">
        <v>26</v>
      </c>
      <c r="B78" t="s">
        <v>76</v>
      </c>
      <c r="C78" t="s">
        <v>172</v>
      </c>
      <c r="D78" t="s">
        <v>447</v>
      </c>
      <c r="E78" t="s">
        <v>373</v>
      </c>
      <c r="F78" s="2">
        <v>1381863</v>
      </c>
      <c r="G78" t="s">
        <v>374</v>
      </c>
      <c r="H78" t="s">
        <v>109</v>
      </c>
      <c r="I78" s="2" t="s">
        <v>40</v>
      </c>
      <c r="J78" s="2">
        <v>44</v>
      </c>
      <c r="K78" s="2">
        <v>12</v>
      </c>
      <c r="L78" s="2">
        <v>37</v>
      </c>
      <c r="M78" s="12">
        <v>444</v>
      </c>
      <c r="N78" s="2">
        <v>837</v>
      </c>
      <c r="O78" s="2">
        <v>204</v>
      </c>
      <c r="P78" s="2">
        <v>1041</v>
      </c>
      <c r="Q78" s="2">
        <v>228</v>
      </c>
      <c r="R78" s="2">
        <v>0</v>
      </c>
      <c r="S78" s="2">
        <v>1269</v>
      </c>
      <c r="T78" s="3">
        <v>0.25919439579684761</v>
      </c>
      <c r="U78" s="11" t="s">
        <v>432</v>
      </c>
      <c r="V78" s="7">
        <v>45167.364583333336</v>
      </c>
    </row>
    <row r="79" spans="1:22" x14ac:dyDescent="0.25">
      <c r="A79" t="s">
        <v>16</v>
      </c>
      <c r="B79" t="s">
        <v>93</v>
      </c>
      <c r="C79" t="s">
        <v>172</v>
      </c>
      <c r="D79" t="s">
        <v>439</v>
      </c>
      <c r="E79" t="s">
        <v>375</v>
      </c>
      <c r="F79" s="2">
        <v>1368757</v>
      </c>
      <c r="G79" t="s">
        <v>376</v>
      </c>
      <c r="H79" t="s">
        <v>18</v>
      </c>
      <c r="I79" s="2" t="s">
        <v>40</v>
      </c>
      <c r="J79" s="2">
        <v>44</v>
      </c>
      <c r="K79" s="2">
        <v>4</v>
      </c>
      <c r="L79" s="2">
        <v>16</v>
      </c>
      <c r="M79" s="12">
        <v>16</v>
      </c>
      <c r="N79" s="2">
        <v>41</v>
      </c>
      <c r="O79" s="2">
        <v>16</v>
      </c>
      <c r="P79" s="2">
        <v>57</v>
      </c>
      <c r="Q79" s="2">
        <v>1708</v>
      </c>
      <c r="R79" s="2">
        <v>0</v>
      </c>
      <c r="S79" s="2">
        <v>1765</v>
      </c>
      <c r="T79" s="3">
        <v>8.9837170129140938E-3</v>
      </c>
      <c r="U79" s="11" t="s">
        <v>433</v>
      </c>
      <c r="V79" s="7">
        <v>45167.364583333336</v>
      </c>
    </row>
    <row r="80" spans="1:22" x14ac:dyDescent="0.25">
      <c r="A80" t="s">
        <v>26</v>
      </c>
      <c r="B80" t="s">
        <v>76</v>
      </c>
      <c r="C80" t="s">
        <v>172</v>
      </c>
      <c r="D80" t="s">
        <v>447</v>
      </c>
      <c r="E80" t="s">
        <v>180</v>
      </c>
      <c r="F80" s="2">
        <v>1379202</v>
      </c>
      <c r="G80" t="s">
        <v>181</v>
      </c>
      <c r="H80" t="s">
        <v>182</v>
      </c>
      <c r="I80" s="2" t="s">
        <v>21</v>
      </c>
      <c r="J80" s="2">
        <v>44</v>
      </c>
      <c r="K80" s="2">
        <v>12</v>
      </c>
      <c r="L80" s="2">
        <v>29</v>
      </c>
      <c r="M80" s="12">
        <v>348</v>
      </c>
      <c r="N80" s="2">
        <v>1202</v>
      </c>
      <c r="O80" s="2">
        <v>0</v>
      </c>
      <c r="P80" s="2">
        <v>1202</v>
      </c>
      <c r="Q80" s="2">
        <v>130</v>
      </c>
      <c r="R80" s="2">
        <v>0</v>
      </c>
      <c r="S80" s="2">
        <v>1332</v>
      </c>
      <c r="T80" s="3">
        <v>0.20714285714285716</v>
      </c>
      <c r="U80" s="11" t="s">
        <v>432</v>
      </c>
      <c r="V80" s="7">
        <v>45167.364583333336</v>
      </c>
    </row>
    <row r="81" spans="1:22" x14ac:dyDescent="0.25">
      <c r="A81" t="s">
        <v>26</v>
      </c>
      <c r="B81" t="s">
        <v>377</v>
      </c>
      <c r="C81" t="s">
        <v>172</v>
      </c>
      <c r="D81" t="s">
        <v>447</v>
      </c>
      <c r="E81" t="s">
        <v>378</v>
      </c>
      <c r="F81" s="2">
        <v>1365192</v>
      </c>
      <c r="G81" t="s">
        <v>379</v>
      </c>
      <c r="H81" t="s">
        <v>25</v>
      </c>
      <c r="I81" s="2" t="s">
        <v>21</v>
      </c>
      <c r="J81" s="2">
        <v>44</v>
      </c>
      <c r="K81" s="2">
        <v>12</v>
      </c>
      <c r="L81" s="2">
        <v>8</v>
      </c>
      <c r="M81" s="12">
        <v>96</v>
      </c>
      <c r="N81" s="2">
        <v>514</v>
      </c>
      <c r="O81" s="2">
        <v>48</v>
      </c>
      <c r="P81" s="2">
        <v>562</v>
      </c>
      <c r="Q81" s="2">
        <v>144</v>
      </c>
      <c r="R81" s="2">
        <v>0</v>
      </c>
      <c r="S81" s="2">
        <v>706</v>
      </c>
      <c r="T81" s="3">
        <v>0.11970074812967581</v>
      </c>
      <c r="U81" s="11" t="s">
        <v>433</v>
      </c>
      <c r="V81" s="7">
        <v>45167.364583333336</v>
      </c>
    </row>
    <row r="82" spans="1:22" x14ac:dyDescent="0.25">
      <c r="A82" t="s">
        <v>34</v>
      </c>
      <c r="B82" t="s">
        <v>206</v>
      </c>
      <c r="C82" t="s">
        <v>172</v>
      </c>
      <c r="D82" t="s">
        <v>453</v>
      </c>
      <c r="E82" t="s">
        <v>380</v>
      </c>
      <c r="F82" s="2">
        <v>1380450</v>
      </c>
      <c r="G82" t="s">
        <v>381</v>
      </c>
      <c r="H82" t="s">
        <v>25</v>
      </c>
      <c r="I82" s="2" t="s">
        <v>15</v>
      </c>
      <c r="J82" s="2">
        <v>27</v>
      </c>
      <c r="K82" s="2">
        <v>9</v>
      </c>
      <c r="L82" s="2">
        <v>1</v>
      </c>
      <c r="M82" s="12">
        <v>9</v>
      </c>
      <c r="N82" s="2">
        <v>159</v>
      </c>
      <c r="O82" s="2">
        <v>0</v>
      </c>
      <c r="P82" s="2">
        <v>159</v>
      </c>
      <c r="Q82" s="2">
        <v>0</v>
      </c>
      <c r="R82" s="2">
        <v>0</v>
      </c>
      <c r="S82" s="2">
        <v>159</v>
      </c>
      <c r="T82" s="3">
        <v>5.3571428571428568E-2</v>
      </c>
      <c r="U82" s="11" t="s">
        <v>433</v>
      </c>
      <c r="V82" s="7">
        <v>45167.364583333336</v>
      </c>
    </row>
    <row r="83" spans="1:22" x14ac:dyDescent="0.25">
      <c r="A83" t="s">
        <v>26</v>
      </c>
      <c r="B83" t="s">
        <v>382</v>
      </c>
      <c r="C83" t="s">
        <v>172</v>
      </c>
      <c r="D83" t="s">
        <v>454</v>
      </c>
      <c r="E83" t="s">
        <v>383</v>
      </c>
      <c r="F83" s="2">
        <v>1376658</v>
      </c>
      <c r="G83" t="s">
        <v>384</v>
      </c>
      <c r="H83" t="s">
        <v>25</v>
      </c>
      <c r="I83" s="2" t="s">
        <v>28</v>
      </c>
      <c r="J83" s="2">
        <v>35</v>
      </c>
      <c r="K83" s="2">
        <v>12</v>
      </c>
      <c r="L83" s="2">
        <v>28</v>
      </c>
      <c r="M83" s="12">
        <v>336</v>
      </c>
      <c r="N83" s="2">
        <v>912</v>
      </c>
      <c r="O83" s="2">
        <v>0</v>
      </c>
      <c r="P83" s="2">
        <v>912</v>
      </c>
      <c r="Q83" s="2">
        <v>170</v>
      </c>
      <c r="R83" s="2">
        <v>0</v>
      </c>
      <c r="S83" s="2">
        <v>1082</v>
      </c>
      <c r="T83" s="3">
        <v>0.23695345557122707</v>
      </c>
      <c r="U83" s="11" t="s">
        <v>432</v>
      </c>
      <c r="V83" s="7">
        <v>45167.364583333336</v>
      </c>
    </row>
    <row r="84" spans="1:22" x14ac:dyDescent="0.25">
      <c r="A84" t="s">
        <v>34</v>
      </c>
      <c r="B84" t="s">
        <v>297</v>
      </c>
      <c r="C84" t="s">
        <v>172</v>
      </c>
      <c r="D84" t="s">
        <v>435</v>
      </c>
      <c r="E84" t="s">
        <v>385</v>
      </c>
      <c r="F84" s="2">
        <v>1381321</v>
      </c>
      <c r="G84" t="s">
        <v>299</v>
      </c>
      <c r="H84" t="s">
        <v>58</v>
      </c>
      <c r="I84" s="2" t="s">
        <v>40</v>
      </c>
      <c r="J84" s="2">
        <v>34</v>
      </c>
      <c r="K84" s="2">
        <v>10</v>
      </c>
      <c r="L84" s="2">
        <v>12</v>
      </c>
      <c r="M84" s="12">
        <v>120</v>
      </c>
      <c r="N84" s="2">
        <v>746</v>
      </c>
      <c r="O84" s="2">
        <v>16</v>
      </c>
      <c r="P84" s="2">
        <v>762</v>
      </c>
      <c r="Q84" s="2">
        <v>3</v>
      </c>
      <c r="R84" s="2">
        <v>0</v>
      </c>
      <c r="S84" s="2">
        <v>765</v>
      </c>
      <c r="T84" s="3">
        <v>0.13559322033898305</v>
      </c>
      <c r="U84" s="11" t="s">
        <v>433</v>
      </c>
      <c r="V84" s="7">
        <v>45167.364583333336</v>
      </c>
    </row>
    <row r="85" spans="1:22" x14ac:dyDescent="0.25">
      <c r="A85" t="s">
        <v>14</v>
      </c>
      <c r="B85" t="s">
        <v>157</v>
      </c>
      <c r="C85" t="s">
        <v>172</v>
      </c>
      <c r="D85" t="s">
        <v>437</v>
      </c>
      <c r="E85" t="s">
        <v>386</v>
      </c>
      <c r="F85" s="2">
        <v>1381676</v>
      </c>
      <c r="G85" t="s">
        <v>387</v>
      </c>
      <c r="H85" t="s">
        <v>39</v>
      </c>
      <c r="I85" s="2" t="s">
        <v>15</v>
      </c>
      <c r="J85" s="2">
        <v>44</v>
      </c>
      <c r="K85" s="2">
        <v>5</v>
      </c>
      <c r="L85" s="2">
        <v>50</v>
      </c>
      <c r="M85" s="12">
        <v>250</v>
      </c>
      <c r="N85" s="2">
        <v>670</v>
      </c>
      <c r="O85" s="2">
        <v>15</v>
      </c>
      <c r="P85" s="2">
        <v>685</v>
      </c>
      <c r="Q85" s="2">
        <v>30</v>
      </c>
      <c r="R85" s="2">
        <v>0</v>
      </c>
      <c r="S85" s="2">
        <v>715</v>
      </c>
      <c r="T85" s="3">
        <v>0.25906735751295334</v>
      </c>
      <c r="U85" s="11" t="s">
        <v>432</v>
      </c>
      <c r="V85" s="7">
        <v>45167.364583333336</v>
      </c>
    </row>
    <row r="86" spans="1:22" x14ac:dyDescent="0.25">
      <c r="A86" t="s">
        <v>22</v>
      </c>
      <c r="B86" t="s">
        <v>78</v>
      </c>
      <c r="C86" t="s">
        <v>172</v>
      </c>
      <c r="D86" t="s">
        <v>435</v>
      </c>
      <c r="E86" t="s">
        <v>100</v>
      </c>
      <c r="F86" s="2">
        <v>1381290</v>
      </c>
      <c r="G86" t="s">
        <v>101</v>
      </c>
      <c r="H86" t="s">
        <v>25</v>
      </c>
      <c r="I86" s="2" t="s">
        <v>21</v>
      </c>
      <c r="J86" s="2">
        <v>44</v>
      </c>
      <c r="K86" s="2">
        <v>8</v>
      </c>
      <c r="L86" s="2">
        <v>32</v>
      </c>
      <c r="M86" s="12">
        <v>256</v>
      </c>
      <c r="N86" s="2">
        <v>1445</v>
      </c>
      <c r="O86" s="2">
        <v>1</v>
      </c>
      <c r="P86" s="2">
        <v>1446</v>
      </c>
      <c r="Q86" s="2">
        <v>98</v>
      </c>
      <c r="R86" s="2">
        <v>0</v>
      </c>
      <c r="S86" s="2">
        <v>1544</v>
      </c>
      <c r="T86" s="3">
        <v>0.14222222222222222</v>
      </c>
      <c r="U86" s="11" t="s">
        <v>433</v>
      </c>
      <c r="V86" s="7">
        <v>45167.364583333336</v>
      </c>
    </row>
    <row r="87" spans="1:22" x14ac:dyDescent="0.25">
      <c r="A87" t="s">
        <v>26</v>
      </c>
      <c r="B87" t="s">
        <v>76</v>
      </c>
      <c r="C87" t="s">
        <v>172</v>
      </c>
      <c r="D87" t="s">
        <v>447</v>
      </c>
      <c r="E87" t="s">
        <v>388</v>
      </c>
      <c r="F87" s="2">
        <v>1381863</v>
      </c>
      <c r="G87" t="s">
        <v>374</v>
      </c>
      <c r="H87" t="s">
        <v>25</v>
      </c>
      <c r="I87" s="2" t="s">
        <v>40</v>
      </c>
      <c r="J87" s="2">
        <v>44</v>
      </c>
      <c r="K87" s="2">
        <v>12</v>
      </c>
      <c r="L87" s="2">
        <v>31</v>
      </c>
      <c r="M87" s="12">
        <v>372</v>
      </c>
      <c r="N87" s="2">
        <v>877</v>
      </c>
      <c r="O87" s="2">
        <v>236</v>
      </c>
      <c r="P87" s="2">
        <v>1113</v>
      </c>
      <c r="Q87" s="2">
        <v>964</v>
      </c>
      <c r="R87" s="2">
        <v>0</v>
      </c>
      <c r="S87" s="2">
        <v>2077</v>
      </c>
      <c r="T87" s="3">
        <v>0.15189873417721519</v>
      </c>
      <c r="U87" s="11" t="s">
        <v>433</v>
      </c>
      <c r="V87" s="7">
        <v>45167.364583333336</v>
      </c>
    </row>
    <row r="88" spans="1:22" x14ac:dyDescent="0.25">
      <c r="A88" t="s">
        <v>45</v>
      </c>
      <c r="B88" t="s">
        <v>75</v>
      </c>
      <c r="C88" t="s">
        <v>172</v>
      </c>
      <c r="D88" t="s">
        <v>446</v>
      </c>
      <c r="E88" t="s">
        <v>389</v>
      </c>
      <c r="F88" s="2">
        <v>1369489</v>
      </c>
      <c r="G88" t="s">
        <v>390</v>
      </c>
      <c r="H88" t="s">
        <v>219</v>
      </c>
      <c r="I88" s="2" t="s">
        <v>28</v>
      </c>
      <c r="J88" s="2">
        <v>44</v>
      </c>
      <c r="K88" s="2">
        <v>2</v>
      </c>
      <c r="L88" s="2">
        <v>1</v>
      </c>
      <c r="M88" s="12">
        <v>2</v>
      </c>
      <c r="N88" s="2">
        <v>914</v>
      </c>
      <c r="O88" s="2">
        <v>2</v>
      </c>
      <c r="P88" s="2">
        <v>916</v>
      </c>
      <c r="Q88" s="2">
        <v>24</v>
      </c>
      <c r="R88" s="2">
        <v>0</v>
      </c>
      <c r="S88" s="2">
        <v>940</v>
      </c>
      <c r="T88" s="3">
        <v>2.1231422505307855E-3</v>
      </c>
      <c r="U88" s="11" t="s">
        <v>433</v>
      </c>
      <c r="V88" s="7">
        <v>45167.364583333336</v>
      </c>
    </row>
    <row r="89" spans="1:22" x14ac:dyDescent="0.25">
      <c r="A89" t="s">
        <v>14</v>
      </c>
      <c r="B89" t="s">
        <v>49</v>
      </c>
      <c r="C89" t="s">
        <v>172</v>
      </c>
      <c r="D89" t="s">
        <v>455</v>
      </c>
      <c r="E89" t="s">
        <v>391</v>
      </c>
      <c r="F89" s="2">
        <v>1382234</v>
      </c>
      <c r="G89" t="s">
        <v>392</v>
      </c>
      <c r="H89" t="s">
        <v>84</v>
      </c>
      <c r="I89" s="2" t="s">
        <v>28</v>
      </c>
      <c r="J89" s="2">
        <v>44</v>
      </c>
      <c r="K89" s="2">
        <v>8</v>
      </c>
      <c r="L89" s="2">
        <v>15</v>
      </c>
      <c r="M89" s="12">
        <v>120</v>
      </c>
      <c r="N89" s="2">
        <v>508</v>
      </c>
      <c r="O89" s="2">
        <v>144</v>
      </c>
      <c r="P89" s="2">
        <v>652</v>
      </c>
      <c r="Q89" s="2">
        <v>72</v>
      </c>
      <c r="R89" s="2">
        <v>0</v>
      </c>
      <c r="S89" s="2">
        <v>724</v>
      </c>
      <c r="T89" s="3">
        <v>0.14218009478672985</v>
      </c>
      <c r="U89" s="11" t="s">
        <v>433</v>
      </c>
      <c r="V89" s="7">
        <v>45167.364583333336</v>
      </c>
    </row>
    <row r="90" spans="1:22" x14ac:dyDescent="0.25">
      <c r="A90" t="s">
        <v>34</v>
      </c>
      <c r="B90" t="s">
        <v>158</v>
      </c>
      <c r="C90" t="s">
        <v>172</v>
      </c>
      <c r="D90" t="s">
        <v>435</v>
      </c>
      <c r="E90" t="s">
        <v>159</v>
      </c>
      <c r="F90" s="2">
        <v>1381016</v>
      </c>
      <c r="G90" t="s">
        <v>160</v>
      </c>
      <c r="H90" t="s">
        <v>50</v>
      </c>
      <c r="I90" s="2" t="s">
        <v>40</v>
      </c>
      <c r="J90" s="2">
        <v>44</v>
      </c>
      <c r="K90" s="2">
        <v>3</v>
      </c>
      <c r="L90" s="2">
        <v>91</v>
      </c>
      <c r="M90" s="12">
        <v>273</v>
      </c>
      <c r="N90" s="2">
        <v>733</v>
      </c>
      <c r="O90" s="2">
        <v>3</v>
      </c>
      <c r="P90" s="2">
        <v>736</v>
      </c>
      <c r="Q90" s="2">
        <v>15</v>
      </c>
      <c r="R90" s="2">
        <v>0</v>
      </c>
      <c r="S90" s="2">
        <v>751</v>
      </c>
      <c r="T90" s="3">
        <v>0.2666015625</v>
      </c>
      <c r="U90" s="11" t="s">
        <v>432</v>
      </c>
      <c r="V90" s="7">
        <v>45167.364583333336</v>
      </c>
    </row>
    <row r="91" spans="1:22" x14ac:dyDescent="0.25">
      <c r="A91" t="s">
        <v>14</v>
      </c>
      <c r="B91" t="s">
        <v>36</v>
      </c>
      <c r="C91" t="s">
        <v>172</v>
      </c>
      <c r="D91" t="s">
        <v>437</v>
      </c>
      <c r="E91" t="s">
        <v>393</v>
      </c>
      <c r="F91" s="2">
        <v>1381966</v>
      </c>
      <c r="G91" t="s">
        <v>224</v>
      </c>
      <c r="H91" t="s">
        <v>25</v>
      </c>
      <c r="I91" s="2" t="s">
        <v>28</v>
      </c>
      <c r="J91" s="2">
        <v>44</v>
      </c>
      <c r="K91" s="2">
        <v>6</v>
      </c>
      <c r="L91" s="2">
        <v>37</v>
      </c>
      <c r="M91" s="12">
        <v>222</v>
      </c>
      <c r="N91" s="2">
        <v>156</v>
      </c>
      <c r="O91" s="2">
        <v>180</v>
      </c>
      <c r="P91" s="2">
        <v>336</v>
      </c>
      <c r="Q91" s="2">
        <v>444</v>
      </c>
      <c r="R91" s="2">
        <v>0</v>
      </c>
      <c r="S91" s="2">
        <v>780</v>
      </c>
      <c r="T91" s="3">
        <v>0.22155688622754491</v>
      </c>
      <c r="U91" s="11" t="s">
        <v>432</v>
      </c>
      <c r="V91" s="7">
        <v>45167.364583333336</v>
      </c>
    </row>
    <row r="92" spans="1:22" x14ac:dyDescent="0.25">
      <c r="A92" t="s">
        <v>34</v>
      </c>
      <c r="B92" t="s">
        <v>64</v>
      </c>
      <c r="C92" t="s">
        <v>176</v>
      </c>
      <c r="D92" t="s">
        <v>436</v>
      </c>
      <c r="E92" t="s">
        <v>120</v>
      </c>
      <c r="F92" s="2">
        <v>1377215</v>
      </c>
      <c r="G92" t="s">
        <v>88</v>
      </c>
      <c r="H92" t="s">
        <v>96</v>
      </c>
      <c r="I92" s="2" t="s">
        <v>28</v>
      </c>
      <c r="J92" s="2">
        <v>44</v>
      </c>
      <c r="K92" s="2">
        <v>7</v>
      </c>
      <c r="L92" s="2">
        <v>38</v>
      </c>
      <c r="M92" s="12">
        <v>266</v>
      </c>
      <c r="N92" s="2">
        <v>1040</v>
      </c>
      <c r="O92" s="2">
        <v>0</v>
      </c>
      <c r="P92" s="2">
        <v>1040</v>
      </c>
      <c r="Q92" s="2">
        <v>105</v>
      </c>
      <c r="R92" s="2">
        <v>0</v>
      </c>
      <c r="S92" s="2">
        <v>1145</v>
      </c>
      <c r="T92" s="3">
        <v>0.18851878100637845</v>
      </c>
      <c r="U92" s="11" t="s">
        <v>432</v>
      </c>
      <c r="V92" s="7">
        <v>45167.364583333336</v>
      </c>
    </row>
    <row r="93" spans="1:22" x14ac:dyDescent="0.25">
      <c r="A93" t="s">
        <v>14</v>
      </c>
      <c r="B93" t="s">
        <v>36</v>
      </c>
      <c r="C93" t="s">
        <v>172</v>
      </c>
      <c r="D93" t="s">
        <v>435</v>
      </c>
      <c r="E93" t="s">
        <v>163</v>
      </c>
      <c r="F93" s="2">
        <v>1380922</v>
      </c>
      <c r="G93" t="s">
        <v>164</v>
      </c>
      <c r="H93" t="s">
        <v>165</v>
      </c>
      <c r="I93" s="2" t="s">
        <v>40</v>
      </c>
      <c r="J93" s="2">
        <v>44</v>
      </c>
      <c r="K93" s="2">
        <v>10</v>
      </c>
      <c r="L93" s="2">
        <v>19</v>
      </c>
      <c r="M93" s="12">
        <v>190</v>
      </c>
      <c r="N93" s="2">
        <v>1052</v>
      </c>
      <c r="O93" s="2">
        <v>0</v>
      </c>
      <c r="P93" s="2">
        <v>1052</v>
      </c>
      <c r="Q93" s="2">
        <v>0</v>
      </c>
      <c r="R93" s="2">
        <v>0</v>
      </c>
      <c r="S93" s="2">
        <v>1052</v>
      </c>
      <c r="T93" s="3">
        <v>0.1529790660225443</v>
      </c>
      <c r="U93" s="11" t="s">
        <v>433</v>
      </c>
      <c r="V93" s="7">
        <v>45167.364583333336</v>
      </c>
    </row>
    <row r="94" spans="1:22" x14ac:dyDescent="0.25">
      <c r="A94" t="s">
        <v>22</v>
      </c>
      <c r="B94" t="s">
        <v>394</v>
      </c>
      <c r="C94" t="s">
        <v>172</v>
      </c>
      <c r="D94" t="s">
        <v>456</v>
      </c>
      <c r="E94" t="s">
        <v>395</v>
      </c>
      <c r="F94" s="2">
        <v>1377447</v>
      </c>
      <c r="G94" t="s">
        <v>396</v>
      </c>
      <c r="H94" t="s">
        <v>25</v>
      </c>
      <c r="I94" s="2" t="s">
        <v>21</v>
      </c>
      <c r="J94" s="2">
        <v>44</v>
      </c>
      <c r="K94" s="2">
        <v>7</v>
      </c>
      <c r="L94" s="2">
        <v>49</v>
      </c>
      <c r="M94" s="12">
        <v>343</v>
      </c>
      <c r="N94" s="2">
        <v>1286</v>
      </c>
      <c r="O94" s="2">
        <v>0</v>
      </c>
      <c r="P94" s="2">
        <v>1286</v>
      </c>
      <c r="Q94" s="2">
        <v>12</v>
      </c>
      <c r="R94" s="2">
        <v>0</v>
      </c>
      <c r="S94" s="2">
        <v>1298</v>
      </c>
      <c r="T94" s="3">
        <v>0.20901889092017062</v>
      </c>
      <c r="U94" s="11" t="s">
        <v>432</v>
      </c>
      <c r="V94" s="7">
        <v>45167.364583333336</v>
      </c>
    </row>
    <row r="95" spans="1:22" x14ac:dyDescent="0.25">
      <c r="A95" t="s">
        <v>16</v>
      </c>
      <c r="B95" t="s">
        <v>154</v>
      </c>
      <c r="C95" t="s">
        <v>172</v>
      </c>
      <c r="D95" t="s">
        <v>439</v>
      </c>
      <c r="E95" t="s">
        <v>397</v>
      </c>
      <c r="F95" s="2">
        <v>1381296</v>
      </c>
      <c r="G95" t="s">
        <v>398</v>
      </c>
      <c r="H95" t="s">
        <v>18</v>
      </c>
      <c r="I95" s="2" t="s">
        <v>21</v>
      </c>
      <c r="J95" s="2">
        <v>44</v>
      </c>
      <c r="K95" s="2">
        <v>6</v>
      </c>
      <c r="L95" s="2">
        <v>378</v>
      </c>
      <c r="M95" s="12">
        <v>378</v>
      </c>
      <c r="N95" s="2">
        <v>827</v>
      </c>
      <c r="O95" s="2">
        <v>18</v>
      </c>
      <c r="P95" s="2">
        <v>845</v>
      </c>
      <c r="Q95" s="2">
        <v>114</v>
      </c>
      <c r="R95" s="2">
        <v>0</v>
      </c>
      <c r="S95" s="2">
        <v>959</v>
      </c>
      <c r="T95" s="3">
        <v>0.28272251308900526</v>
      </c>
      <c r="U95" s="11" t="s">
        <v>432</v>
      </c>
      <c r="V95" s="7">
        <v>45167.364583333336</v>
      </c>
    </row>
    <row r="96" spans="1:22" x14ac:dyDescent="0.25">
      <c r="A96" t="s">
        <v>34</v>
      </c>
      <c r="B96" t="s">
        <v>64</v>
      </c>
      <c r="C96" t="s">
        <v>176</v>
      </c>
      <c r="D96" t="s">
        <v>436</v>
      </c>
      <c r="E96" t="s">
        <v>155</v>
      </c>
      <c r="F96" s="2">
        <v>1380285</v>
      </c>
      <c r="G96" t="s">
        <v>156</v>
      </c>
      <c r="H96" t="s">
        <v>25</v>
      </c>
      <c r="I96" s="2" t="s">
        <v>15</v>
      </c>
      <c r="J96" s="2">
        <v>44</v>
      </c>
      <c r="K96" s="2">
        <v>7</v>
      </c>
      <c r="L96" s="2">
        <v>33</v>
      </c>
      <c r="M96" s="12">
        <v>231</v>
      </c>
      <c r="N96" s="2">
        <v>1071</v>
      </c>
      <c r="O96" s="2">
        <v>0</v>
      </c>
      <c r="P96" s="2">
        <v>1071</v>
      </c>
      <c r="Q96" s="2">
        <v>137</v>
      </c>
      <c r="R96" s="2">
        <v>0</v>
      </c>
      <c r="S96" s="2">
        <v>1208</v>
      </c>
      <c r="T96" s="3">
        <v>0.16052814454482278</v>
      </c>
      <c r="U96" s="11" t="s">
        <v>432</v>
      </c>
      <c r="V96" s="7">
        <v>45167.364583333336</v>
      </c>
    </row>
    <row r="97" spans="1:22" x14ac:dyDescent="0.25">
      <c r="A97" t="s">
        <v>14</v>
      </c>
      <c r="B97" t="s">
        <v>399</v>
      </c>
      <c r="C97" t="s">
        <v>172</v>
      </c>
      <c r="D97" t="s">
        <v>455</v>
      </c>
      <c r="E97" t="s">
        <v>400</v>
      </c>
      <c r="F97" s="2">
        <v>1382551</v>
      </c>
      <c r="G97" t="s">
        <v>401</v>
      </c>
      <c r="H97" t="s">
        <v>85</v>
      </c>
      <c r="I97" s="2" t="s">
        <v>28</v>
      </c>
      <c r="J97" s="2">
        <v>44</v>
      </c>
      <c r="K97" s="2">
        <v>5</v>
      </c>
      <c r="L97" s="2">
        <v>30</v>
      </c>
      <c r="M97" s="12">
        <v>150</v>
      </c>
      <c r="N97" s="2">
        <v>471</v>
      </c>
      <c r="O97" s="2">
        <v>130</v>
      </c>
      <c r="P97" s="2">
        <v>601</v>
      </c>
      <c r="Q97" s="2">
        <v>85</v>
      </c>
      <c r="R97" s="2">
        <v>0</v>
      </c>
      <c r="S97" s="2">
        <v>686</v>
      </c>
      <c r="T97" s="3">
        <v>0.17942583732057416</v>
      </c>
      <c r="U97" s="11" t="s">
        <v>432</v>
      </c>
      <c r="V97" s="7">
        <v>45167.364583333336</v>
      </c>
    </row>
    <row r="98" spans="1:22" x14ac:dyDescent="0.25">
      <c r="A98" t="s">
        <v>34</v>
      </c>
      <c r="B98" t="s">
        <v>365</v>
      </c>
      <c r="C98" t="s">
        <v>172</v>
      </c>
      <c r="D98" t="s">
        <v>453</v>
      </c>
      <c r="E98" t="s">
        <v>402</v>
      </c>
      <c r="F98" s="2">
        <v>1378307</v>
      </c>
      <c r="G98" t="s">
        <v>403</v>
      </c>
      <c r="H98" t="s">
        <v>58</v>
      </c>
      <c r="I98" s="2" t="s">
        <v>40</v>
      </c>
      <c r="J98" s="2">
        <v>44</v>
      </c>
      <c r="K98" s="2">
        <v>8</v>
      </c>
      <c r="L98" s="2">
        <v>24</v>
      </c>
      <c r="M98" s="12">
        <v>192</v>
      </c>
      <c r="N98" s="2">
        <v>856</v>
      </c>
      <c r="O98" s="2">
        <v>6</v>
      </c>
      <c r="P98" s="2">
        <v>862</v>
      </c>
      <c r="Q98" s="2">
        <v>64</v>
      </c>
      <c r="R98" s="2">
        <v>0</v>
      </c>
      <c r="S98" s="2">
        <v>926</v>
      </c>
      <c r="T98" s="3">
        <v>0.17173524150268335</v>
      </c>
      <c r="U98" s="11" t="s">
        <v>432</v>
      </c>
      <c r="V98" s="7">
        <v>45167.364583333336</v>
      </c>
    </row>
    <row r="99" spans="1:22" x14ac:dyDescent="0.25">
      <c r="A99" t="s">
        <v>34</v>
      </c>
      <c r="B99" t="s">
        <v>86</v>
      </c>
      <c r="C99" t="s">
        <v>172</v>
      </c>
      <c r="D99" t="s">
        <v>435</v>
      </c>
      <c r="E99" t="s">
        <v>404</v>
      </c>
      <c r="F99" s="2">
        <v>1381613</v>
      </c>
      <c r="G99" t="s">
        <v>405</v>
      </c>
      <c r="H99" t="s">
        <v>58</v>
      </c>
      <c r="I99" s="2" t="s">
        <v>40</v>
      </c>
      <c r="J99" s="2">
        <v>41</v>
      </c>
      <c r="K99" s="2">
        <v>7</v>
      </c>
      <c r="L99" s="2">
        <v>1</v>
      </c>
      <c r="M99" s="12">
        <v>7</v>
      </c>
      <c r="N99" s="2">
        <v>237</v>
      </c>
      <c r="O99" s="2">
        <v>0</v>
      </c>
      <c r="P99" s="2">
        <v>237</v>
      </c>
      <c r="Q99" s="2">
        <v>4</v>
      </c>
      <c r="R99" s="2">
        <v>0</v>
      </c>
      <c r="S99" s="2">
        <v>241</v>
      </c>
      <c r="T99" s="3">
        <v>2.8225806451612902E-2</v>
      </c>
      <c r="U99" s="11" t="s">
        <v>433</v>
      </c>
      <c r="V99" s="7">
        <v>45167.364583333336</v>
      </c>
    </row>
    <row r="100" spans="1:22" x14ac:dyDescent="0.25">
      <c r="A100" t="s">
        <v>123</v>
      </c>
      <c r="B100" t="s">
        <v>241</v>
      </c>
      <c r="C100" t="s">
        <v>172</v>
      </c>
      <c r="D100" t="s">
        <v>457</v>
      </c>
      <c r="E100" t="s">
        <v>406</v>
      </c>
      <c r="F100" s="2">
        <v>1011034</v>
      </c>
      <c r="G100" t="s">
        <v>243</v>
      </c>
      <c r="H100" t="s">
        <v>27</v>
      </c>
      <c r="I100" s="2" t="s">
        <v>28</v>
      </c>
      <c r="J100" s="2">
        <v>44</v>
      </c>
      <c r="K100" s="2">
        <v>6</v>
      </c>
      <c r="L100" s="2">
        <v>216</v>
      </c>
      <c r="M100" s="12">
        <v>216</v>
      </c>
      <c r="N100" s="2">
        <v>421</v>
      </c>
      <c r="O100" s="2">
        <v>144</v>
      </c>
      <c r="P100" s="2">
        <v>565</v>
      </c>
      <c r="Q100" s="2">
        <v>138</v>
      </c>
      <c r="R100" s="2">
        <v>0</v>
      </c>
      <c r="S100" s="2">
        <v>703</v>
      </c>
      <c r="T100" s="3">
        <v>0.235038084874864</v>
      </c>
      <c r="U100" s="11" t="s">
        <v>432</v>
      </c>
      <c r="V100" s="7">
        <v>45167.364583333336</v>
      </c>
    </row>
    <row r="101" spans="1:22" x14ac:dyDescent="0.25">
      <c r="A101" t="s">
        <v>22</v>
      </c>
      <c r="B101" t="s">
        <v>41</v>
      </c>
      <c r="C101" t="s">
        <v>172</v>
      </c>
      <c r="D101" t="s">
        <v>435</v>
      </c>
      <c r="E101" t="s">
        <v>161</v>
      </c>
      <c r="F101" s="2">
        <v>1381382</v>
      </c>
      <c r="G101" t="s">
        <v>162</v>
      </c>
      <c r="H101" t="s">
        <v>58</v>
      </c>
      <c r="I101" s="2" t="s">
        <v>28</v>
      </c>
      <c r="J101" s="2">
        <v>44</v>
      </c>
      <c r="K101" s="2">
        <v>8</v>
      </c>
      <c r="L101" s="2">
        <v>0</v>
      </c>
      <c r="M101" s="12">
        <v>0</v>
      </c>
      <c r="N101" s="2">
        <v>1238</v>
      </c>
      <c r="O101" s="2">
        <v>0</v>
      </c>
      <c r="P101" s="2">
        <v>1238</v>
      </c>
      <c r="Q101" s="2">
        <v>45</v>
      </c>
      <c r="R101" s="2">
        <v>0</v>
      </c>
      <c r="S101" s="2">
        <v>1283</v>
      </c>
      <c r="T101" s="3">
        <v>0</v>
      </c>
      <c r="U101" s="11" t="s">
        <v>433</v>
      </c>
      <c r="V101" s="7">
        <v>45167.364583333336</v>
      </c>
    </row>
    <row r="102" spans="1:22" x14ac:dyDescent="0.25">
      <c r="A102" t="s">
        <v>34</v>
      </c>
      <c r="B102" t="s">
        <v>116</v>
      </c>
      <c r="C102" t="s">
        <v>172</v>
      </c>
      <c r="D102" t="s">
        <v>435</v>
      </c>
      <c r="E102" t="s">
        <v>141</v>
      </c>
      <c r="F102" s="2">
        <v>1380393</v>
      </c>
      <c r="G102" t="s">
        <v>118</v>
      </c>
      <c r="H102" t="s">
        <v>35</v>
      </c>
      <c r="I102" s="2" t="s">
        <v>40</v>
      </c>
      <c r="J102" s="2">
        <v>44</v>
      </c>
      <c r="K102" s="2">
        <v>6</v>
      </c>
      <c r="L102" s="2">
        <v>42</v>
      </c>
      <c r="M102" s="12">
        <v>252</v>
      </c>
      <c r="N102" s="2">
        <v>992</v>
      </c>
      <c r="O102" s="2">
        <v>0</v>
      </c>
      <c r="P102" s="2">
        <v>992</v>
      </c>
      <c r="Q102" s="2">
        <v>54</v>
      </c>
      <c r="R102" s="2">
        <v>0</v>
      </c>
      <c r="S102" s="2">
        <v>1046</v>
      </c>
      <c r="T102" s="3">
        <v>0.19414483821263481</v>
      </c>
      <c r="U102" s="11" t="s">
        <v>432</v>
      </c>
      <c r="V102" s="7">
        <v>45167.364583333336</v>
      </c>
    </row>
    <row r="103" spans="1:22" x14ac:dyDescent="0.25">
      <c r="A103" t="s">
        <v>14</v>
      </c>
      <c r="B103" t="s">
        <v>220</v>
      </c>
      <c r="C103" t="s">
        <v>172</v>
      </c>
      <c r="D103" t="s">
        <v>437</v>
      </c>
      <c r="E103" t="s">
        <v>221</v>
      </c>
      <c r="F103" s="2">
        <v>1381980</v>
      </c>
      <c r="G103" t="s">
        <v>222</v>
      </c>
      <c r="H103" t="s">
        <v>85</v>
      </c>
      <c r="I103" s="2" t="s">
        <v>21</v>
      </c>
      <c r="J103" s="2">
        <v>44</v>
      </c>
      <c r="K103" s="2">
        <v>6</v>
      </c>
      <c r="L103" s="2">
        <v>29</v>
      </c>
      <c r="M103" s="12">
        <v>174</v>
      </c>
      <c r="N103" s="2">
        <v>143</v>
      </c>
      <c r="O103" s="2">
        <v>180</v>
      </c>
      <c r="P103" s="2">
        <v>323</v>
      </c>
      <c r="Q103" s="2">
        <v>438</v>
      </c>
      <c r="R103" s="2">
        <v>0</v>
      </c>
      <c r="S103" s="2">
        <v>761</v>
      </c>
      <c r="T103" s="3">
        <v>0.18609625668449198</v>
      </c>
      <c r="U103" s="11" t="s">
        <v>432</v>
      </c>
      <c r="V103" s="7">
        <v>45167.364583333336</v>
      </c>
    </row>
    <row r="104" spans="1:22" x14ac:dyDescent="0.25">
      <c r="A104" t="s">
        <v>14</v>
      </c>
      <c r="B104" t="s">
        <v>36</v>
      </c>
      <c r="C104" t="s">
        <v>172</v>
      </c>
      <c r="D104" t="s">
        <v>437</v>
      </c>
      <c r="E104" t="s">
        <v>223</v>
      </c>
      <c r="F104" s="2">
        <v>1381961</v>
      </c>
      <c r="G104" t="s">
        <v>224</v>
      </c>
      <c r="H104" t="s">
        <v>42</v>
      </c>
      <c r="I104" s="2" t="s">
        <v>28</v>
      </c>
      <c r="J104" s="2">
        <v>44</v>
      </c>
      <c r="K104" s="2">
        <v>6</v>
      </c>
      <c r="L104" s="2">
        <v>35</v>
      </c>
      <c r="M104" s="12">
        <v>210</v>
      </c>
      <c r="N104" s="2">
        <v>156</v>
      </c>
      <c r="O104" s="2">
        <v>180</v>
      </c>
      <c r="P104" s="2">
        <v>336</v>
      </c>
      <c r="Q104" s="2">
        <v>444</v>
      </c>
      <c r="R104" s="2">
        <v>0</v>
      </c>
      <c r="S104" s="2">
        <v>780</v>
      </c>
      <c r="T104" s="3">
        <v>0.21212121212121213</v>
      </c>
      <c r="U104" s="11" t="s">
        <v>432</v>
      </c>
      <c r="V104" s="7">
        <v>45167.364583333336</v>
      </c>
    </row>
    <row r="105" spans="1:22" x14ac:dyDescent="0.25">
      <c r="A105" t="s">
        <v>14</v>
      </c>
      <c r="B105" t="s">
        <v>30</v>
      </c>
      <c r="C105" t="s">
        <v>172</v>
      </c>
      <c r="D105" t="s">
        <v>435</v>
      </c>
      <c r="E105" t="s">
        <v>225</v>
      </c>
      <c r="F105" s="2">
        <v>1380759</v>
      </c>
      <c r="G105" t="s">
        <v>92</v>
      </c>
      <c r="H105" t="s">
        <v>25</v>
      </c>
      <c r="I105" s="2" t="s">
        <v>28</v>
      </c>
      <c r="J105" s="2">
        <v>44</v>
      </c>
      <c r="K105" s="2">
        <v>7</v>
      </c>
      <c r="L105" s="2">
        <v>1</v>
      </c>
      <c r="M105" s="12">
        <v>7</v>
      </c>
      <c r="N105" s="2">
        <v>941</v>
      </c>
      <c r="O105" s="2">
        <v>15</v>
      </c>
      <c r="P105" s="2">
        <v>956</v>
      </c>
      <c r="Q105" s="2">
        <v>14</v>
      </c>
      <c r="R105" s="2">
        <v>0</v>
      </c>
      <c r="S105" s="2">
        <v>970</v>
      </c>
      <c r="T105" s="3">
        <v>7.164790174002047E-3</v>
      </c>
      <c r="U105" s="11" t="s">
        <v>433</v>
      </c>
      <c r="V105" s="7">
        <v>45167.364583333336</v>
      </c>
    </row>
    <row r="106" spans="1:22" x14ac:dyDescent="0.25">
      <c r="A106" t="s">
        <v>22</v>
      </c>
      <c r="B106" t="s">
        <v>226</v>
      </c>
      <c r="C106" t="s">
        <v>176</v>
      </c>
      <c r="D106" t="s">
        <v>435</v>
      </c>
      <c r="E106" t="s">
        <v>227</v>
      </c>
      <c r="F106" s="2">
        <v>1382423</v>
      </c>
      <c r="G106" t="s">
        <v>228</v>
      </c>
      <c r="H106" t="s">
        <v>25</v>
      </c>
      <c r="I106" s="2" t="s">
        <v>28</v>
      </c>
      <c r="J106" s="2">
        <v>44</v>
      </c>
      <c r="K106" s="2">
        <v>7</v>
      </c>
      <c r="L106" s="2">
        <v>31</v>
      </c>
      <c r="M106" s="12">
        <v>217</v>
      </c>
      <c r="N106" s="2">
        <v>1037</v>
      </c>
      <c r="O106" s="2">
        <v>0</v>
      </c>
      <c r="P106" s="2">
        <v>1037</v>
      </c>
      <c r="Q106" s="2">
        <v>0</v>
      </c>
      <c r="R106" s="2">
        <v>0</v>
      </c>
      <c r="S106" s="2">
        <v>1037</v>
      </c>
      <c r="T106" s="3">
        <v>0.17304625199362042</v>
      </c>
      <c r="U106" s="11" t="s">
        <v>432</v>
      </c>
      <c r="V106" s="7">
        <v>45167.364583333336</v>
      </c>
    </row>
    <row r="107" spans="1:22" x14ac:dyDescent="0.25">
      <c r="A107" t="s">
        <v>22</v>
      </c>
      <c r="B107" t="s">
        <v>41</v>
      </c>
      <c r="C107" t="s">
        <v>172</v>
      </c>
      <c r="D107" t="s">
        <v>435</v>
      </c>
      <c r="E107" t="s">
        <v>61</v>
      </c>
      <c r="F107" s="2">
        <v>1380960</v>
      </c>
      <c r="G107" t="s">
        <v>62</v>
      </c>
      <c r="H107" t="s">
        <v>63</v>
      </c>
      <c r="I107" s="2" t="s">
        <v>28</v>
      </c>
      <c r="J107" s="2">
        <v>44</v>
      </c>
      <c r="K107" s="2">
        <v>8</v>
      </c>
      <c r="L107" s="2">
        <v>24</v>
      </c>
      <c r="M107" s="12">
        <v>192</v>
      </c>
      <c r="N107" s="2">
        <v>1181</v>
      </c>
      <c r="O107" s="2">
        <v>15</v>
      </c>
      <c r="P107" s="2">
        <v>1196</v>
      </c>
      <c r="Q107" s="2">
        <v>48</v>
      </c>
      <c r="R107" s="2">
        <v>0</v>
      </c>
      <c r="S107" s="2">
        <v>1244</v>
      </c>
      <c r="T107" s="3">
        <v>0.13370473537604458</v>
      </c>
      <c r="U107" s="11" t="s">
        <v>433</v>
      </c>
      <c r="V107" s="7">
        <v>45167.364583333336</v>
      </c>
    </row>
    <row r="108" spans="1:22" x14ac:dyDescent="0.25">
      <c r="A108" t="s">
        <v>34</v>
      </c>
      <c r="B108" t="s">
        <v>183</v>
      </c>
      <c r="C108" t="s">
        <v>172</v>
      </c>
      <c r="D108" t="s">
        <v>435</v>
      </c>
      <c r="E108" t="s">
        <v>184</v>
      </c>
      <c r="F108" s="2">
        <v>1381375</v>
      </c>
      <c r="G108" t="s">
        <v>185</v>
      </c>
      <c r="H108" t="s">
        <v>33</v>
      </c>
      <c r="I108" s="2" t="s">
        <v>15</v>
      </c>
      <c r="J108" s="2">
        <v>44</v>
      </c>
      <c r="K108" s="2">
        <v>8</v>
      </c>
      <c r="L108" s="2">
        <v>23</v>
      </c>
      <c r="M108" s="12">
        <v>184</v>
      </c>
      <c r="N108" s="2">
        <v>775</v>
      </c>
      <c r="O108" s="2">
        <v>0</v>
      </c>
      <c r="P108" s="2">
        <v>775</v>
      </c>
      <c r="Q108" s="2">
        <v>73</v>
      </c>
      <c r="R108" s="2">
        <v>0</v>
      </c>
      <c r="S108" s="2">
        <v>848</v>
      </c>
      <c r="T108" s="3">
        <v>0.17829457364341086</v>
      </c>
      <c r="U108" s="11" t="s">
        <v>432</v>
      </c>
      <c r="V108" s="7">
        <v>45167.364583333336</v>
      </c>
    </row>
    <row r="109" spans="1:22" x14ac:dyDescent="0.25">
      <c r="A109" t="s">
        <v>14</v>
      </c>
      <c r="B109" t="s">
        <v>49</v>
      </c>
      <c r="C109" t="s">
        <v>172</v>
      </c>
      <c r="D109" t="s">
        <v>437</v>
      </c>
      <c r="E109" t="s">
        <v>229</v>
      </c>
      <c r="F109" s="2">
        <v>1382015</v>
      </c>
      <c r="G109" t="s">
        <v>230</v>
      </c>
      <c r="H109" t="s">
        <v>33</v>
      </c>
      <c r="I109" s="2" t="s">
        <v>28</v>
      </c>
      <c r="J109" s="2">
        <v>44</v>
      </c>
      <c r="K109" s="2">
        <v>6</v>
      </c>
      <c r="L109" s="2">
        <v>38</v>
      </c>
      <c r="M109" s="12">
        <v>228</v>
      </c>
      <c r="N109" s="2">
        <v>150</v>
      </c>
      <c r="O109" s="2">
        <v>180</v>
      </c>
      <c r="P109" s="2">
        <v>330</v>
      </c>
      <c r="Q109" s="2">
        <v>438</v>
      </c>
      <c r="R109" s="2">
        <v>0</v>
      </c>
      <c r="S109" s="2">
        <v>768</v>
      </c>
      <c r="T109" s="3">
        <v>0.2289156626506024</v>
      </c>
      <c r="U109" s="11" t="s">
        <v>432</v>
      </c>
      <c r="V109" s="7">
        <v>45167.364583333336</v>
      </c>
    </row>
    <row r="110" spans="1:22" x14ac:dyDescent="0.25">
      <c r="A110" t="s">
        <v>34</v>
      </c>
      <c r="B110" t="s">
        <v>173</v>
      </c>
      <c r="C110" t="s">
        <v>172</v>
      </c>
      <c r="D110" t="s">
        <v>435</v>
      </c>
      <c r="E110" t="s">
        <v>174</v>
      </c>
      <c r="F110" s="2">
        <v>1381248</v>
      </c>
      <c r="G110" t="s">
        <v>175</v>
      </c>
      <c r="H110" t="s">
        <v>50</v>
      </c>
      <c r="I110" s="2" t="s">
        <v>28</v>
      </c>
      <c r="J110" s="2">
        <v>44</v>
      </c>
      <c r="K110" s="2">
        <v>7</v>
      </c>
      <c r="L110" s="2">
        <v>11</v>
      </c>
      <c r="M110" s="12">
        <v>77</v>
      </c>
      <c r="N110" s="2">
        <v>918</v>
      </c>
      <c r="O110" s="2">
        <v>0</v>
      </c>
      <c r="P110" s="2">
        <v>918</v>
      </c>
      <c r="Q110" s="2">
        <v>0</v>
      </c>
      <c r="R110" s="2">
        <v>0</v>
      </c>
      <c r="S110" s="2">
        <v>918</v>
      </c>
      <c r="T110" s="3">
        <v>7.7386934673366839E-2</v>
      </c>
      <c r="U110" s="11" t="s">
        <v>433</v>
      </c>
      <c r="V110" s="7">
        <v>45167.364583333336</v>
      </c>
    </row>
    <row r="111" spans="1:22" x14ac:dyDescent="0.25">
      <c r="A111" t="s">
        <v>26</v>
      </c>
      <c r="B111" t="s">
        <v>231</v>
      </c>
      <c r="C111" t="s">
        <v>172</v>
      </c>
      <c r="D111" t="s">
        <v>454</v>
      </c>
      <c r="E111" t="s">
        <v>232</v>
      </c>
      <c r="F111" s="2">
        <v>1373673</v>
      </c>
      <c r="G111" t="s">
        <v>233</v>
      </c>
      <c r="H111" t="s">
        <v>25</v>
      </c>
      <c r="I111" s="2" t="s">
        <v>28</v>
      </c>
      <c r="J111" s="2">
        <v>44</v>
      </c>
      <c r="K111" s="2">
        <v>12</v>
      </c>
      <c r="L111" s="2">
        <v>10</v>
      </c>
      <c r="M111" s="12">
        <v>120</v>
      </c>
      <c r="N111" s="2">
        <v>1213</v>
      </c>
      <c r="O111" s="2">
        <v>13</v>
      </c>
      <c r="P111" s="2">
        <v>1226</v>
      </c>
      <c r="Q111" s="2">
        <v>24</v>
      </c>
      <c r="R111" s="2">
        <v>0</v>
      </c>
      <c r="S111" s="2">
        <v>1250</v>
      </c>
      <c r="T111" s="3">
        <v>8.7591240875912413E-2</v>
      </c>
      <c r="U111" s="11" t="s">
        <v>433</v>
      </c>
      <c r="V111" s="7">
        <v>45167.364583333336</v>
      </c>
    </row>
    <row r="112" spans="1:22" x14ac:dyDescent="0.25">
      <c r="A112" t="s">
        <v>26</v>
      </c>
      <c r="B112" t="s">
        <v>209</v>
      </c>
      <c r="C112" t="s">
        <v>172</v>
      </c>
      <c r="D112" t="s">
        <v>444</v>
      </c>
      <c r="E112" t="s">
        <v>234</v>
      </c>
      <c r="F112" s="2">
        <v>1367001</v>
      </c>
      <c r="G112" t="s">
        <v>211</v>
      </c>
      <c r="H112" t="s">
        <v>58</v>
      </c>
      <c r="I112" s="2" t="s">
        <v>21</v>
      </c>
      <c r="J112" s="2">
        <v>44</v>
      </c>
      <c r="K112" s="2">
        <v>1</v>
      </c>
      <c r="L112" s="2">
        <v>23</v>
      </c>
      <c r="M112" s="12">
        <v>23</v>
      </c>
      <c r="N112" s="2">
        <v>364</v>
      </c>
      <c r="O112" s="2">
        <v>85</v>
      </c>
      <c r="P112" s="2">
        <v>449</v>
      </c>
      <c r="Q112" s="2">
        <v>62</v>
      </c>
      <c r="R112" s="2">
        <v>0</v>
      </c>
      <c r="S112" s="2">
        <v>511</v>
      </c>
      <c r="T112" s="3">
        <v>4.307116104868914E-2</v>
      </c>
      <c r="U112" s="11" t="s">
        <v>433</v>
      </c>
      <c r="V112" s="7">
        <v>45167.364583333336</v>
      </c>
    </row>
    <row r="113" spans="1:22" x14ac:dyDescent="0.25">
      <c r="A113" t="s">
        <v>22</v>
      </c>
      <c r="B113" t="s">
        <v>235</v>
      </c>
      <c r="C113" t="s">
        <v>172</v>
      </c>
      <c r="D113" t="s">
        <v>458</v>
      </c>
      <c r="E113" t="s">
        <v>236</v>
      </c>
      <c r="F113" s="2">
        <v>1382681</v>
      </c>
      <c r="G113" t="s">
        <v>237</v>
      </c>
      <c r="H113" t="s">
        <v>238</v>
      </c>
      <c r="I113" s="2" t="s">
        <v>15</v>
      </c>
      <c r="J113" s="2">
        <v>44</v>
      </c>
      <c r="K113" s="2">
        <v>7</v>
      </c>
      <c r="L113" s="2">
        <v>18</v>
      </c>
      <c r="M113" s="12">
        <v>126</v>
      </c>
      <c r="N113" s="2">
        <v>188</v>
      </c>
      <c r="O113" s="2">
        <v>140</v>
      </c>
      <c r="P113" s="2">
        <v>328</v>
      </c>
      <c r="Q113" s="2">
        <v>196</v>
      </c>
      <c r="R113" s="2">
        <v>0</v>
      </c>
      <c r="S113" s="2">
        <v>524</v>
      </c>
      <c r="T113" s="3">
        <v>0.19384615384615383</v>
      </c>
      <c r="U113" s="11" t="s">
        <v>432</v>
      </c>
      <c r="V113" s="7">
        <v>45167.364583333336</v>
      </c>
    </row>
    <row r="114" spans="1:22" x14ac:dyDescent="0.25">
      <c r="A114" t="s">
        <v>16</v>
      </c>
      <c r="B114" t="s">
        <v>17</v>
      </c>
      <c r="C114" t="s">
        <v>177</v>
      </c>
      <c r="D114" t="s">
        <v>439</v>
      </c>
      <c r="E114" t="s">
        <v>239</v>
      </c>
      <c r="F114" s="2">
        <v>1381449</v>
      </c>
      <c r="G114" t="s">
        <v>240</v>
      </c>
      <c r="H114" t="s">
        <v>18</v>
      </c>
      <c r="I114" s="2" t="s">
        <v>15</v>
      </c>
      <c r="J114" s="2">
        <v>44</v>
      </c>
      <c r="K114" s="2">
        <v>4</v>
      </c>
      <c r="L114" s="2">
        <v>164</v>
      </c>
      <c r="M114" s="12">
        <v>164</v>
      </c>
      <c r="N114" s="2">
        <v>624</v>
      </c>
      <c r="O114" s="2">
        <v>12</v>
      </c>
      <c r="P114" s="2">
        <v>636</v>
      </c>
      <c r="Q114" s="2">
        <v>108</v>
      </c>
      <c r="R114" s="2">
        <v>0</v>
      </c>
      <c r="S114" s="2">
        <v>744</v>
      </c>
      <c r="T114" s="3">
        <v>0.18061674008810572</v>
      </c>
      <c r="U114" s="11" t="s">
        <v>432</v>
      </c>
      <c r="V114" s="7">
        <v>45167.364583333336</v>
      </c>
    </row>
    <row r="115" spans="1:22" x14ac:dyDescent="0.25">
      <c r="A115" t="s">
        <v>123</v>
      </c>
      <c r="B115" t="s">
        <v>241</v>
      </c>
      <c r="C115" t="s">
        <v>172</v>
      </c>
      <c r="D115" t="s">
        <v>457</v>
      </c>
      <c r="E115" t="s">
        <v>242</v>
      </c>
      <c r="F115" s="2">
        <v>1011034</v>
      </c>
      <c r="G115" t="s">
        <v>243</v>
      </c>
      <c r="H115" t="s">
        <v>27</v>
      </c>
      <c r="I115" s="2" t="s">
        <v>28</v>
      </c>
      <c r="J115" s="2">
        <v>44</v>
      </c>
      <c r="K115" s="2">
        <v>6</v>
      </c>
      <c r="L115" s="2">
        <v>54</v>
      </c>
      <c r="M115" s="12">
        <v>54</v>
      </c>
      <c r="N115" s="2">
        <v>295</v>
      </c>
      <c r="O115" s="2">
        <v>108</v>
      </c>
      <c r="P115" s="2">
        <v>403</v>
      </c>
      <c r="Q115" s="2">
        <v>174</v>
      </c>
      <c r="R115" s="2">
        <v>0</v>
      </c>
      <c r="S115" s="2">
        <v>577</v>
      </c>
      <c r="T115" s="3">
        <v>8.5578446909667191E-2</v>
      </c>
      <c r="U115" s="11" t="s">
        <v>433</v>
      </c>
      <c r="V115" s="7">
        <v>45167.364583333336</v>
      </c>
    </row>
    <row r="116" spans="1:22" x14ac:dyDescent="0.25">
      <c r="A116" t="s">
        <v>22</v>
      </c>
      <c r="B116" t="s">
        <v>41</v>
      </c>
      <c r="C116" t="s">
        <v>172</v>
      </c>
      <c r="D116" t="s">
        <v>435</v>
      </c>
      <c r="E116" t="s">
        <v>244</v>
      </c>
      <c r="F116" s="2">
        <v>1381649</v>
      </c>
      <c r="G116" t="s">
        <v>245</v>
      </c>
      <c r="H116" t="s">
        <v>25</v>
      </c>
      <c r="I116" s="2" t="s">
        <v>40</v>
      </c>
      <c r="J116" s="2">
        <v>44</v>
      </c>
      <c r="K116" s="2">
        <v>8</v>
      </c>
      <c r="L116" s="2">
        <v>1</v>
      </c>
      <c r="M116" s="12">
        <v>8</v>
      </c>
      <c r="N116" s="2">
        <v>697</v>
      </c>
      <c r="O116" s="2">
        <v>14</v>
      </c>
      <c r="P116" s="2">
        <v>711</v>
      </c>
      <c r="Q116" s="2">
        <v>0</v>
      </c>
      <c r="R116" s="2">
        <v>0</v>
      </c>
      <c r="S116" s="2">
        <v>711</v>
      </c>
      <c r="T116" s="3">
        <v>1.1126564673157162E-2</v>
      </c>
      <c r="U116" s="11" t="s">
        <v>433</v>
      </c>
      <c r="V116" s="7">
        <v>45167.364583333336</v>
      </c>
    </row>
    <row r="117" spans="1:22" x14ac:dyDescent="0.25">
      <c r="A117" t="s">
        <v>26</v>
      </c>
      <c r="B117" t="s">
        <v>76</v>
      </c>
      <c r="C117" t="s">
        <v>172</v>
      </c>
      <c r="D117" t="s">
        <v>447</v>
      </c>
      <c r="E117" t="s">
        <v>407</v>
      </c>
      <c r="F117" s="2">
        <v>1381198</v>
      </c>
      <c r="G117" t="s">
        <v>408</v>
      </c>
      <c r="H117" t="s">
        <v>182</v>
      </c>
      <c r="I117" s="2" t="s">
        <v>28</v>
      </c>
      <c r="J117" s="2">
        <v>44</v>
      </c>
      <c r="K117" s="2">
        <v>12</v>
      </c>
      <c r="L117" s="2">
        <v>12</v>
      </c>
      <c r="M117" s="12">
        <v>144</v>
      </c>
      <c r="N117" s="2">
        <v>1687</v>
      </c>
      <c r="O117" s="2">
        <v>0</v>
      </c>
      <c r="P117" s="2">
        <v>1687</v>
      </c>
      <c r="Q117" s="2">
        <v>60</v>
      </c>
      <c r="R117" s="2">
        <v>0</v>
      </c>
      <c r="S117" s="2">
        <v>1747</v>
      </c>
      <c r="T117" s="3">
        <v>7.615018508725542E-2</v>
      </c>
      <c r="U117" s="11" t="s">
        <v>433</v>
      </c>
      <c r="V117" s="7">
        <v>45167.364583333336</v>
      </c>
    </row>
    <row r="118" spans="1:22" x14ac:dyDescent="0.25">
      <c r="A118" t="s">
        <v>14</v>
      </c>
      <c r="B118" t="s">
        <v>49</v>
      </c>
      <c r="C118" t="s">
        <v>172</v>
      </c>
      <c r="D118" t="s">
        <v>437</v>
      </c>
      <c r="E118" t="s">
        <v>409</v>
      </c>
      <c r="F118" s="2">
        <v>1382017</v>
      </c>
      <c r="G118" t="s">
        <v>230</v>
      </c>
      <c r="H118" t="s">
        <v>50</v>
      </c>
      <c r="I118" s="2" t="s">
        <v>28</v>
      </c>
      <c r="J118" s="2">
        <v>44</v>
      </c>
      <c r="K118" s="2">
        <v>6</v>
      </c>
      <c r="L118" s="2">
        <v>39</v>
      </c>
      <c r="M118" s="12">
        <v>234</v>
      </c>
      <c r="N118" s="2">
        <v>156</v>
      </c>
      <c r="O118" s="2">
        <v>180</v>
      </c>
      <c r="P118" s="2">
        <v>336</v>
      </c>
      <c r="Q118" s="2">
        <v>432</v>
      </c>
      <c r="R118" s="2">
        <v>0</v>
      </c>
      <c r="S118" s="2">
        <v>768</v>
      </c>
      <c r="T118" s="3">
        <v>0.23353293413173654</v>
      </c>
      <c r="U118" s="11" t="s">
        <v>432</v>
      </c>
      <c r="V118" s="7">
        <v>45167.364583333336</v>
      </c>
    </row>
    <row r="119" spans="1:22" x14ac:dyDescent="0.25">
      <c r="A119" t="s">
        <v>14</v>
      </c>
      <c r="B119" t="s">
        <v>30</v>
      </c>
      <c r="C119" t="s">
        <v>172</v>
      </c>
      <c r="D119" t="s">
        <v>435</v>
      </c>
      <c r="E119" t="s">
        <v>410</v>
      </c>
      <c r="F119" s="2">
        <v>1380901</v>
      </c>
      <c r="G119" t="s">
        <v>411</v>
      </c>
      <c r="H119" t="s">
        <v>25</v>
      </c>
      <c r="I119" s="2" t="s">
        <v>28</v>
      </c>
      <c r="J119" s="2">
        <v>44</v>
      </c>
      <c r="K119" s="2">
        <v>7</v>
      </c>
      <c r="L119" s="2">
        <v>44</v>
      </c>
      <c r="M119" s="12">
        <v>308</v>
      </c>
      <c r="N119" s="2">
        <v>990</v>
      </c>
      <c r="O119" s="2">
        <v>15</v>
      </c>
      <c r="P119" s="2">
        <v>1005</v>
      </c>
      <c r="Q119" s="2">
        <v>7</v>
      </c>
      <c r="R119" s="2">
        <v>0</v>
      </c>
      <c r="S119" s="2">
        <v>1012</v>
      </c>
      <c r="T119" s="3">
        <v>0.23333333333333334</v>
      </c>
      <c r="U119" s="11" t="s">
        <v>432</v>
      </c>
      <c r="V119" s="7">
        <v>45167.364583333336</v>
      </c>
    </row>
    <row r="120" spans="1:22" x14ac:dyDescent="0.25">
      <c r="A120" t="s">
        <v>22</v>
      </c>
      <c r="B120" t="s">
        <v>41</v>
      </c>
      <c r="C120" t="s">
        <v>172</v>
      </c>
      <c r="D120" t="s">
        <v>435</v>
      </c>
      <c r="E120" t="s">
        <v>186</v>
      </c>
      <c r="F120" s="2">
        <v>1382086</v>
      </c>
      <c r="G120" t="s">
        <v>187</v>
      </c>
      <c r="H120" t="s">
        <v>144</v>
      </c>
      <c r="I120" s="2" t="s">
        <v>28</v>
      </c>
      <c r="J120" s="2">
        <v>44</v>
      </c>
      <c r="K120" s="2">
        <v>8</v>
      </c>
      <c r="L120" s="2">
        <v>36</v>
      </c>
      <c r="M120" s="12">
        <v>288</v>
      </c>
      <c r="N120" s="2">
        <v>1276</v>
      </c>
      <c r="O120" s="2">
        <v>16</v>
      </c>
      <c r="P120" s="2">
        <v>1292</v>
      </c>
      <c r="Q120" s="2">
        <v>32</v>
      </c>
      <c r="R120" s="2">
        <v>0</v>
      </c>
      <c r="S120" s="2">
        <v>1324</v>
      </c>
      <c r="T120" s="3">
        <v>0.17866004962779156</v>
      </c>
      <c r="U120" s="11" t="s">
        <v>432</v>
      </c>
      <c r="V120" s="7">
        <v>45167.364583333336</v>
      </c>
    </row>
    <row r="121" spans="1:22" x14ac:dyDescent="0.25">
      <c r="A121" t="s">
        <v>26</v>
      </c>
      <c r="B121" t="s">
        <v>76</v>
      </c>
      <c r="C121" t="s">
        <v>172</v>
      </c>
      <c r="D121" t="s">
        <v>447</v>
      </c>
      <c r="E121" t="s">
        <v>412</v>
      </c>
      <c r="F121" s="2">
        <v>1377771</v>
      </c>
      <c r="G121" t="s">
        <v>413</v>
      </c>
      <c r="H121" t="s">
        <v>25</v>
      </c>
      <c r="I121" s="2" t="s">
        <v>28</v>
      </c>
      <c r="J121" s="2">
        <v>44</v>
      </c>
      <c r="K121" s="2">
        <v>12</v>
      </c>
      <c r="L121" s="2">
        <v>26</v>
      </c>
      <c r="M121" s="12">
        <v>312</v>
      </c>
      <c r="N121" s="2">
        <v>2196</v>
      </c>
      <c r="O121" s="2">
        <v>11</v>
      </c>
      <c r="P121" s="2">
        <v>2207</v>
      </c>
      <c r="Q121" s="2">
        <v>214</v>
      </c>
      <c r="R121" s="2">
        <v>0</v>
      </c>
      <c r="S121" s="2">
        <v>2421</v>
      </c>
      <c r="T121" s="3">
        <v>0.11416026344676181</v>
      </c>
      <c r="U121" s="11" t="s">
        <v>433</v>
      </c>
      <c r="V121" s="7">
        <v>45167.364583333336</v>
      </c>
    </row>
    <row r="122" spans="1:22" x14ac:dyDescent="0.25">
      <c r="A122" t="s">
        <v>26</v>
      </c>
      <c r="B122" t="s">
        <v>76</v>
      </c>
      <c r="C122" t="s">
        <v>172</v>
      </c>
      <c r="D122" t="s">
        <v>447</v>
      </c>
      <c r="E122" t="s">
        <v>414</v>
      </c>
      <c r="F122" s="2">
        <v>1379855</v>
      </c>
      <c r="G122" t="s">
        <v>258</v>
      </c>
      <c r="H122" t="s">
        <v>111</v>
      </c>
      <c r="I122" s="2" t="s">
        <v>28</v>
      </c>
      <c r="J122" s="2">
        <v>44</v>
      </c>
      <c r="K122" s="2">
        <v>12</v>
      </c>
      <c r="L122" s="2">
        <v>2</v>
      </c>
      <c r="M122" s="12">
        <v>24</v>
      </c>
      <c r="N122" s="2">
        <v>795</v>
      </c>
      <c r="O122" s="2">
        <v>0</v>
      </c>
      <c r="P122" s="2">
        <v>795</v>
      </c>
      <c r="Q122" s="2">
        <v>48</v>
      </c>
      <c r="R122" s="2">
        <v>0</v>
      </c>
      <c r="S122" s="2">
        <v>843</v>
      </c>
      <c r="T122" s="3">
        <v>2.768166089965398E-2</v>
      </c>
      <c r="U122" s="11" t="s">
        <v>433</v>
      </c>
      <c r="V122" s="7">
        <v>45167.364583333336</v>
      </c>
    </row>
    <row r="123" spans="1:22" x14ac:dyDescent="0.25">
      <c r="A123" t="s">
        <v>26</v>
      </c>
      <c r="B123" t="s">
        <v>76</v>
      </c>
      <c r="C123" t="s">
        <v>172</v>
      </c>
      <c r="D123" t="s">
        <v>447</v>
      </c>
      <c r="E123" t="s">
        <v>188</v>
      </c>
      <c r="F123" s="2">
        <v>1378919</v>
      </c>
      <c r="G123" t="s">
        <v>104</v>
      </c>
      <c r="H123" t="s">
        <v>109</v>
      </c>
      <c r="I123" s="2" t="s">
        <v>21</v>
      </c>
      <c r="J123" s="2">
        <v>44</v>
      </c>
      <c r="K123" s="2">
        <v>12</v>
      </c>
      <c r="L123" s="2">
        <v>33</v>
      </c>
      <c r="M123" s="12">
        <v>396</v>
      </c>
      <c r="N123" s="2">
        <v>1438</v>
      </c>
      <c r="O123" s="2">
        <v>0</v>
      </c>
      <c r="P123" s="2">
        <v>1438</v>
      </c>
      <c r="Q123" s="2">
        <v>92</v>
      </c>
      <c r="R123" s="2">
        <v>0</v>
      </c>
      <c r="S123" s="2">
        <v>1530</v>
      </c>
      <c r="T123" s="3">
        <v>0.20560747663551401</v>
      </c>
      <c r="U123" s="11" t="s">
        <v>432</v>
      </c>
      <c r="V123" s="7">
        <v>45167.364583333336</v>
      </c>
    </row>
    <row r="124" spans="1:22" x14ac:dyDescent="0.25">
      <c r="A124" t="s">
        <v>14</v>
      </c>
      <c r="B124" t="s">
        <v>415</v>
      </c>
      <c r="C124" t="s">
        <v>172</v>
      </c>
      <c r="D124" t="s">
        <v>437</v>
      </c>
      <c r="E124" t="s">
        <v>416</v>
      </c>
      <c r="F124" s="2">
        <v>1381982</v>
      </c>
      <c r="G124" t="s">
        <v>417</v>
      </c>
      <c r="H124" t="s">
        <v>85</v>
      </c>
      <c r="I124" s="2" t="s">
        <v>21</v>
      </c>
      <c r="J124" s="2">
        <v>44</v>
      </c>
      <c r="K124" s="2">
        <v>6</v>
      </c>
      <c r="L124" s="2">
        <v>40</v>
      </c>
      <c r="M124" s="12">
        <v>240</v>
      </c>
      <c r="N124" s="2">
        <v>143</v>
      </c>
      <c r="O124" s="2">
        <v>172</v>
      </c>
      <c r="P124" s="2">
        <v>315</v>
      </c>
      <c r="Q124" s="2">
        <v>438</v>
      </c>
      <c r="R124" s="2">
        <v>0</v>
      </c>
      <c r="S124" s="2">
        <v>753</v>
      </c>
      <c r="T124" s="3">
        <v>0.24169184290030213</v>
      </c>
      <c r="U124" s="11" t="s">
        <v>432</v>
      </c>
      <c r="V124" s="7">
        <v>45167.364583333336</v>
      </c>
    </row>
    <row r="125" spans="1:22" x14ac:dyDescent="0.25">
      <c r="A125" t="s">
        <v>26</v>
      </c>
      <c r="B125" t="s">
        <v>76</v>
      </c>
      <c r="C125" t="s">
        <v>172</v>
      </c>
      <c r="D125" t="s">
        <v>447</v>
      </c>
      <c r="E125" t="s">
        <v>418</v>
      </c>
      <c r="F125" s="2">
        <v>1381198</v>
      </c>
      <c r="G125" t="s">
        <v>408</v>
      </c>
      <c r="H125" t="s">
        <v>419</v>
      </c>
      <c r="I125" s="2" t="s">
        <v>28</v>
      </c>
      <c r="J125" s="2">
        <v>44</v>
      </c>
      <c r="K125" s="2">
        <v>12</v>
      </c>
      <c r="L125" s="2">
        <v>25</v>
      </c>
      <c r="M125" s="12">
        <v>300</v>
      </c>
      <c r="N125" s="2">
        <v>1238</v>
      </c>
      <c r="O125" s="2">
        <v>7</v>
      </c>
      <c r="P125" s="2">
        <v>1245</v>
      </c>
      <c r="Q125" s="2">
        <v>60</v>
      </c>
      <c r="R125" s="2">
        <v>0</v>
      </c>
      <c r="S125" s="2">
        <v>1305</v>
      </c>
      <c r="T125" s="3">
        <v>0.18691588785046728</v>
      </c>
      <c r="U125" s="11" t="s">
        <v>432</v>
      </c>
      <c r="V125" s="7">
        <v>45167.364583333336</v>
      </c>
    </row>
    <row r="126" spans="1:22" x14ac:dyDescent="0.25">
      <c r="A126" t="s">
        <v>34</v>
      </c>
      <c r="B126" t="s">
        <v>83</v>
      </c>
      <c r="C126" t="s">
        <v>172</v>
      </c>
      <c r="D126" t="s">
        <v>436</v>
      </c>
      <c r="E126" t="s">
        <v>420</v>
      </c>
      <c r="F126" s="2">
        <v>1379819</v>
      </c>
      <c r="G126" t="s">
        <v>421</v>
      </c>
      <c r="H126" t="s">
        <v>25</v>
      </c>
      <c r="I126" s="2" t="s">
        <v>21</v>
      </c>
      <c r="J126" s="2">
        <v>44</v>
      </c>
      <c r="K126" s="2">
        <v>7</v>
      </c>
      <c r="L126" s="2">
        <v>51</v>
      </c>
      <c r="M126" s="12">
        <v>357</v>
      </c>
      <c r="N126" s="2">
        <v>1045</v>
      </c>
      <c r="O126" s="2">
        <v>7</v>
      </c>
      <c r="P126" s="2">
        <v>1052</v>
      </c>
      <c r="Q126" s="2">
        <v>28</v>
      </c>
      <c r="R126" s="2">
        <v>0</v>
      </c>
      <c r="S126" s="2">
        <v>1080</v>
      </c>
      <c r="T126" s="3">
        <v>0.24843423799582465</v>
      </c>
      <c r="U126" s="11" t="s">
        <v>432</v>
      </c>
      <c r="V126" s="7">
        <v>45167.364583333336</v>
      </c>
    </row>
    <row r="127" spans="1:22" x14ac:dyDescent="0.25">
      <c r="A127" t="s">
        <v>123</v>
      </c>
      <c r="B127" t="s">
        <v>263</v>
      </c>
      <c r="C127" t="s">
        <v>172</v>
      </c>
      <c r="D127" t="s">
        <v>459</v>
      </c>
      <c r="E127" t="s">
        <v>422</v>
      </c>
      <c r="F127" s="2">
        <v>1382191</v>
      </c>
      <c r="G127" t="s">
        <v>423</v>
      </c>
      <c r="H127" t="s">
        <v>85</v>
      </c>
      <c r="I127" s="2" t="s">
        <v>28</v>
      </c>
      <c r="J127" s="2">
        <v>44</v>
      </c>
      <c r="K127" s="2">
        <v>6</v>
      </c>
      <c r="L127" s="2">
        <v>180</v>
      </c>
      <c r="M127" s="12">
        <v>180</v>
      </c>
      <c r="N127" s="2">
        <v>715</v>
      </c>
      <c r="O127" s="2">
        <v>48</v>
      </c>
      <c r="P127" s="2">
        <v>763</v>
      </c>
      <c r="Q127" s="2">
        <v>186</v>
      </c>
      <c r="R127" s="2">
        <v>0</v>
      </c>
      <c r="S127" s="2">
        <v>949</v>
      </c>
      <c r="T127" s="3">
        <v>0.15943312666076173</v>
      </c>
      <c r="U127" s="11" t="s">
        <v>433</v>
      </c>
      <c r="V127" s="7">
        <v>45167.364583333336</v>
      </c>
    </row>
    <row r="128" spans="1:22" x14ac:dyDescent="0.25">
      <c r="A128" t="s">
        <v>14</v>
      </c>
      <c r="B128" t="s">
        <v>192</v>
      </c>
      <c r="C128" t="s">
        <v>176</v>
      </c>
      <c r="D128" t="s">
        <v>435</v>
      </c>
      <c r="E128" t="s">
        <v>424</v>
      </c>
      <c r="F128" s="2">
        <v>1381626</v>
      </c>
      <c r="G128" t="s">
        <v>425</v>
      </c>
      <c r="H128" t="s">
        <v>39</v>
      </c>
      <c r="I128" s="2" t="s">
        <v>28</v>
      </c>
      <c r="J128" s="2">
        <v>44</v>
      </c>
      <c r="K128" s="2">
        <v>10</v>
      </c>
      <c r="L128" s="2">
        <v>22</v>
      </c>
      <c r="M128" s="12">
        <v>220</v>
      </c>
      <c r="N128" s="2">
        <v>676</v>
      </c>
      <c r="O128" s="2">
        <v>0</v>
      </c>
      <c r="P128" s="2">
        <v>676</v>
      </c>
      <c r="Q128" s="2">
        <v>48</v>
      </c>
      <c r="R128" s="2">
        <v>0</v>
      </c>
      <c r="S128" s="2">
        <v>724</v>
      </c>
      <c r="T128" s="3">
        <v>0.23305084745762711</v>
      </c>
      <c r="U128" s="11" t="s">
        <v>432</v>
      </c>
      <c r="V128" s="7">
        <v>45167.364583333336</v>
      </c>
    </row>
    <row r="129" spans="1:22" x14ac:dyDescent="0.25">
      <c r="A129" t="s">
        <v>16</v>
      </c>
      <c r="B129" t="s">
        <v>281</v>
      </c>
      <c r="C129" t="s">
        <v>172</v>
      </c>
      <c r="D129" t="s">
        <v>435</v>
      </c>
      <c r="E129" t="s">
        <v>426</v>
      </c>
      <c r="F129" s="2">
        <v>1376768</v>
      </c>
      <c r="G129" t="s">
        <v>427</v>
      </c>
      <c r="H129" t="s">
        <v>18</v>
      </c>
      <c r="I129" s="2" t="s">
        <v>40</v>
      </c>
      <c r="J129" s="2">
        <v>44</v>
      </c>
      <c r="K129" s="2">
        <v>5</v>
      </c>
      <c r="L129" s="2">
        <v>90</v>
      </c>
      <c r="M129" s="12">
        <v>90</v>
      </c>
      <c r="N129" s="2">
        <v>324</v>
      </c>
      <c r="O129" s="2">
        <v>10</v>
      </c>
      <c r="P129" s="2">
        <v>334</v>
      </c>
      <c r="Q129" s="2">
        <v>55</v>
      </c>
      <c r="R129" s="2">
        <v>0</v>
      </c>
      <c r="S129" s="2">
        <v>389</v>
      </c>
      <c r="T129" s="3">
        <v>0.18789144050104384</v>
      </c>
      <c r="U129" s="11" t="s">
        <v>432</v>
      </c>
      <c r="V129" s="7">
        <v>45167.364583333336</v>
      </c>
    </row>
    <row r="130" spans="1:22" x14ac:dyDescent="0.25">
      <c r="A130" t="s">
        <v>14</v>
      </c>
      <c r="B130" t="s">
        <v>36</v>
      </c>
      <c r="C130" t="s">
        <v>172</v>
      </c>
      <c r="D130" t="s">
        <v>437</v>
      </c>
      <c r="E130" t="s">
        <v>37</v>
      </c>
      <c r="F130" s="2">
        <v>1379093</v>
      </c>
      <c r="G130" t="s">
        <v>38</v>
      </c>
      <c r="H130" t="s">
        <v>39</v>
      </c>
      <c r="I130" s="2" t="s">
        <v>40</v>
      </c>
      <c r="J130" s="2">
        <v>44</v>
      </c>
      <c r="K130" s="2">
        <v>6</v>
      </c>
      <c r="L130" s="2">
        <v>14</v>
      </c>
      <c r="M130" s="12">
        <v>84</v>
      </c>
      <c r="N130" s="2">
        <v>932</v>
      </c>
      <c r="O130" s="2">
        <v>0</v>
      </c>
      <c r="P130" s="2">
        <v>932</v>
      </c>
      <c r="Q130" s="2">
        <v>36</v>
      </c>
      <c r="R130" s="2">
        <v>0</v>
      </c>
      <c r="S130" s="2">
        <v>968</v>
      </c>
      <c r="T130" s="3">
        <v>7.9847908745247151E-2</v>
      </c>
      <c r="U130" s="11" t="s">
        <v>433</v>
      </c>
      <c r="V130" s="7">
        <v>45167.364583333336</v>
      </c>
    </row>
    <row r="131" spans="1:22" x14ac:dyDescent="0.25">
      <c r="A131" t="s">
        <v>22</v>
      </c>
      <c r="B131" t="s">
        <v>78</v>
      </c>
      <c r="C131" t="s">
        <v>172</v>
      </c>
      <c r="D131" t="s">
        <v>435</v>
      </c>
      <c r="E131" t="s">
        <v>79</v>
      </c>
      <c r="F131" s="2">
        <v>1380648</v>
      </c>
      <c r="G131" t="s">
        <v>80</v>
      </c>
      <c r="H131" t="s">
        <v>81</v>
      </c>
      <c r="I131" s="2" t="s">
        <v>21</v>
      </c>
      <c r="J131" s="2">
        <v>44</v>
      </c>
      <c r="K131" s="2">
        <v>8</v>
      </c>
      <c r="L131" s="2">
        <v>54</v>
      </c>
      <c r="M131" s="12">
        <v>432</v>
      </c>
      <c r="N131" s="2">
        <v>1247</v>
      </c>
      <c r="O131" s="2">
        <v>0</v>
      </c>
      <c r="P131" s="2">
        <v>1247</v>
      </c>
      <c r="Q131" s="2">
        <v>99</v>
      </c>
      <c r="R131" s="2">
        <v>0</v>
      </c>
      <c r="S131" s="2">
        <v>1346</v>
      </c>
      <c r="T131" s="3">
        <v>0.24296962879640044</v>
      </c>
      <c r="U131" s="11" t="s">
        <v>432</v>
      </c>
      <c r="V131" s="7">
        <v>45167.364583333336</v>
      </c>
    </row>
    <row r="132" spans="1:22" x14ac:dyDescent="0.25">
      <c r="A132" t="s">
        <v>22</v>
      </c>
      <c r="B132" t="s">
        <v>41</v>
      </c>
      <c r="C132" t="s">
        <v>172</v>
      </c>
      <c r="D132" t="s">
        <v>435</v>
      </c>
      <c r="E132" t="s">
        <v>121</v>
      </c>
      <c r="F132" s="2">
        <v>1380958</v>
      </c>
      <c r="G132" t="s">
        <v>122</v>
      </c>
      <c r="H132" t="s">
        <v>33</v>
      </c>
      <c r="I132" s="2" t="s">
        <v>28</v>
      </c>
      <c r="J132" s="2">
        <v>44</v>
      </c>
      <c r="K132" s="2">
        <v>8</v>
      </c>
      <c r="L132" s="2">
        <v>17</v>
      </c>
      <c r="M132" s="12">
        <v>136</v>
      </c>
      <c r="N132" s="2">
        <v>1121</v>
      </c>
      <c r="O132" s="2">
        <v>0</v>
      </c>
      <c r="P132" s="2">
        <v>1121</v>
      </c>
      <c r="Q132" s="2">
        <v>56</v>
      </c>
      <c r="R132" s="2">
        <v>0</v>
      </c>
      <c r="S132" s="2">
        <v>1177</v>
      </c>
      <c r="T132" s="3">
        <v>0.10357958872810358</v>
      </c>
      <c r="U132" s="11" t="s">
        <v>433</v>
      </c>
      <c r="V132" s="7">
        <v>45167.364583333336</v>
      </c>
    </row>
    <row r="133" spans="1:22" x14ac:dyDescent="0.25">
      <c r="A133" t="s">
        <v>16</v>
      </c>
      <c r="B133" t="s">
        <v>17</v>
      </c>
      <c r="C133" t="s">
        <v>177</v>
      </c>
      <c r="D133" t="s">
        <v>439</v>
      </c>
      <c r="E133" t="s">
        <v>71</v>
      </c>
      <c r="F133" s="2">
        <v>1381030</v>
      </c>
      <c r="G133" t="s">
        <v>72</v>
      </c>
      <c r="H133" t="s">
        <v>18</v>
      </c>
      <c r="I133" s="2" t="s">
        <v>15</v>
      </c>
      <c r="J133" s="2">
        <v>44</v>
      </c>
      <c r="K133" s="2">
        <v>4</v>
      </c>
      <c r="L133" s="2">
        <v>276</v>
      </c>
      <c r="M133" s="12">
        <v>276</v>
      </c>
      <c r="N133" s="2">
        <v>1706</v>
      </c>
      <c r="O133" s="2">
        <v>13</v>
      </c>
      <c r="P133" s="2">
        <v>1719</v>
      </c>
      <c r="Q133" s="2">
        <v>54</v>
      </c>
      <c r="R133" s="2">
        <v>0</v>
      </c>
      <c r="S133" s="2">
        <v>1773</v>
      </c>
      <c r="T133" s="3">
        <v>0.13469985358711567</v>
      </c>
      <c r="U133" s="11" t="s">
        <v>433</v>
      </c>
      <c r="V133" s="7">
        <v>45167.364583333336</v>
      </c>
    </row>
    <row r="134" spans="1:22" x14ac:dyDescent="0.25">
      <c r="A134" t="s">
        <v>22</v>
      </c>
      <c r="B134" t="s">
        <v>23</v>
      </c>
      <c r="C134" t="s">
        <v>172</v>
      </c>
      <c r="D134" t="s">
        <v>435</v>
      </c>
      <c r="E134" t="s">
        <v>82</v>
      </c>
      <c r="F134" s="2">
        <v>1377625</v>
      </c>
      <c r="G134" t="s">
        <v>24</v>
      </c>
      <c r="H134" t="s">
        <v>54</v>
      </c>
      <c r="I134" s="2" t="s">
        <v>21</v>
      </c>
      <c r="J134" s="2">
        <v>44</v>
      </c>
      <c r="K134" s="2">
        <v>7</v>
      </c>
      <c r="L134" s="2">
        <v>26</v>
      </c>
      <c r="M134" s="12">
        <v>182</v>
      </c>
      <c r="N134" s="2">
        <v>1693</v>
      </c>
      <c r="O134" s="2">
        <v>80</v>
      </c>
      <c r="P134" s="2">
        <v>1773</v>
      </c>
      <c r="Q134" s="2">
        <v>1967</v>
      </c>
      <c r="R134" s="2">
        <v>0</v>
      </c>
      <c r="S134" s="2">
        <v>3740</v>
      </c>
      <c r="T134" s="3">
        <v>4.6404895461499236E-2</v>
      </c>
      <c r="U134" s="11" t="s">
        <v>433</v>
      </c>
      <c r="V134" s="7">
        <v>45167.364583333336</v>
      </c>
    </row>
    <row r="135" spans="1:22" x14ac:dyDescent="0.25">
      <c r="A135" t="s">
        <v>26</v>
      </c>
      <c r="B135" t="s">
        <v>48</v>
      </c>
      <c r="D135" t="s">
        <v>447</v>
      </c>
      <c r="E135" t="s">
        <v>110</v>
      </c>
      <c r="F135" s="2">
        <v>1379249</v>
      </c>
      <c r="G135" t="s">
        <v>55</v>
      </c>
      <c r="H135" t="s">
        <v>111</v>
      </c>
      <c r="I135" s="2" t="s">
        <v>15</v>
      </c>
      <c r="J135" s="2">
        <v>44</v>
      </c>
      <c r="K135" s="2">
        <v>12</v>
      </c>
      <c r="L135" s="2">
        <v>8</v>
      </c>
      <c r="M135" s="12">
        <v>96</v>
      </c>
      <c r="N135" s="2">
        <v>1527</v>
      </c>
      <c r="O135" s="2">
        <v>0</v>
      </c>
      <c r="P135" s="2">
        <v>1527</v>
      </c>
      <c r="Q135" s="2">
        <v>60</v>
      </c>
      <c r="R135" s="2">
        <v>0</v>
      </c>
      <c r="S135" s="2">
        <v>1587</v>
      </c>
      <c r="T135" s="3">
        <v>5.7040998217468802E-2</v>
      </c>
      <c r="U135" s="11" t="s">
        <v>433</v>
      </c>
      <c r="V135" s="7">
        <v>45167.364583333336</v>
      </c>
    </row>
    <row r="136" spans="1:22" x14ac:dyDescent="0.25">
      <c r="A136" t="s">
        <v>14</v>
      </c>
      <c r="B136" t="s">
        <v>30</v>
      </c>
      <c r="C136" t="s">
        <v>172</v>
      </c>
      <c r="D136" t="s">
        <v>435</v>
      </c>
      <c r="E136" t="s">
        <v>428</v>
      </c>
      <c r="F136" s="2">
        <v>1381655</v>
      </c>
      <c r="G136" t="s">
        <v>429</v>
      </c>
      <c r="H136" t="s">
        <v>67</v>
      </c>
      <c r="I136" s="2" t="s">
        <v>28</v>
      </c>
      <c r="J136" s="2">
        <v>44</v>
      </c>
      <c r="K136" s="2">
        <v>7</v>
      </c>
      <c r="L136" s="2">
        <v>30</v>
      </c>
      <c r="M136" s="12">
        <v>210</v>
      </c>
      <c r="N136" s="2">
        <v>756</v>
      </c>
      <c r="O136" s="2">
        <v>7</v>
      </c>
      <c r="P136" s="2">
        <v>763</v>
      </c>
      <c r="Q136" s="2">
        <v>14</v>
      </c>
      <c r="R136" s="2">
        <v>0</v>
      </c>
      <c r="S136" s="2">
        <v>777</v>
      </c>
      <c r="T136" s="3">
        <v>0.21276595744680851</v>
      </c>
      <c r="U136" s="11" t="s">
        <v>432</v>
      </c>
      <c r="V136" s="7">
        <v>45167.364583333336</v>
      </c>
    </row>
    <row r="137" spans="1:22" x14ac:dyDescent="0.25">
      <c r="A137" t="s">
        <v>26</v>
      </c>
      <c r="B137" t="s">
        <v>76</v>
      </c>
      <c r="C137" t="s">
        <v>172</v>
      </c>
      <c r="D137" t="s">
        <v>447</v>
      </c>
      <c r="E137" t="s">
        <v>430</v>
      </c>
      <c r="F137" s="2">
        <v>1382827</v>
      </c>
      <c r="G137" t="s">
        <v>431</v>
      </c>
      <c r="H137" t="s">
        <v>109</v>
      </c>
      <c r="I137" s="2" t="s">
        <v>21</v>
      </c>
      <c r="J137" s="2">
        <v>44</v>
      </c>
      <c r="K137" s="2">
        <v>12</v>
      </c>
      <c r="L137" s="2">
        <v>17</v>
      </c>
      <c r="M137" s="12">
        <v>204</v>
      </c>
      <c r="N137" s="2">
        <v>880</v>
      </c>
      <c r="O137" s="2">
        <v>0</v>
      </c>
      <c r="P137" s="2">
        <v>880</v>
      </c>
      <c r="Q137" s="2">
        <v>96</v>
      </c>
      <c r="R137" s="2">
        <v>0</v>
      </c>
      <c r="S137" s="2">
        <v>976</v>
      </c>
      <c r="T137" s="3">
        <v>0.17288135593220338</v>
      </c>
      <c r="U137" s="11" t="s">
        <v>432</v>
      </c>
      <c r="V137" s="7">
        <v>45167.364583333336</v>
      </c>
    </row>
    <row r="138" spans="1:22" x14ac:dyDescent="0.25">
      <c r="A138" t="s">
        <v>34</v>
      </c>
      <c r="B138" t="s">
        <v>246</v>
      </c>
      <c r="C138" t="s">
        <v>172</v>
      </c>
      <c r="D138" t="s">
        <v>460</v>
      </c>
      <c r="E138" t="s">
        <v>247</v>
      </c>
      <c r="F138" s="2">
        <v>1381563</v>
      </c>
      <c r="G138" t="s">
        <v>248</v>
      </c>
      <c r="H138" t="s">
        <v>33</v>
      </c>
      <c r="I138" s="2" t="s">
        <v>40</v>
      </c>
      <c r="J138" s="2">
        <v>44</v>
      </c>
      <c r="K138" s="2">
        <v>7</v>
      </c>
      <c r="L138" s="2">
        <v>26</v>
      </c>
      <c r="M138" s="12">
        <v>182</v>
      </c>
      <c r="N138" s="2">
        <v>981</v>
      </c>
      <c r="O138" s="2">
        <v>18</v>
      </c>
      <c r="P138" s="2">
        <v>999</v>
      </c>
      <c r="Q138" s="2">
        <v>0</v>
      </c>
      <c r="R138" s="2">
        <v>0</v>
      </c>
      <c r="S138" s="2">
        <v>999</v>
      </c>
      <c r="T138" s="3">
        <v>0.15410668924640136</v>
      </c>
      <c r="U138" s="11" t="s">
        <v>433</v>
      </c>
      <c r="V138" s="7">
        <v>45167.364583333336</v>
      </c>
    </row>
    <row r="139" spans="1:22" x14ac:dyDescent="0.25">
      <c r="A139" t="s">
        <v>26</v>
      </c>
      <c r="B139" t="s">
        <v>76</v>
      </c>
      <c r="C139" t="s">
        <v>172</v>
      </c>
      <c r="D139" t="s">
        <v>447</v>
      </c>
      <c r="E139" t="s">
        <v>249</v>
      </c>
      <c r="F139" s="2">
        <v>1379321</v>
      </c>
      <c r="G139" t="s">
        <v>250</v>
      </c>
      <c r="H139" t="s">
        <v>56</v>
      </c>
      <c r="I139" s="2" t="s">
        <v>21</v>
      </c>
      <c r="J139" s="2">
        <v>44</v>
      </c>
      <c r="K139" s="2">
        <v>12</v>
      </c>
      <c r="L139" s="2">
        <v>34</v>
      </c>
      <c r="M139" s="12">
        <v>408</v>
      </c>
      <c r="N139" s="2">
        <v>923</v>
      </c>
      <c r="O139" s="2">
        <v>148</v>
      </c>
      <c r="P139" s="2">
        <v>1071</v>
      </c>
      <c r="Q139" s="2">
        <v>132</v>
      </c>
      <c r="R139" s="2">
        <v>0</v>
      </c>
      <c r="S139" s="2">
        <v>1203</v>
      </c>
      <c r="T139" s="3">
        <v>0.2532588454376164</v>
      </c>
      <c r="U139" s="11" t="s">
        <v>432</v>
      </c>
      <c r="V139" s="7">
        <v>45167.364583333336</v>
      </c>
    </row>
    <row r="140" spans="1:22" x14ac:dyDescent="0.25">
      <c r="A140" t="s">
        <v>34</v>
      </c>
      <c r="B140" t="s">
        <v>86</v>
      </c>
      <c r="C140" t="s">
        <v>172</v>
      </c>
      <c r="D140" t="s">
        <v>436</v>
      </c>
      <c r="E140" t="s">
        <v>124</v>
      </c>
      <c r="F140" s="2">
        <v>1380286</v>
      </c>
      <c r="G140" t="s">
        <v>125</v>
      </c>
      <c r="H140" t="s">
        <v>25</v>
      </c>
      <c r="I140" s="2" t="s">
        <v>40</v>
      </c>
      <c r="J140" s="2">
        <v>44</v>
      </c>
      <c r="K140" s="2">
        <v>7</v>
      </c>
      <c r="L140" s="2">
        <v>4</v>
      </c>
      <c r="M140" s="12">
        <v>28</v>
      </c>
      <c r="N140" s="2">
        <v>988</v>
      </c>
      <c r="O140" s="2">
        <v>19</v>
      </c>
      <c r="P140" s="2">
        <v>1007</v>
      </c>
      <c r="Q140" s="2">
        <v>141</v>
      </c>
      <c r="R140" s="2">
        <v>0</v>
      </c>
      <c r="S140" s="2">
        <v>1148</v>
      </c>
      <c r="T140" s="3">
        <v>2.3809523809523808E-2</v>
      </c>
      <c r="U140" s="11" t="s">
        <v>433</v>
      </c>
      <c r="V140" s="7">
        <v>45167.364583333336</v>
      </c>
    </row>
    <row r="141" spans="1:22" x14ac:dyDescent="0.25">
      <c r="A141" t="s">
        <v>16</v>
      </c>
      <c r="B141" t="s">
        <v>17</v>
      </c>
      <c r="C141" t="s">
        <v>177</v>
      </c>
      <c r="D141" t="s">
        <v>439</v>
      </c>
      <c r="E141" t="s">
        <v>251</v>
      </c>
      <c r="F141" s="2">
        <v>1381448</v>
      </c>
      <c r="G141" t="s">
        <v>252</v>
      </c>
      <c r="H141" t="s">
        <v>18</v>
      </c>
      <c r="I141" s="2" t="s">
        <v>15</v>
      </c>
      <c r="J141" s="2">
        <v>44</v>
      </c>
      <c r="K141" s="2">
        <v>4</v>
      </c>
      <c r="L141" s="2">
        <v>676</v>
      </c>
      <c r="M141" s="12">
        <v>676</v>
      </c>
      <c r="N141" s="2">
        <v>1468</v>
      </c>
      <c r="O141" s="2">
        <v>20</v>
      </c>
      <c r="P141" s="2">
        <v>1488</v>
      </c>
      <c r="Q141" s="2">
        <v>144</v>
      </c>
      <c r="R141" s="2">
        <v>0</v>
      </c>
      <c r="S141" s="2">
        <v>1632</v>
      </c>
      <c r="T141" s="3">
        <v>0.29289428076256502</v>
      </c>
      <c r="U141" s="11" t="s">
        <v>432</v>
      </c>
      <c r="V141" s="7">
        <v>45167.364583333336</v>
      </c>
    </row>
    <row r="142" spans="1:22" x14ac:dyDescent="0.25">
      <c r="A142" t="s">
        <v>123</v>
      </c>
      <c r="B142" t="s">
        <v>241</v>
      </c>
      <c r="C142" t="s">
        <v>172</v>
      </c>
      <c r="D142" t="s">
        <v>457</v>
      </c>
      <c r="E142" t="s">
        <v>253</v>
      </c>
      <c r="F142" s="2">
        <v>1011034</v>
      </c>
      <c r="G142" t="s">
        <v>243</v>
      </c>
      <c r="H142" t="s">
        <v>27</v>
      </c>
      <c r="I142" s="2" t="s">
        <v>28</v>
      </c>
      <c r="J142" s="2">
        <v>44</v>
      </c>
      <c r="K142" s="2">
        <v>6</v>
      </c>
      <c r="L142" s="2">
        <v>36</v>
      </c>
      <c r="M142" s="12">
        <v>36</v>
      </c>
      <c r="N142" s="2">
        <v>361</v>
      </c>
      <c r="O142" s="2">
        <v>168</v>
      </c>
      <c r="P142" s="2">
        <v>529</v>
      </c>
      <c r="Q142" s="2">
        <v>222</v>
      </c>
      <c r="R142" s="2">
        <v>0</v>
      </c>
      <c r="S142" s="2">
        <v>751</v>
      </c>
      <c r="T142" s="3">
        <v>4.5743329097839895E-2</v>
      </c>
      <c r="U142" s="11" t="s">
        <v>433</v>
      </c>
      <c r="V142" s="7">
        <v>45167.364583333336</v>
      </c>
    </row>
    <row r="143" spans="1:22" x14ac:dyDescent="0.25">
      <c r="A143" t="s">
        <v>34</v>
      </c>
      <c r="B143" t="s">
        <v>64</v>
      </c>
      <c r="C143" t="s">
        <v>176</v>
      </c>
      <c r="D143" t="s">
        <v>436</v>
      </c>
      <c r="E143" t="s">
        <v>102</v>
      </c>
      <c r="F143" s="2">
        <v>1377215</v>
      </c>
      <c r="G143" t="s">
        <v>88</v>
      </c>
      <c r="H143" t="s">
        <v>103</v>
      </c>
      <c r="I143" s="2" t="s">
        <v>28</v>
      </c>
      <c r="J143" s="2">
        <v>44</v>
      </c>
      <c r="K143" s="2">
        <v>7</v>
      </c>
      <c r="L143" s="2">
        <v>29</v>
      </c>
      <c r="M143" s="12">
        <v>203</v>
      </c>
      <c r="N143" s="2">
        <v>1016</v>
      </c>
      <c r="O143" s="2">
        <v>21</v>
      </c>
      <c r="P143" s="2">
        <v>1037</v>
      </c>
      <c r="Q143" s="2">
        <v>126</v>
      </c>
      <c r="R143" s="2">
        <v>0</v>
      </c>
      <c r="S143" s="2">
        <v>1163</v>
      </c>
      <c r="T143" s="3">
        <v>0.14860907759882869</v>
      </c>
      <c r="U143" s="11" t="s">
        <v>433</v>
      </c>
      <c r="V143" s="7">
        <v>45167.364583333336</v>
      </c>
    </row>
    <row r="144" spans="1:22" x14ac:dyDescent="0.25">
      <c r="A144" t="s">
        <v>34</v>
      </c>
      <c r="B144" t="s">
        <v>64</v>
      </c>
      <c r="C144" t="s">
        <v>176</v>
      </c>
      <c r="D144" t="s">
        <v>436</v>
      </c>
      <c r="E144" t="s">
        <v>65</v>
      </c>
      <c r="F144" s="2">
        <v>1380284</v>
      </c>
      <c r="G144" t="s">
        <v>66</v>
      </c>
      <c r="H144" t="s">
        <v>25</v>
      </c>
      <c r="I144" s="2" t="s">
        <v>15</v>
      </c>
      <c r="J144" s="2">
        <v>44</v>
      </c>
      <c r="K144" s="2">
        <v>7</v>
      </c>
      <c r="L144" s="2">
        <v>26</v>
      </c>
      <c r="M144" s="12">
        <v>182</v>
      </c>
      <c r="N144" s="2">
        <v>1097</v>
      </c>
      <c r="O144" s="2">
        <v>0</v>
      </c>
      <c r="P144" s="2">
        <v>1097</v>
      </c>
      <c r="Q144" s="2">
        <v>126</v>
      </c>
      <c r="R144" s="2">
        <v>0</v>
      </c>
      <c r="S144" s="2">
        <v>1223</v>
      </c>
      <c r="T144" s="3">
        <v>0.12953736654804271</v>
      </c>
      <c r="U144" s="11" t="s">
        <v>433</v>
      </c>
      <c r="V144" s="7">
        <v>45167.364583333336</v>
      </c>
    </row>
    <row r="145" spans="1:22" x14ac:dyDescent="0.25">
      <c r="A145" t="s">
        <v>22</v>
      </c>
      <c r="B145" t="s">
        <v>254</v>
      </c>
      <c r="C145" t="s">
        <v>172</v>
      </c>
      <c r="D145" t="s">
        <v>435</v>
      </c>
      <c r="E145" t="s">
        <v>255</v>
      </c>
      <c r="F145" s="2">
        <v>1379782</v>
      </c>
      <c r="G145" t="s">
        <v>256</v>
      </c>
      <c r="H145" t="s">
        <v>25</v>
      </c>
      <c r="I145" s="2" t="s">
        <v>28</v>
      </c>
      <c r="J145" s="2">
        <v>44</v>
      </c>
      <c r="K145" s="2">
        <v>7</v>
      </c>
      <c r="L145" s="2">
        <v>24</v>
      </c>
      <c r="M145" s="12">
        <v>168</v>
      </c>
      <c r="N145" s="2">
        <v>955</v>
      </c>
      <c r="O145" s="2">
        <v>0</v>
      </c>
      <c r="P145" s="2">
        <v>955</v>
      </c>
      <c r="Q145" s="2">
        <v>8</v>
      </c>
      <c r="R145" s="2">
        <v>0</v>
      </c>
      <c r="S145" s="2">
        <v>963</v>
      </c>
      <c r="T145" s="3">
        <v>0.14854111405835543</v>
      </c>
      <c r="U145" s="11" t="s">
        <v>433</v>
      </c>
      <c r="V145" s="7">
        <v>45167.364583333336</v>
      </c>
    </row>
    <row r="146" spans="1:22" x14ac:dyDescent="0.25">
      <c r="A146" t="s">
        <v>26</v>
      </c>
      <c r="B146" t="s">
        <v>76</v>
      </c>
      <c r="C146" t="s">
        <v>172</v>
      </c>
      <c r="D146" t="s">
        <v>447</v>
      </c>
      <c r="E146" t="s">
        <v>257</v>
      </c>
      <c r="F146" s="2">
        <v>1379855</v>
      </c>
      <c r="G146" t="s">
        <v>258</v>
      </c>
      <c r="H146" t="s">
        <v>54</v>
      </c>
      <c r="I146" s="2" t="s">
        <v>28</v>
      </c>
      <c r="J146" s="2">
        <v>44</v>
      </c>
      <c r="K146" s="2">
        <v>12</v>
      </c>
      <c r="L146" s="2">
        <v>24</v>
      </c>
      <c r="M146" s="12">
        <v>288</v>
      </c>
      <c r="N146" s="2">
        <v>686</v>
      </c>
      <c r="O146" s="2">
        <v>96</v>
      </c>
      <c r="P146" s="2">
        <v>782</v>
      </c>
      <c r="Q146" s="2">
        <v>84</v>
      </c>
      <c r="R146" s="2">
        <v>0</v>
      </c>
      <c r="S146" s="2">
        <v>866</v>
      </c>
      <c r="T146" s="3">
        <v>0.24956672443674177</v>
      </c>
      <c r="U146" s="11" t="s">
        <v>432</v>
      </c>
      <c r="V146" s="7">
        <v>45167.364583333336</v>
      </c>
    </row>
    <row r="147" spans="1:22" x14ac:dyDescent="0.25">
      <c r="A147" t="s">
        <v>26</v>
      </c>
      <c r="B147" t="s">
        <v>76</v>
      </c>
      <c r="C147" t="s">
        <v>172</v>
      </c>
      <c r="D147" t="s">
        <v>447</v>
      </c>
      <c r="E147" t="s">
        <v>259</v>
      </c>
      <c r="F147" s="2">
        <v>1379792</v>
      </c>
      <c r="G147" t="s">
        <v>260</v>
      </c>
      <c r="H147" t="s">
        <v>25</v>
      </c>
      <c r="I147" s="2" t="s">
        <v>28</v>
      </c>
      <c r="J147" s="2">
        <v>44</v>
      </c>
      <c r="K147" s="2">
        <v>12</v>
      </c>
      <c r="L147" s="2">
        <v>8</v>
      </c>
      <c r="M147" s="12">
        <v>96</v>
      </c>
      <c r="N147" s="2">
        <v>1117</v>
      </c>
      <c r="O147" s="2">
        <v>4</v>
      </c>
      <c r="P147" s="2">
        <v>1121</v>
      </c>
      <c r="Q147" s="2">
        <v>0</v>
      </c>
      <c r="R147" s="2">
        <v>0</v>
      </c>
      <c r="S147" s="2">
        <v>1121</v>
      </c>
      <c r="T147" s="3">
        <v>7.8882497945768279E-2</v>
      </c>
      <c r="U147" s="11" t="s">
        <v>433</v>
      </c>
      <c r="V147" s="7">
        <v>45167.364583333336</v>
      </c>
    </row>
    <row r="148" spans="1:22" x14ac:dyDescent="0.25">
      <c r="A148" t="s">
        <v>26</v>
      </c>
      <c r="B148" t="s">
        <v>76</v>
      </c>
      <c r="C148" t="s">
        <v>172</v>
      </c>
      <c r="D148" t="s">
        <v>447</v>
      </c>
      <c r="E148" t="s">
        <v>178</v>
      </c>
      <c r="F148" s="2">
        <v>1379795</v>
      </c>
      <c r="G148" t="s">
        <v>179</v>
      </c>
      <c r="H148" t="s">
        <v>109</v>
      </c>
      <c r="I148" s="2" t="s">
        <v>21</v>
      </c>
      <c r="J148" s="2">
        <v>44</v>
      </c>
      <c r="K148" s="2">
        <v>12</v>
      </c>
      <c r="L148" s="2">
        <v>12</v>
      </c>
      <c r="M148" s="12">
        <v>144</v>
      </c>
      <c r="N148" s="2">
        <v>1258</v>
      </c>
      <c r="O148" s="2">
        <v>12</v>
      </c>
      <c r="P148" s="2">
        <v>1270</v>
      </c>
      <c r="Q148" s="2">
        <v>40</v>
      </c>
      <c r="R148" s="2">
        <v>0</v>
      </c>
      <c r="S148" s="2">
        <v>1310</v>
      </c>
      <c r="T148" s="3">
        <v>9.9037138927097659E-2</v>
      </c>
      <c r="U148" s="11" t="s">
        <v>433</v>
      </c>
      <c r="V148" s="7">
        <v>45167.364583333336</v>
      </c>
    </row>
    <row r="149" spans="1:22" x14ac:dyDescent="0.25">
      <c r="A149" t="s">
        <v>123</v>
      </c>
      <c r="B149" t="s">
        <v>137</v>
      </c>
      <c r="C149" t="s">
        <v>172</v>
      </c>
      <c r="D149" t="s">
        <v>434</v>
      </c>
      <c r="E149" t="s">
        <v>261</v>
      </c>
      <c r="F149" s="2">
        <v>1380413</v>
      </c>
      <c r="G149" t="s">
        <v>262</v>
      </c>
      <c r="H149" t="s">
        <v>27</v>
      </c>
      <c r="I149" s="2" t="s">
        <v>21</v>
      </c>
      <c r="J149" s="2">
        <v>44</v>
      </c>
      <c r="K149" s="2">
        <v>6</v>
      </c>
      <c r="L149" s="2">
        <v>0</v>
      </c>
      <c r="M149" s="12">
        <v>0</v>
      </c>
      <c r="N149" s="2">
        <v>550</v>
      </c>
      <c r="O149" s="2">
        <v>96</v>
      </c>
      <c r="P149" s="2">
        <v>646</v>
      </c>
      <c r="Q149" s="2">
        <v>1386</v>
      </c>
      <c r="R149" s="2">
        <v>0</v>
      </c>
      <c r="S149" s="2">
        <v>2032</v>
      </c>
      <c r="T149" s="3">
        <v>0</v>
      </c>
      <c r="U149" s="11" t="s">
        <v>433</v>
      </c>
      <c r="V149" s="7">
        <v>45167.364583333336</v>
      </c>
    </row>
    <row r="150" spans="1:22" x14ac:dyDescent="0.25">
      <c r="A150" t="s">
        <v>123</v>
      </c>
      <c r="B150" t="s">
        <v>263</v>
      </c>
      <c r="C150" t="s">
        <v>172</v>
      </c>
      <c r="D150" t="s">
        <v>459</v>
      </c>
      <c r="E150" t="s">
        <v>264</v>
      </c>
      <c r="F150" s="2">
        <v>1382192</v>
      </c>
      <c r="G150" t="s">
        <v>265</v>
      </c>
      <c r="H150" t="s">
        <v>85</v>
      </c>
      <c r="I150" s="2" t="s">
        <v>21</v>
      </c>
      <c r="J150" s="2">
        <v>44</v>
      </c>
      <c r="K150" s="2">
        <v>6</v>
      </c>
      <c r="L150" s="2">
        <v>342</v>
      </c>
      <c r="M150" s="12">
        <v>342</v>
      </c>
      <c r="N150" s="2">
        <v>933</v>
      </c>
      <c r="O150" s="2">
        <v>12</v>
      </c>
      <c r="P150" s="2">
        <v>945</v>
      </c>
      <c r="Q150" s="2">
        <v>144</v>
      </c>
      <c r="R150" s="2">
        <v>0</v>
      </c>
      <c r="S150" s="2">
        <v>1089</v>
      </c>
      <c r="T150" s="3">
        <v>0.2389937106918239</v>
      </c>
      <c r="U150" s="11" t="s">
        <v>432</v>
      </c>
      <c r="V150" s="7">
        <v>45167.364583333336</v>
      </c>
    </row>
    <row r="151" spans="1:22" x14ac:dyDescent="0.25">
      <c r="A151" t="s">
        <v>34</v>
      </c>
      <c r="B151" t="s">
        <v>116</v>
      </c>
      <c r="C151" t="s">
        <v>172</v>
      </c>
      <c r="D151" t="s">
        <v>435</v>
      </c>
      <c r="E151" t="s">
        <v>117</v>
      </c>
      <c r="F151" s="2">
        <v>1380393</v>
      </c>
      <c r="G151" t="s">
        <v>118</v>
      </c>
      <c r="H151" t="s">
        <v>84</v>
      </c>
      <c r="I151" s="2" t="s">
        <v>40</v>
      </c>
      <c r="J151" s="2">
        <v>44</v>
      </c>
      <c r="K151" s="2">
        <v>6</v>
      </c>
      <c r="L151" s="2">
        <v>40</v>
      </c>
      <c r="M151" s="12">
        <v>240</v>
      </c>
      <c r="N151" s="2">
        <v>1018</v>
      </c>
      <c r="O151" s="2">
        <v>3</v>
      </c>
      <c r="P151" s="2">
        <v>1021</v>
      </c>
      <c r="Q151" s="2">
        <v>334</v>
      </c>
      <c r="R151" s="2">
        <v>0</v>
      </c>
      <c r="S151" s="2">
        <v>1355</v>
      </c>
      <c r="T151" s="3">
        <v>0.15047021943573669</v>
      </c>
      <c r="U151" s="11" t="s">
        <v>433</v>
      </c>
      <c r="V151" s="7">
        <v>45167.364583333336</v>
      </c>
    </row>
    <row r="152" spans="1:22" x14ac:dyDescent="0.25">
      <c r="A152" t="s">
        <v>123</v>
      </c>
      <c r="B152" t="s">
        <v>266</v>
      </c>
      <c r="C152" t="s">
        <v>172</v>
      </c>
      <c r="D152" t="s">
        <v>459</v>
      </c>
      <c r="E152" t="s">
        <v>267</v>
      </c>
      <c r="F152" s="2">
        <v>1378841</v>
      </c>
      <c r="G152" t="s">
        <v>268</v>
      </c>
      <c r="H152" t="s">
        <v>27</v>
      </c>
      <c r="I152" s="2" t="s">
        <v>28</v>
      </c>
      <c r="J152" s="2">
        <v>26</v>
      </c>
      <c r="K152" s="2">
        <v>6</v>
      </c>
      <c r="L152" s="2">
        <v>318</v>
      </c>
      <c r="M152" s="12">
        <v>318</v>
      </c>
      <c r="N152" s="2">
        <v>758</v>
      </c>
      <c r="O152" s="2">
        <v>6</v>
      </c>
      <c r="P152" s="2">
        <v>764</v>
      </c>
      <c r="Q152" s="2">
        <v>96</v>
      </c>
      <c r="R152" s="2">
        <v>0</v>
      </c>
      <c r="S152" s="2">
        <v>860</v>
      </c>
      <c r="T152" s="3">
        <v>0.2699490662139219</v>
      </c>
      <c r="U152" s="11" t="s">
        <v>432</v>
      </c>
      <c r="V152" s="7">
        <v>45167.364583333336</v>
      </c>
    </row>
    <row r="153" spans="1:22" x14ac:dyDescent="0.25">
      <c r="A153" t="s">
        <v>26</v>
      </c>
      <c r="B153" t="s">
        <v>76</v>
      </c>
      <c r="C153" t="s">
        <v>172</v>
      </c>
      <c r="D153" t="s">
        <v>447</v>
      </c>
      <c r="E153" t="s">
        <v>189</v>
      </c>
      <c r="F153" s="2">
        <v>1378919</v>
      </c>
      <c r="G153" t="s">
        <v>104</v>
      </c>
      <c r="H153" t="s">
        <v>90</v>
      </c>
      <c r="I153" s="2" t="s">
        <v>21</v>
      </c>
      <c r="J153" s="2">
        <v>44</v>
      </c>
      <c r="K153" s="2">
        <v>12</v>
      </c>
      <c r="L153" s="2">
        <v>27</v>
      </c>
      <c r="M153" s="12">
        <v>324</v>
      </c>
      <c r="N153" s="2">
        <v>1373</v>
      </c>
      <c r="O153" s="2">
        <v>5</v>
      </c>
      <c r="P153" s="2">
        <v>1378</v>
      </c>
      <c r="Q153" s="2">
        <v>60</v>
      </c>
      <c r="R153" s="2">
        <v>0</v>
      </c>
      <c r="S153" s="2">
        <v>1438</v>
      </c>
      <c r="T153" s="3">
        <v>0.18388195232690124</v>
      </c>
      <c r="U153" s="11" t="s">
        <v>432</v>
      </c>
      <c r="V153" s="7">
        <v>45167.364583333336</v>
      </c>
    </row>
    <row r="154" spans="1:22" x14ac:dyDescent="0.25">
      <c r="A154" t="s">
        <v>34</v>
      </c>
      <c r="B154" t="s">
        <v>206</v>
      </c>
      <c r="C154" t="s">
        <v>172</v>
      </c>
      <c r="D154" t="s">
        <v>443</v>
      </c>
      <c r="E154" t="s">
        <v>269</v>
      </c>
      <c r="F154" s="2">
        <v>1380934</v>
      </c>
      <c r="G154" t="s">
        <v>270</v>
      </c>
      <c r="H154" t="s">
        <v>57</v>
      </c>
      <c r="I154" s="2" t="s">
        <v>40</v>
      </c>
      <c r="J154" s="2">
        <v>44</v>
      </c>
      <c r="K154" s="2">
        <v>9</v>
      </c>
      <c r="L154" s="2">
        <v>16</v>
      </c>
      <c r="M154" s="12">
        <v>144</v>
      </c>
      <c r="N154" s="2">
        <v>684</v>
      </c>
      <c r="O154" s="2">
        <v>0</v>
      </c>
      <c r="P154" s="2">
        <v>684</v>
      </c>
      <c r="Q154" s="2">
        <v>72</v>
      </c>
      <c r="R154" s="2">
        <v>0</v>
      </c>
      <c r="S154" s="2">
        <v>756</v>
      </c>
      <c r="T154" s="3">
        <v>0.16</v>
      </c>
      <c r="U154" s="11" t="s">
        <v>432</v>
      </c>
      <c r="V154" s="7">
        <v>45167.364583333336</v>
      </c>
    </row>
    <row r="155" spans="1:22" x14ac:dyDescent="0.25">
      <c r="A155" t="s">
        <v>22</v>
      </c>
      <c r="B155" t="s">
        <v>254</v>
      </c>
      <c r="C155" t="s">
        <v>172</v>
      </c>
      <c r="D155" t="s">
        <v>435</v>
      </c>
      <c r="E155" t="s">
        <v>271</v>
      </c>
      <c r="F155" s="2">
        <v>1381360</v>
      </c>
      <c r="G155" t="s">
        <v>272</v>
      </c>
      <c r="H155" t="s">
        <v>25</v>
      </c>
      <c r="I155" s="2" t="s">
        <v>21</v>
      </c>
      <c r="J155" s="2">
        <v>44</v>
      </c>
      <c r="K155" s="2">
        <v>7</v>
      </c>
      <c r="L155" s="2">
        <v>93</v>
      </c>
      <c r="M155" s="12">
        <v>651</v>
      </c>
      <c r="N155" s="2">
        <v>2378</v>
      </c>
      <c r="O155" s="2">
        <v>6</v>
      </c>
      <c r="P155" s="2">
        <v>2384</v>
      </c>
      <c r="Q155" s="2">
        <v>339</v>
      </c>
      <c r="R155" s="2">
        <v>0</v>
      </c>
      <c r="S155" s="2">
        <v>2723</v>
      </c>
      <c r="T155" s="3">
        <v>0.19294605809128632</v>
      </c>
      <c r="U155" s="11" t="s">
        <v>432</v>
      </c>
      <c r="V155" s="7">
        <v>45167.364583333336</v>
      </c>
    </row>
  </sheetData>
  <mergeCells count="1">
    <mergeCell ref="A1:V1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3 b 2 c 3 0 9 - 7 7 c 0 - 4 7 c 3 - b e f c - e 3 8 f c a b 2 4 e 6 f "   x m l n s = " h t t p : / / s c h e m a s . m i c r o s o f t . c o m / D a t a M a s h u p " > A A A A A G A I A A B Q S w M E F A A C A A g A 0 0 k d V y d f Z B y k A A A A 9 g A A A B I A H A B D b 2 5 m a W c v U G F j a 2 F n Z S 5 4 b W w g o h g A K K A U A A A A A A A A A A A A A A A A A A A A A A A A A A A A h Y 9 N D o I w G E S v Q r q n P 8 h C y U d J d C u J 0 c S 4 b W q F R i i E F s v d X H g k r y B G U X c u 5 8 1 b z N y v N 8 i G u g o u q r O 6 M S l i m K J A G d k c t S l S 1 L t T O E c Z h 4 2 Q Z 1 G o Y J S N T Q Z 7 T F H p X J s Q 4 r 3 H f o a b r i A R p Y w c 8 v V O l q o W 6 C P r / 3 K o j X X C S I U 4 7 F 9 j e I Q Z W + C Y x p g C m S D k 2 n y F a N z 7 b H 8 g r P r K 9 Z 3 i r Q u X W y B T B P L + w B 9 Q S w M E F A A C A A g A 0 0 k d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N J H V f 7 a Y X 4 W g U A A C s f A A A T A B w A R m 9 y b X V s Y X M v U 2 V j d G l v b j E u b S C i G A A o o B Q A A A A A A A A A A A A A A A A A A A A A A A A A A A D t W d t u 4 z Y Q f Q + Q f x h 4 H 2 y 1 X k P J o m i B R R 4 o k k 6 U S K K i i x P n h f D a D r q t a w W 2 s 0 D / v i Q l U X f H y Q Z N F 4 2 A O N J w O J o 5 M 8 M j i d v l f P c 1 W U O Y / j / 5 f H x 0 f L T 9 f b Z Z L u B D j 9 i h D 8 i J A J M e n M F q u T s + A n G M k / V u K Q R s 8 W U + u n 5 c b v 4 e 9 B b b 9 Z n j m r / 1 h t A L q U N x B G J 6 Z H v i B I 8 I 9 Y c f B q t 7 Q 0 6 / G 2 F G u G N 7 F 6 g Q + q P I 9 h n H c T A p S Q k Z e c z l Y x Z 4 F F P C A p h t Y Y y s w M b I i 2 i h i J V N P 2 A k j h g P U e N 2 2 V B Z T E L c J c Y s K E S 3 o z G y b 5 H Q p b i k S U Y Y R c h h 5 w g j V v b k O i I 8 9 m x S l 0 k 4 m W d P q A M o h F x S a E 1 H N L r m D r t E d V k U I C + 0 y 2 4 K u e t T g S B h F U d t R / r J c B 0 Z I l z l K I q R Y 9 9 J f 9 W w 1 h k H z I V B l j Y 0 8 m K X i 4 y x 6 i 3 D 2 A q j Y G A p e + I i T S C c D O G T I Q O q 5 B h 1 5 w O 3 A 2 + 1 4 B b G 7 g A p u U S h w M 8 o A 5 i K 6 r d u D V j H S i z G L X s U W Z x i z J 3 r G A H S G g 4 d R 8 D i i A Z w y W w P J r y I R P o H F j C v G a F o C K s u 0 z Z t z 2 s x B 7 j L k j j B F y g Y N O p a W t N W b y 5 o Q E G F m 6 V L T O 2 f m q b Z B + Q R U C 2 l h 8 S 9 B 6 Y p 8 m W a p / L n k / z 5 R f y c n B a l c B 6 w 2 A d r W o L z + e X w 2 n W w J 6 V a R 8 y Q W D p O 4 a G q 5 + 8 K 5 A V 1 j f A V 9 8 n k / 1 r Y I v z u q s 6 q W U J U t t F a x r K K f 5 g i P i j p 7 f k D A 7 B S + f h m h 7 p 9 v T g G t T 7 S S 9 L 6 2 y o D T I Y 9 b I B j q C L W 4 1 A p + p z h l E 6 T 7 q R K 3 h U 5 6 W n V J g s q i 2 F m R Y 2 n y h V R V V 2 S I w 1 D j k m q m r P o H k L M n 2 P 0 K I 1 U z I J s b V T q z 0 y c Q 7 G d P V T G m t 3 e j k F J t R l x u 5 2 f 2 y b t Q 8 K U g w U U r W v I h I + 5 m M + u Y y r u h b h z q U J L a 1 f c U E 9 6 c g k G n 5 J W x H J 5 K 2 R m O z x m d z m Y + 0 K W 9 5 I Q Y Y I O C v 7 G 5 Q F 1 h Q r i F r u V 0 5 8 T M G 6 P F / 9 7 4 e K X R p v p I p d 6 o o h 8 n M 0 4 K M u n p b D F c h t G + V J Q R w K j k M p 1 3 y t m V a m i / / G k D 5 F S u G o M U 0 f M b p 1 I B W H k q 0 / b e v 3 K K L e F I R m w 4 r 8 c k b k Q J z Z h K i V F A M U A / C R D l d c T F N j y 9 S a P 5 o n s j W X 2 M u M h 1 Y l U 9 q v c r x Z 2 n X M i g y G x 4 K D U a f 9 K 8 n Y O d x p G J a w a Y e s x R W l j p G h b A C 6 o 1 q L B I O e L c B o K B T r s T 8 X h u o T 0 D U k R n U 8 l 3 / i C 7 z a z x e N 8 l v C H 2 f z P l z y W 5 E 8 A 8 C R b P a O r N Q W i p p k f k f P e a e 6 d 5 t 5 p r k p z 7 0 T 3 T n S v S 3 Q F 0 2 l S 2 s M j B k w r R a h P h M d 7 P g q d w b T q / d u 9 T U L t U O 6 s l v c 7 S B 5 3 y w 3 8 k X x d Z 2 + X T 7 1 Z S k o K b C u 2 R e r q r 5 W o 8 l W 2 z H N p S + d s p z + J V k s q c n 1 + j m 1 P V I a o I 0 d o 8 9 O X P J S U X X z h E 0 k l y l p g X a v S b L X q e j + v G d y H W h 2 w C l 7 7 c D L g 9 v D K v G 3 2 1 V u X a H t N p u L t c r W c 7 7 q K 0 m p k u F q Y I D X m y Y I / b J L F 4 y 6 R l 4 v t v H 4 5 T z Z D 2 D 5 + 2 e 4 2 A 6 v 2 + e l k + K s 2 q S Q F 1 P e b 5 C 9 V i 5 k 5 s C w 9 t j q s Z J s B 7 C 3 b 5 t H k x 6 q 4 h l 8 L Y M / B K P 9 C 9 1 0 Y g Q F 3 e j x Z 7 y / X u 2 q 5 F v j W y i W y u O v a 5 7 F s i g s 0 o e n e V e a N X + 6 O 0 o a X Z J r i 6 r / Z B t 0 L S + d L T + k J B J W 3 x a C 6 6 E 5 u u D 1 G s X z P E D Z T t e I h A H U t d r L E u p w q W r P V G 1 n Z z 3 N H N b F l A D l 4 f S O d z f O 2 + S 2 y q / J a 3 n c q V g 3 Z D o 2 o S h t Q z e 4 t p t Z s S + D Q k 4 Z R + x 5 A z V h p x 5 e Q i k 2 5 H u d / l v q s X 9 o P R j W B M c x U t D k j 1 y k k M o W k J u w Z x 0 d f 1 6 X t 7 s / / A F B L A Q I t A B Q A A g A I A N N J H V c n X 2 Q c p A A A A P Y A A A A S A A A A A A A A A A A A A A A A A A A A A A B D b 2 5 m a W c v U G F j a 2 F n Z S 5 4 b W x Q S w E C L Q A U A A I A C A D T S R 1 X D 8 r p q 6 Q A A A D p A A A A E w A A A A A A A A A A A A A A A A D w A A A A W 0 N v b n R l b n R f V H l w Z X N d L n h t b F B L A Q I t A B Q A A g A I A N N J H V f 7 a Y X 4 W g U A A C s f A A A T A A A A A A A A A A A A A A A A A O E B A A B G b 3 J t d W x h c y 9 T Z W N 0 a W 9 u M S 5 t U E s F B g A A A A A D A A M A w g A A A I g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w S A A A A A A A A C h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J U 1 A l M j B B T F Q l M j B D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E S V N Q X 0 F M V F 9 D R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5 V D E y O j E 0 O j M 4 L j I x O T I z M j F a I i A v P j x F b n R y e S B U e X B l P S J G a W x s Q 2 9 s d W 1 u V H l w Z X M i I F Z h b H V l P S J z Q m d Z R 0 J n W U V C Z 1 l H Q l F V R k J R V U Z C U W M 9 I i A v P j x F b n R y e S B U e X B l P S J G a W x s Q 2 9 s d W 1 u T m F t Z X M i I F Z h b H V l P S J z W y Z x d W 9 0 O 0 R F U C Z x d W 9 0 O y w m c X V v d D t D T 0 R f T E l O S E E m c X V v d D s s J n F 1 b 3 Q 7 V E l Q T 1 9 D V V J W Q S Z x d W 9 0 O y w m c X V v d D t G Q U J S S U N B T l R F J n F 1 b 3 Q 7 L C Z x d W 9 0 O 0 N P R F 9 Q U k 9 E V V R P X 1 N B U C Z x d W 9 0 O y w m c X V v d D t D T 0 R f U F J P R F V U T y Z x d W 9 0 O y w m c X V v d D t E U 0 N f U F J P R F V U T y Z x d W 9 0 O y w m c X V v d D t E U 0 N f Q 0 9 S J n F 1 b 3 Q 7 L C Z x d W 9 0 O 0 Z B S V h B X 1 B S R U N P J n F 1 b 3 Q 7 L C Z x d W 9 0 O 0 N B V E F M T 0 d B Q 0 F P J n F 1 b 3 Q 7 L C Z x d W 9 0 O 1 F U R F 9 V T k l E J n F 1 b 3 Q 7 L C Z x d W 9 0 O 1 F U R F 9 E S V N Q J n F 1 b 3 Q 7 L C Z x d W 9 0 O 0 V U U V 9 M T 0 p B J n F 1 b 3 Q 7 L C Z x d W 9 0 O 0 V U U V 9 U U k F O U 0 l U T y Z x d W 9 0 O y w m c X V v d D t F T V B F T k h B R E 8 m c X V v d D s s J n F 1 b 3 Q 7 R k l M Q V 9 Q U k 9 D J n F 1 b 3 Q 7 L C Z x d W 9 0 O 0 N P R F 9 E Q V R B X 0 F U V U F M S V p B Q 0 F P J n F 1 b 3 Q 7 X S I g L z 4 8 R W 5 0 c n k g V H l w Z T 0 i U X V l c n l J R C I g V m F s d W U 9 I n M 5 Z W U w Y 2 U z O S 0 2 O D F j L T Q 2 N D E t Y T Q x M S 0 z N m I 1 M z c w Y m E y M z U i I C 8 + P E V u d H J 5 I F R 5 c G U 9 I k Z p b G x T d G F 0 d X M i I F Z h b H V l P S J z Q 2 9 t c G x l d G U i I C 8 + P E V u d H J 5 I F R 5 c G U 9 I k Z p b G x D b 3 V u d C I g V m F s d W U 9 I m w x N T M i I C 8 + P E V u d H J 5 I F R 5 c G U 9 I k 5 h d m l n Y X R p b 2 5 T d G V w T m F t Z S I g V m F s d W U 9 I n N O Y X Z l Z 2 H D p 8 O j b y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J U 1 A g Q U x U I E N E L 0 F 1 d G 9 S Z W 1 v d m V k Q 2 9 s d W 1 u c z E u e 0 R F U C w w f S Z x d W 9 0 O y w m c X V v d D t T Z W N 0 a W 9 u M S 9 E S V N Q I E F M V C B D R C 9 B d X R v U m V t b 3 Z l Z E N v b H V t b n M x L n t D T 0 R f T E l O S E E s M X 0 m c X V v d D s s J n F 1 b 3 Q 7 U 2 V j d G l v b j E v R E l T U C B B T F Q g Q 0 Q v Q X V 0 b 1 J l b W 9 2 Z W R D b 2 x 1 b W 5 z M S 5 7 V E l Q T 1 9 D V V J W Q S w y f S Z x d W 9 0 O y w m c X V v d D t T Z W N 0 a W 9 u M S 9 E S V N Q I E F M V C B D R C 9 B d X R v U m V t b 3 Z l Z E N v b H V t b n M x L n t G Q U J S S U N B T l R F L D N 9 J n F 1 b 3 Q 7 L C Z x d W 9 0 O 1 N l Y 3 R p b 2 4 x L 0 R J U 1 A g Q U x U I E N E L 0 F 1 d G 9 S Z W 1 v d m V k Q 2 9 s d W 1 u c z E u e 0 N P R F 9 Q U k 9 E V V R P X 1 N B U C w 0 f S Z x d W 9 0 O y w m c X V v d D t T Z W N 0 a W 9 u M S 9 E S V N Q I E F M V C B D R C 9 B d X R v U m V t b 3 Z l Z E N v b H V t b n M x L n t D T 0 R f U F J P R F V U T y w 1 f S Z x d W 9 0 O y w m c X V v d D t T Z W N 0 a W 9 u M S 9 E S V N Q I E F M V C B D R C 9 B d X R v U m V t b 3 Z l Z E N v b H V t b n M x L n t E U 0 N f U F J P R F V U T y w 2 f S Z x d W 9 0 O y w m c X V v d D t T Z W N 0 a W 9 u M S 9 E S V N Q I E F M V C B D R C 9 B d X R v U m V t b 3 Z l Z E N v b H V t b n M x L n t E U 0 N f Q 0 9 S L D d 9 J n F 1 b 3 Q 7 L C Z x d W 9 0 O 1 N l Y 3 R p b 2 4 x L 0 R J U 1 A g Q U x U I E N E L 0 F 1 d G 9 S Z W 1 v d m V k Q 2 9 s d W 1 u c z E u e 0 Z B S V h B X 1 B S R U N P L D h 9 J n F 1 b 3 Q 7 L C Z x d W 9 0 O 1 N l Y 3 R p b 2 4 x L 0 R J U 1 A g Q U x U I E N E L 0 F 1 d G 9 S Z W 1 v d m V k Q 2 9 s d W 1 u c z E u e 0 N B V E F M T 0 d B Q 0 F P L D l 9 J n F 1 b 3 Q 7 L C Z x d W 9 0 O 1 N l Y 3 R p b 2 4 x L 0 R J U 1 A g Q U x U I E N E L 0 F 1 d G 9 S Z W 1 v d m V k Q 2 9 s d W 1 u c z E u e 1 F U R F 9 V T k l E L D E w f S Z x d W 9 0 O y w m c X V v d D t T Z W N 0 a W 9 u M S 9 E S V N Q I E F M V C B D R C 9 B d X R v U m V t b 3 Z l Z E N v b H V t b n M x L n t R V E R f R E l T U C w x M X 0 m c X V v d D s s J n F 1 b 3 Q 7 U 2 V j d G l v b j E v R E l T U C B B T F Q g Q 0 Q v Q X V 0 b 1 J l b W 9 2 Z W R D b 2 x 1 b W 5 z M S 5 7 R V R R X 0 x P S k E s M T J 9 J n F 1 b 3 Q 7 L C Z x d W 9 0 O 1 N l Y 3 R p b 2 4 x L 0 R J U 1 A g Q U x U I E N E L 0 F 1 d G 9 S Z W 1 v d m V k Q 2 9 s d W 1 u c z E u e 0 V U U V 9 U U k F O U 0 l U T y w x M 3 0 m c X V v d D s s J n F 1 b 3 Q 7 U 2 V j d G l v b j E v R E l T U C B B T F Q g Q 0 Q v Q X V 0 b 1 J l b W 9 2 Z W R D b 2 x 1 b W 5 z M S 5 7 R U 1 Q R U 5 I Q U R P L D E 0 f S Z x d W 9 0 O y w m c X V v d D t T Z W N 0 a W 9 u M S 9 E S V N Q I E F M V C B D R C 9 B d X R v U m V t b 3 Z l Z E N v b H V t b n M x L n t G S U x B X 1 B S T 0 M s M T V 9 J n F 1 b 3 Q 7 L C Z x d W 9 0 O 1 N l Y 3 R p b 2 4 x L 0 R J U 1 A g Q U x U I E N E L 0 F 1 d G 9 S Z W 1 v d m V k Q 2 9 s d W 1 u c z E u e 0 N P R F 9 E Q V R B X 0 F U V U F M S V p B Q 0 F P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E l T U C B B T F Q g Q 0 Q v Q X V 0 b 1 J l b W 9 2 Z W R D b 2 x 1 b W 5 z M S 5 7 R E V Q L D B 9 J n F 1 b 3 Q 7 L C Z x d W 9 0 O 1 N l Y 3 R p b 2 4 x L 0 R J U 1 A g Q U x U I E N E L 0 F 1 d G 9 S Z W 1 v d m V k Q 2 9 s d W 1 u c z E u e 0 N P R F 9 M S U 5 I Q S w x f S Z x d W 9 0 O y w m c X V v d D t T Z W N 0 a W 9 u M S 9 E S V N Q I E F M V C B D R C 9 B d X R v U m V t b 3 Z l Z E N v b H V t b n M x L n t U S V B P X 0 N V U l Z B L D J 9 J n F 1 b 3 Q 7 L C Z x d W 9 0 O 1 N l Y 3 R p b 2 4 x L 0 R J U 1 A g Q U x U I E N E L 0 F 1 d G 9 S Z W 1 v d m V k Q 2 9 s d W 1 u c z E u e 0 Z B Q l J J Q 0 F O V E U s M 3 0 m c X V v d D s s J n F 1 b 3 Q 7 U 2 V j d G l v b j E v R E l T U C B B T F Q g Q 0 Q v Q X V 0 b 1 J l b W 9 2 Z W R D b 2 x 1 b W 5 z M S 5 7 Q 0 9 E X 1 B S T 0 R V V E 9 f U 0 F Q L D R 9 J n F 1 b 3 Q 7 L C Z x d W 9 0 O 1 N l Y 3 R p b 2 4 x L 0 R J U 1 A g Q U x U I E N E L 0 F 1 d G 9 S Z W 1 v d m V k Q 2 9 s d W 1 u c z E u e 0 N P R F 9 Q U k 9 E V V R P L D V 9 J n F 1 b 3 Q 7 L C Z x d W 9 0 O 1 N l Y 3 R p b 2 4 x L 0 R J U 1 A g Q U x U I E N E L 0 F 1 d G 9 S Z W 1 v d m V k Q 2 9 s d W 1 u c z E u e 0 R T Q 1 9 Q U k 9 E V V R P L D Z 9 J n F 1 b 3 Q 7 L C Z x d W 9 0 O 1 N l Y 3 R p b 2 4 x L 0 R J U 1 A g Q U x U I E N E L 0 F 1 d G 9 S Z W 1 v d m V k Q 2 9 s d W 1 u c z E u e 0 R T Q 1 9 D T 1 I s N 3 0 m c X V v d D s s J n F 1 b 3 Q 7 U 2 V j d G l v b j E v R E l T U C B B T F Q g Q 0 Q v Q X V 0 b 1 J l b W 9 2 Z W R D b 2 x 1 b W 5 z M S 5 7 R k F J W E F f U F J F Q 0 8 s O H 0 m c X V v d D s s J n F 1 b 3 Q 7 U 2 V j d G l v b j E v R E l T U C B B T F Q g Q 0 Q v Q X V 0 b 1 J l b W 9 2 Z W R D b 2 x 1 b W 5 z M S 5 7 Q 0 F U Q U x P R 0 F D Q U 8 s O X 0 m c X V v d D s s J n F 1 b 3 Q 7 U 2 V j d G l v b j E v R E l T U C B B T F Q g Q 0 Q v Q X V 0 b 1 J l b W 9 2 Z W R D b 2 x 1 b W 5 z M S 5 7 U V R E X 1 V O S U Q s M T B 9 J n F 1 b 3 Q 7 L C Z x d W 9 0 O 1 N l Y 3 R p b 2 4 x L 0 R J U 1 A g Q U x U I E N E L 0 F 1 d G 9 S Z W 1 v d m V k Q 2 9 s d W 1 u c z E u e 1 F U R F 9 E S V N Q L D E x f S Z x d W 9 0 O y w m c X V v d D t T Z W N 0 a W 9 u M S 9 E S V N Q I E F M V C B D R C 9 B d X R v U m V t b 3 Z l Z E N v b H V t b n M x L n t F V F F f T E 9 K Q S w x M n 0 m c X V v d D s s J n F 1 b 3 Q 7 U 2 V j d G l v b j E v R E l T U C B B T F Q g Q 0 Q v Q X V 0 b 1 J l b W 9 2 Z W R D b 2 x 1 b W 5 z M S 5 7 R V R R X 1 R S Q U 5 T S V R P L D E z f S Z x d W 9 0 O y w m c X V v d D t T Z W N 0 a W 9 u M S 9 E S V N Q I E F M V C B D R C 9 B d X R v U m V t b 3 Z l Z E N v b H V t b n M x L n t F T V B F T k h B R E 8 s M T R 9 J n F 1 b 3 Q 7 L C Z x d W 9 0 O 1 N l Y 3 R p b 2 4 x L 0 R J U 1 A g Q U x U I E N E L 0 F 1 d G 9 S Z W 1 v d m V k Q 2 9 s d W 1 u c z E u e 0 Z J T E F f U F J P Q y w x N X 0 m c X V v d D s s J n F 1 b 3 Q 7 U 2 V j d G l v b j E v R E l T U C B B T F Q g Q 0 Q v Q X V 0 b 1 J l b W 9 2 Z W R D b 2 x 1 b W 5 z M S 5 7 Q 0 9 E X 0 R B V E F f Q V R V Q U x J W k F D Q U 8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J U 1 A l M j B B T F Q l M j B D R C 9 G b 2 5 0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i / K M J H V m o Q Y q r g K v E 5 X C g A A A A A A I A A A A A A A N m A A D A A A A A E A A A A I x Z X x P h Z / g g Q S G t v l Z 3 D Z A A A A A A B I A A A K A A A A A Q A A A A r h a Q y v C k 5 w U H O 8 5 B y u y M v V A A A A C U 2 f e I m q H B Q t z d w N E S R 7 u E t v P 3 y D u 7 e 6 i O H m r 1 7 p 8 h Q M J T h 8 q D B z J A Z N i C a X h u H S J 3 F 4 6 f B Z 2 t E p e / i u M h 5 f Y o l S 5 j 9 O 2 A W k U + q O J b 8 J Y D v R Q A A A A O v k B a U u d 4 k R j 4 0 v + 5 U j W x g 9 U o L Q = = < / D a t a M a s h u p > 
</file>

<file path=customXml/itemProps1.xml><?xml version="1.0" encoding="utf-8"?>
<ds:datastoreItem xmlns:ds="http://schemas.openxmlformats.org/officeDocument/2006/customXml" ds:itemID="{810295D9-BF92-43F6-B532-B5D0B3F76D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Resumo</vt:lpstr>
      <vt:lpstr>DISP ALT 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Nathalia Jorge Sarte</dc:creator>
  <cp:lastModifiedBy>Nathalia Jorge Sarte</cp:lastModifiedBy>
  <dcterms:created xsi:type="dcterms:W3CDTF">2023-07-14T14:40:03Z</dcterms:created>
  <dcterms:modified xsi:type="dcterms:W3CDTF">2023-09-16T19:41:11Z</dcterms:modified>
</cp:coreProperties>
</file>