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sarte\Desktop\Relatórios\"/>
    </mc:Choice>
  </mc:AlternateContent>
  <xr:revisionPtr revIDLastSave="0" documentId="13_ncr:1_{BA2CA820-E6B4-4F0A-8DE6-AA700934B61F}" xr6:coauthVersionLast="47" xr6:coauthVersionMax="47" xr10:uidLastSave="{00000000-0000-0000-0000-000000000000}"/>
  <bookViews>
    <workbookView xWindow="-120" yWindow="-120" windowWidth="20730" windowHeight="11160" firstSheet="1" activeTab="5" xr2:uid="{520E1D28-BB0B-4529-89AE-9E02A584AD39}"/>
  </bookViews>
  <sheets>
    <sheet name="Visão Geral Pedidos" sheetId="10" r:id="rId1"/>
    <sheet name="Resumo Pedidos" sheetId="9" r:id="rId2"/>
    <sheet name="Base Pedidos" sheetId="1" r:id="rId3"/>
    <sheet name="Visão Geral 2000" sheetId="5" r:id="rId4"/>
    <sheet name="Resumo 2000" sheetId="4" r:id="rId5"/>
    <sheet name="Base 2000" sheetId="2" r:id="rId6"/>
  </sheets>
  <definedNames>
    <definedName name="_xlnm._FilterDatabase" localSheetId="5" hidden="1">'Base 2000'!$A$1:$Q$36</definedName>
    <definedName name="_xlnm._FilterDatabase" localSheetId="2" hidden="1">'Base Pedidos'!$A$1:$T$596</definedName>
    <definedName name="SegmentaçãodeDados_AGENDADO?">#N/A</definedName>
    <definedName name="SegmentaçãodeDados_AGING">#N/A</definedName>
    <definedName name="SegmentaçãodeDados_AGING1">#N/A</definedName>
    <definedName name="SegmentaçãodeDados_COD_DEPTO">#N/A</definedName>
    <definedName name="SegmentaçãodeDados_DEPTO">#N/A</definedName>
    <definedName name="SegmentaçãodeDados_DSC_SECAO">#N/A</definedName>
    <definedName name="SegmentaçãodeDados_FABRICANTE">#N/A</definedName>
    <definedName name="SegmentaçãodeDados_FAIXA">#N/A</definedName>
    <definedName name="SegmentaçãodeDados_FAIXA1">#N/A</definedName>
    <definedName name="SegmentaçãodeDados_NOM_GRP_COMERCIAL">#N/A</definedName>
    <definedName name="SegmentaçãodeDados_STATUS">#N/A</definedName>
    <definedName name="SegmentaçãodeDados_STATUS1">#N/A</definedName>
  </definedNames>
  <calcPr calcId="191029"/>
  <pivotCaches>
    <pivotCache cacheId="16" r:id="rId7"/>
    <pivotCache cacheId="32" r:id="rId8"/>
    <pivotCache cacheId="45" r:id="rId9"/>
    <pivotCache cacheId="61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  <x14:slicerCache r:id="rId20"/>
        <x14:slicerCache r:id="rId21"/>
        <x14:slicerCache r:id="rId2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96" i="1" l="1"/>
  <c r="Q595" i="1"/>
  <c r="Q594" i="1"/>
  <c r="Q593" i="1"/>
  <c r="Q592" i="1"/>
  <c r="Q591" i="1"/>
  <c r="Q590" i="1"/>
  <c r="Q589" i="1"/>
  <c r="Q588" i="1"/>
  <c r="Q281" i="1"/>
  <c r="Q280" i="1"/>
  <c r="B596" i="1"/>
  <c r="B595" i="1"/>
  <c r="B594" i="1"/>
  <c r="A593" i="1"/>
  <c r="A596" i="1"/>
  <c r="A595" i="1"/>
  <c r="A594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B592" i="1"/>
  <c r="A592" i="1"/>
  <c r="B591" i="1"/>
  <c r="A591" i="1"/>
  <c r="B590" i="1"/>
  <c r="A590" i="1"/>
  <c r="B589" i="1"/>
  <c r="A589" i="1"/>
  <c r="B588" i="1"/>
  <c r="A588" i="1"/>
  <c r="B587" i="1"/>
  <c r="A587" i="1"/>
  <c r="B586" i="1"/>
  <c r="A586" i="1"/>
  <c r="B585" i="1"/>
  <c r="A585" i="1"/>
  <c r="B584" i="1"/>
  <c r="A584" i="1"/>
  <c r="B583" i="1"/>
  <c r="A583" i="1"/>
  <c r="B582" i="1"/>
  <c r="A582" i="1"/>
  <c r="B581" i="1"/>
  <c r="A581" i="1"/>
  <c r="B580" i="1"/>
  <c r="A580" i="1"/>
  <c r="B579" i="1"/>
  <c r="A579" i="1"/>
  <c r="B578" i="1"/>
  <c r="A578" i="1"/>
  <c r="B577" i="1"/>
  <c r="A577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B576" i="1"/>
  <c r="A576" i="1"/>
  <c r="B575" i="1"/>
  <c r="A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B574" i="1"/>
  <c r="A574" i="1"/>
  <c r="B573" i="1"/>
  <c r="A573" i="1"/>
  <c r="B572" i="1"/>
  <c r="A572" i="1"/>
  <c r="B571" i="1"/>
  <c r="A571" i="1"/>
  <c r="B570" i="1"/>
  <c r="A570" i="1"/>
  <c r="B569" i="1"/>
  <c r="A569" i="1"/>
  <c r="B568" i="1"/>
  <c r="A568" i="1"/>
  <c r="B567" i="1"/>
  <c r="A567" i="1"/>
  <c r="B566" i="1"/>
  <c r="A566" i="1"/>
  <c r="B565" i="1"/>
  <c r="A565" i="1"/>
  <c r="B564" i="1"/>
  <c r="A564" i="1"/>
  <c r="B563" i="1"/>
  <c r="A563" i="1"/>
  <c r="B562" i="1"/>
  <c r="A562" i="1"/>
  <c r="B561" i="1"/>
  <c r="A561" i="1"/>
  <c r="B560" i="1"/>
  <c r="A560" i="1"/>
  <c r="B559" i="1"/>
  <c r="A559" i="1"/>
  <c r="B558" i="1"/>
  <c r="A558" i="1"/>
  <c r="B557" i="1"/>
  <c r="A557" i="1"/>
  <c r="B556" i="1"/>
  <c r="A556" i="1"/>
  <c r="B555" i="1"/>
  <c r="A555" i="1"/>
  <c r="B554" i="1"/>
  <c r="A554" i="1"/>
  <c r="B553" i="1"/>
  <c r="A553" i="1"/>
  <c r="B552" i="1"/>
  <c r="A552" i="1"/>
  <c r="B551" i="1"/>
  <c r="A551" i="1"/>
  <c r="B550" i="1"/>
  <c r="A550" i="1"/>
  <c r="B549" i="1"/>
  <c r="A549" i="1"/>
  <c r="B548" i="1"/>
  <c r="A548" i="1"/>
  <c r="B547" i="1"/>
  <c r="A547" i="1"/>
  <c r="B546" i="1"/>
  <c r="A546" i="1"/>
  <c r="B545" i="1"/>
  <c r="A545" i="1"/>
  <c r="B544" i="1"/>
  <c r="A544" i="1"/>
  <c r="B543" i="1"/>
  <c r="A543" i="1"/>
  <c r="Q540" i="1"/>
  <c r="Q539" i="1"/>
  <c r="Q538" i="1"/>
  <c r="Q537" i="1"/>
  <c r="Q536" i="1"/>
  <c r="Q535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43" i="1"/>
  <c r="Q445" i="1"/>
  <c r="Q444" i="1"/>
  <c r="Q542" i="1"/>
  <c r="Q541" i="1"/>
  <c r="Q534" i="1"/>
  <c r="Q533" i="1"/>
  <c r="B593" i="1" l="1"/>
  <c r="F5" i="9"/>
  <c r="B542" i="1"/>
  <c r="A542" i="1"/>
  <c r="B541" i="1"/>
  <c r="A541" i="1"/>
  <c r="B540" i="1"/>
  <c r="A540" i="1"/>
  <c r="B539" i="1"/>
  <c r="A539" i="1"/>
  <c r="B538" i="1"/>
  <c r="A538" i="1"/>
  <c r="B537" i="1"/>
  <c r="A537" i="1"/>
  <c r="B536" i="1"/>
  <c r="A536" i="1"/>
  <c r="B535" i="1"/>
  <c r="A535" i="1"/>
  <c r="B534" i="1"/>
  <c r="A534" i="1"/>
  <c r="B533" i="1"/>
  <c r="A533" i="1"/>
  <c r="B532" i="1"/>
  <c r="A532" i="1"/>
  <c r="B531" i="1"/>
  <c r="A531" i="1"/>
  <c r="B530" i="1"/>
  <c r="A530" i="1"/>
  <c r="B529" i="1"/>
  <c r="A529" i="1"/>
  <c r="B528" i="1"/>
  <c r="A528" i="1"/>
  <c r="B527" i="1"/>
  <c r="A527" i="1"/>
  <c r="B526" i="1"/>
  <c r="A526" i="1"/>
  <c r="B525" i="1"/>
  <c r="A525" i="1"/>
  <c r="B524" i="1"/>
  <c r="A524" i="1"/>
  <c r="B523" i="1"/>
  <c r="A523" i="1"/>
  <c r="B522" i="1"/>
  <c r="A522" i="1"/>
  <c r="B521" i="1"/>
  <c r="A521" i="1"/>
  <c r="B520" i="1"/>
  <c r="A520" i="1"/>
  <c r="B519" i="1"/>
  <c r="A519" i="1"/>
  <c r="B518" i="1"/>
  <c r="A518" i="1"/>
  <c r="Q487" i="1"/>
  <c r="Q486" i="1"/>
  <c r="Q485" i="1"/>
  <c r="Q484" i="1"/>
  <c r="Q386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278" i="1"/>
  <c r="Q277" i="1"/>
  <c r="Q384" i="1" l="1"/>
  <c r="Q383" i="1"/>
  <c r="Q382" i="1"/>
  <c r="Q381" i="1"/>
  <c r="Q380" i="1"/>
  <c r="Q379" i="1"/>
  <c r="Q378" i="1"/>
  <c r="Q497" i="1"/>
  <c r="Q496" i="1"/>
  <c r="Q495" i="1"/>
  <c r="Q494" i="1"/>
  <c r="Q493" i="1"/>
  <c r="Q492" i="1"/>
  <c r="Q491" i="1"/>
  <c r="Q490" i="1"/>
  <c r="Q489" i="1"/>
  <c r="Q488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340" i="1"/>
  <c r="Q339" i="1"/>
  <c r="Q304" i="1"/>
  <c r="Q303" i="1"/>
  <c r="Q302" i="1"/>
  <c r="Q301" i="1"/>
  <c r="Q300" i="1"/>
  <c r="Q299" i="1"/>
  <c r="Q298" i="1"/>
  <c r="Q297" i="1"/>
  <c r="Q279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413" i="1" l="1"/>
  <c r="Q412" i="1"/>
  <c r="Q411" i="1"/>
  <c r="Q385" i="1"/>
  <c r="N5" i="5" l="1"/>
  <c r="S5" i="5"/>
  <c r="T5" i="5"/>
  <c r="U7" i="5" s="1"/>
  <c r="I3" i="5" s="1"/>
  <c r="J3" i="5"/>
  <c r="J4" i="5"/>
  <c r="U8" i="5" l="1"/>
  <c r="I4" i="5" s="1"/>
  <c r="H4" i="5"/>
  <c r="Q377" i="1"/>
  <c r="Q376" i="1"/>
  <c r="Q375" i="1"/>
  <c r="Q374" i="1"/>
  <c r="Q373" i="1"/>
  <c r="Q372" i="1"/>
  <c r="Q371" i="1"/>
  <c r="Q370" i="1"/>
  <c r="Q369" i="1"/>
  <c r="Q368" i="1"/>
  <c r="Q367" i="1"/>
  <c r="Q366" i="1"/>
  <c r="Q345" i="1"/>
  <c r="Q344" i="1"/>
  <c r="Q343" i="1"/>
  <c r="Q342" i="1"/>
  <c r="Q341" i="1"/>
  <c r="Q338" i="1"/>
  <c r="Q337" i="1"/>
  <c r="Q336" i="1"/>
  <c r="Q335" i="1"/>
  <c r="Q312" i="1"/>
  <c r="Q311" i="1"/>
  <c r="Q310" i="1"/>
  <c r="Q309" i="1"/>
  <c r="Q308" i="1"/>
  <c r="Q307" i="1"/>
  <c r="Q306" i="1"/>
  <c r="Q305" i="1"/>
  <c r="Q296" i="1"/>
  <c r="Q295" i="1"/>
  <c r="Q294" i="1"/>
  <c r="Q293" i="1"/>
  <c r="Q292" i="1"/>
  <c r="Q291" i="1"/>
  <c r="Q286" i="1"/>
  <c r="Q285" i="1"/>
  <c r="Q284" i="1"/>
  <c r="Q283" i="1"/>
  <c r="Q282" i="1"/>
  <c r="B517" i="1"/>
  <c r="A517" i="1"/>
  <c r="B516" i="1"/>
  <c r="A516" i="1"/>
  <c r="B515" i="1"/>
  <c r="A515" i="1"/>
  <c r="B514" i="1"/>
  <c r="A514" i="1"/>
  <c r="B513" i="1"/>
  <c r="A513" i="1"/>
  <c r="B512" i="1"/>
  <c r="A512" i="1"/>
  <c r="B511" i="1"/>
  <c r="A511" i="1"/>
  <c r="B510" i="1"/>
  <c r="A510" i="1"/>
  <c r="B509" i="1"/>
  <c r="A509" i="1"/>
  <c r="B508" i="1"/>
  <c r="A508" i="1"/>
  <c r="B507" i="1"/>
  <c r="A507" i="1"/>
  <c r="B506" i="1"/>
  <c r="A506" i="1"/>
  <c r="B505" i="1"/>
  <c r="A505" i="1"/>
  <c r="B504" i="1"/>
  <c r="A504" i="1"/>
  <c r="B503" i="1"/>
  <c r="A503" i="1"/>
  <c r="B502" i="1"/>
  <c r="A502" i="1"/>
  <c r="B501" i="1"/>
  <c r="A501" i="1"/>
  <c r="B500" i="1"/>
  <c r="A500" i="1"/>
  <c r="B499" i="1"/>
  <c r="A499" i="1"/>
  <c r="B498" i="1"/>
  <c r="A498" i="1"/>
  <c r="B497" i="1"/>
  <c r="A497" i="1"/>
  <c r="B496" i="1"/>
  <c r="A496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A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Q410" i="1" l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65" i="1"/>
  <c r="Q334" i="1"/>
  <c r="Q333" i="1"/>
  <c r="Q332" i="1"/>
  <c r="Q331" i="1"/>
  <c r="Q290" i="1"/>
  <c r="Q289" i="1"/>
  <c r="Q288" i="1"/>
  <c r="Q287" i="1"/>
  <c r="Q256" i="1" l="1"/>
  <c r="Q255" i="1"/>
  <c r="B36" i="2" l="1"/>
  <c r="B35" i="2"/>
  <c r="B34" i="2"/>
  <c r="A36" i="2"/>
  <c r="A35" i="2"/>
  <c r="A34" i="2"/>
  <c r="H3" i="5" l="1"/>
  <c r="U3" i="2"/>
  <c r="Q6" i="2" s="1"/>
  <c r="V4" i="2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Q18" i="2" l="1"/>
  <c r="Q22" i="2"/>
  <c r="V5" i="2"/>
  <c r="U5" i="2" s="1"/>
  <c r="Q34" i="2"/>
  <c r="Q36" i="2"/>
  <c r="Q35" i="2"/>
  <c r="Q19" i="2"/>
  <c r="Q23" i="2"/>
  <c r="Q27" i="2"/>
  <c r="U4" i="2"/>
  <c r="Q20" i="2"/>
  <c r="Q24" i="2"/>
  <c r="Q28" i="2"/>
  <c r="Q21" i="2"/>
  <c r="Q25" i="2"/>
  <c r="Q29" i="2"/>
  <c r="Q26" i="2"/>
  <c r="Q30" i="2"/>
  <c r="AN8" i="10"/>
  <c r="W3" i="10" s="1"/>
  <c r="A257" i="1"/>
  <c r="A256" i="1"/>
  <c r="W3" i="1"/>
  <c r="X4" i="1"/>
  <c r="X5" i="1" s="1"/>
  <c r="T595" i="1" l="1"/>
  <c r="T594" i="1"/>
  <c r="T593" i="1"/>
  <c r="T596" i="1"/>
  <c r="T592" i="1"/>
  <c r="T584" i="1"/>
  <c r="T580" i="1"/>
  <c r="T588" i="1"/>
  <c r="T586" i="1"/>
  <c r="T590" i="1"/>
  <c r="T578" i="1"/>
  <c r="T587" i="1"/>
  <c r="T581" i="1"/>
  <c r="T582" i="1"/>
  <c r="T591" i="1"/>
  <c r="T577" i="1"/>
  <c r="T579" i="1"/>
  <c r="T585" i="1"/>
  <c r="T589" i="1"/>
  <c r="T583" i="1"/>
  <c r="T575" i="1"/>
  <c r="T576" i="1"/>
  <c r="T574" i="1"/>
  <c r="T570" i="1"/>
  <c r="T566" i="1"/>
  <c r="T562" i="1"/>
  <c r="T558" i="1"/>
  <c r="T554" i="1"/>
  <c r="T550" i="1"/>
  <c r="T546" i="1"/>
  <c r="T573" i="1"/>
  <c r="T569" i="1"/>
  <c r="T565" i="1"/>
  <c r="T561" i="1"/>
  <c r="T557" i="1"/>
  <c r="T553" i="1"/>
  <c r="T549" i="1"/>
  <c r="T545" i="1"/>
  <c r="T572" i="1"/>
  <c r="T568" i="1"/>
  <c r="T564" i="1"/>
  <c r="T560" i="1"/>
  <c r="T556" i="1"/>
  <c r="T552" i="1"/>
  <c r="T548" i="1"/>
  <c r="T544" i="1"/>
  <c r="T571" i="1"/>
  <c r="T567" i="1"/>
  <c r="T563" i="1"/>
  <c r="T559" i="1"/>
  <c r="T555" i="1"/>
  <c r="T551" i="1"/>
  <c r="T547" i="1"/>
  <c r="T543" i="1"/>
  <c r="T530" i="1"/>
  <c r="T524" i="1"/>
  <c r="T532" i="1"/>
  <c r="T526" i="1"/>
  <c r="T540" i="1"/>
  <c r="T527" i="1"/>
  <c r="T541" i="1"/>
  <c r="T522" i="1"/>
  <c r="T523" i="1"/>
  <c r="T531" i="1"/>
  <c r="T538" i="1"/>
  <c r="T525" i="1"/>
  <c r="T519" i="1"/>
  <c r="T521" i="1"/>
  <c r="T518" i="1"/>
  <c r="T529" i="1"/>
  <c r="T539" i="1"/>
  <c r="T533" i="1"/>
  <c r="T520" i="1"/>
  <c r="T542" i="1"/>
  <c r="T534" i="1"/>
  <c r="T535" i="1"/>
  <c r="T536" i="1"/>
  <c r="T537" i="1"/>
  <c r="T528" i="1"/>
  <c r="Q14" i="2"/>
  <c r="Q10" i="2"/>
  <c r="Q2" i="2"/>
  <c r="Q33" i="2"/>
  <c r="Q17" i="2"/>
  <c r="Q13" i="2"/>
  <c r="Q9" i="2"/>
  <c r="Q5" i="2"/>
  <c r="Q32" i="2"/>
  <c r="Q16" i="2"/>
  <c r="Q12" i="2"/>
  <c r="Q8" i="2"/>
  <c r="Q4" i="2"/>
  <c r="Q31" i="2"/>
  <c r="Q15" i="2"/>
  <c r="Q11" i="2"/>
  <c r="Q7" i="2"/>
  <c r="Q3" i="2"/>
  <c r="T478" i="1"/>
  <c r="T483" i="1"/>
  <c r="T457" i="1"/>
  <c r="T501" i="1"/>
  <c r="T473" i="1"/>
  <c r="T497" i="1"/>
  <c r="T471" i="1"/>
  <c r="T515" i="1"/>
  <c r="T458" i="1"/>
  <c r="T447" i="1"/>
  <c r="T449" i="1"/>
  <c r="T453" i="1"/>
  <c r="T480" i="1"/>
  <c r="T511" i="1"/>
  <c r="T485" i="1"/>
  <c r="T504" i="1"/>
  <c r="T472" i="1"/>
  <c r="T461" i="1"/>
  <c r="T469" i="1"/>
  <c r="T463" i="1"/>
  <c r="T467" i="1"/>
  <c r="T506" i="1"/>
  <c r="T499" i="1"/>
  <c r="T474" i="1"/>
  <c r="T486" i="1"/>
  <c r="T475" i="1"/>
  <c r="T450" i="1"/>
  <c r="T477" i="1"/>
  <c r="T481" i="1"/>
  <c r="T513" i="1"/>
  <c r="T500" i="1"/>
  <c r="T489" i="1"/>
  <c r="T491" i="1"/>
  <c r="T495" i="1"/>
  <c r="T454" i="1"/>
  <c r="T462" i="1"/>
  <c r="T514" i="1"/>
  <c r="T503" i="1"/>
  <c r="T505" i="1"/>
  <c r="T509" i="1"/>
  <c r="T468" i="1"/>
  <c r="T470" i="1"/>
  <c r="T444" i="1"/>
  <c r="T464" i="1"/>
  <c r="T517" i="1"/>
  <c r="T455" i="1"/>
  <c r="T466" i="1"/>
  <c r="T482" i="1"/>
  <c r="T484" i="1"/>
  <c r="T476" i="1"/>
  <c r="T492" i="1"/>
  <c r="T510" i="1"/>
  <c r="T496" i="1"/>
  <c r="T512" i="1"/>
  <c r="T446" i="1"/>
  <c r="T451" i="1"/>
  <c r="T413" i="1"/>
  <c r="T452" i="1"/>
  <c r="T460" i="1"/>
  <c r="T465" i="1"/>
  <c r="T448" i="1"/>
  <c r="T498" i="1"/>
  <c r="T445" i="1"/>
  <c r="T494" i="1"/>
  <c r="T488" i="1"/>
  <c r="T456" i="1"/>
  <c r="T507" i="1"/>
  <c r="T443" i="1"/>
  <c r="T487" i="1"/>
  <c r="T479" i="1"/>
  <c r="T490" i="1"/>
  <c r="T459" i="1"/>
  <c r="T508" i="1"/>
  <c r="T502" i="1"/>
  <c r="T493" i="1"/>
  <c r="T516" i="1"/>
  <c r="T241" i="1"/>
  <c r="T275" i="1"/>
  <c r="T347" i="1"/>
  <c r="T390" i="1"/>
  <c r="T392" i="1"/>
  <c r="T310" i="1"/>
  <c r="T405" i="1"/>
  <c r="T289" i="1"/>
  <c r="T258" i="1"/>
  <c r="T295" i="1"/>
  <c r="T339" i="1"/>
  <c r="T357" i="1"/>
  <c r="T400" i="1"/>
  <c r="T286" i="1"/>
  <c r="T285" i="1"/>
  <c r="T409" i="1"/>
  <c r="T284" i="1"/>
  <c r="T314" i="1"/>
  <c r="T327" i="1"/>
  <c r="T266" i="1"/>
  <c r="T329" i="1"/>
  <c r="T342" i="1"/>
  <c r="T356" i="1"/>
  <c r="T370" i="1"/>
  <c r="T316" i="1"/>
  <c r="T384" i="1"/>
  <c r="T273" i="1"/>
  <c r="T293" i="1"/>
  <c r="T362" i="1"/>
  <c r="T317" i="1"/>
  <c r="T361" i="1"/>
  <c r="T404" i="1"/>
  <c r="T406" i="1"/>
  <c r="T324" i="1"/>
  <c r="T351" i="1"/>
  <c r="T401" i="1"/>
  <c r="T272" i="1"/>
  <c r="T407" i="1"/>
  <c r="T271" i="1"/>
  <c r="T371" i="1"/>
  <c r="T270" i="1"/>
  <c r="T300" i="1"/>
  <c r="T313" i="1"/>
  <c r="T335" i="1"/>
  <c r="T365" i="1"/>
  <c r="T264" i="1"/>
  <c r="T328" i="1"/>
  <c r="T274" i="1"/>
  <c r="T341" i="1"/>
  <c r="T302" i="1"/>
  <c r="T267" i="1"/>
  <c r="T391" i="1"/>
  <c r="T287" i="1"/>
  <c r="T301" i="1"/>
  <c r="T373" i="1"/>
  <c r="T269" i="1"/>
  <c r="T388" i="1"/>
  <c r="T345" i="1"/>
  <c r="T375" i="1"/>
  <c r="T279" i="1"/>
  <c r="T387" i="1"/>
  <c r="T338" i="1"/>
  <c r="T353" i="1"/>
  <c r="T374" i="1"/>
  <c r="T325" i="1"/>
  <c r="T385" i="1"/>
  <c r="T307" i="1"/>
  <c r="T369" i="1"/>
  <c r="T309" i="1"/>
  <c r="T311" i="1"/>
  <c r="T261" i="1"/>
  <c r="T411" i="1"/>
  <c r="T331" i="1"/>
  <c r="T265" i="1"/>
  <c r="T367" i="1"/>
  <c r="T396" i="1"/>
  <c r="T343" i="1"/>
  <c r="T262" i="1"/>
  <c r="T389" i="1"/>
  <c r="T304" i="1"/>
  <c r="T318" i="1"/>
  <c r="T352" i="1"/>
  <c r="T377" i="1"/>
  <c r="T399" i="1"/>
  <c r="T380" i="1"/>
  <c r="T355" i="1"/>
  <c r="T383" i="1"/>
  <c r="T326" i="1"/>
  <c r="T337" i="1"/>
  <c r="T358" i="1"/>
  <c r="T299" i="1"/>
  <c r="T315" i="1"/>
  <c r="T297" i="1"/>
  <c r="T276" i="1"/>
  <c r="T403" i="1"/>
  <c r="T366" i="1"/>
  <c r="T260" i="1"/>
  <c r="T303" i="1"/>
  <c r="T398" i="1"/>
  <c r="T372" i="1"/>
  <c r="T386" i="1"/>
  <c r="T290" i="1"/>
  <c r="T298" i="1"/>
  <c r="T354" i="1"/>
  <c r="T364" i="1"/>
  <c r="T360" i="1"/>
  <c r="T278" i="1"/>
  <c r="T346" i="1"/>
  <c r="T394" i="1"/>
  <c r="T312" i="1"/>
  <c r="T288" i="1"/>
  <c r="T283" i="1"/>
  <c r="T282" i="1"/>
  <c r="T402" i="1"/>
  <c r="T292" i="1"/>
  <c r="T294" i="1"/>
  <c r="T363" i="1"/>
  <c r="T408" i="1"/>
  <c r="T321" i="1"/>
  <c r="T368" i="1"/>
  <c r="T378" i="1"/>
  <c r="T263" i="1"/>
  <c r="T306" i="1"/>
  <c r="T308" i="1"/>
  <c r="T332" i="1"/>
  <c r="T340" i="1"/>
  <c r="T259" i="1"/>
  <c r="T344" i="1"/>
  <c r="T319" i="1"/>
  <c r="T277" i="1"/>
  <c r="T320" i="1"/>
  <c r="T322" i="1"/>
  <c r="T330" i="1"/>
  <c r="T296" i="1"/>
  <c r="T291" i="1"/>
  <c r="T334" i="1"/>
  <c r="T336" i="1"/>
  <c r="T393" i="1"/>
  <c r="T379" i="1"/>
  <c r="T410" i="1"/>
  <c r="T305" i="1"/>
  <c r="T348" i="1"/>
  <c r="T350" i="1"/>
  <c r="T268" i="1"/>
  <c r="T381" i="1"/>
  <c r="T382" i="1"/>
  <c r="T395" i="1"/>
  <c r="T412" i="1"/>
  <c r="T323" i="1"/>
  <c r="T359" i="1"/>
  <c r="T349" i="1"/>
  <c r="T333" i="1"/>
  <c r="T376" i="1"/>
  <c r="T397" i="1"/>
  <c r="G3" i="10"/>
  <c r="W4" i="1"/>
  <c r="T131" i="1" s="1"/>
  <c r="X6" i="1"/>
  <c r="W6" i="1" s="1"/>
  <c r="W5" i="1"/>
  <c r="T159" i="1"/>
  <c r="T173" i="1"/>
  <c r="T187" i="1"/>
  <c r="T243" i="1"/>
  <c r="T242" i="1"/>
  <c r="T19" i="1"/>
  <c r="T33" i="1"/>
  <c r="T75" i="1"/>
  <c r="T20" i="1"/>
  <c r="T34" i="1"/>
  <c r="T48" i="1"/>
  <c r="T76" i="1"/>
  <c r="T160" i="1"/>
  <c r="T174" i="1"/>
  <c r="T188" i="1"/>
  <c r="T244" i="1"/>
  <c r="T161" i="1"/>
  <c r="T175" i="1"/>
  <c r="T189" i="1"/>
  <c r="T245" i="1"/>
  <c r="T18" i="1"/>
  <c r="T172" i="1"/>
  <c r="T50" i="1"/>
  <c r="T176" i="1"/>
  <c r="T246" i="1"/>
  <c r="T158" i="1"/>
  <c r="T21" i="1"/>
  <c r="T37" i="1"/>
  <c r="T51" i="1"/>
  <c r="T247" i="1"/>
  <c r="T186" i="1"/>
  <c r="T22" i="1"/>
  <c r="T38" i="1"/>
  <c r="T52" i="1"/>
  <c r="T248" i="1"/>
  <c r="T249" i="1"/>
  <c r="T74" i="1"/>
  <c r="T35" i="1"/>
  <c r="T152" i="1"/>
  <c r="T236" i="1"/>
  <c r="T250" i="1"/>
  <c r="T53" i="1"/>
  <c r="T69" i="1"/>
  <c r="T153" i="1"/>
  <c r="T237" i="1"/>
  <c r="T251" i="1"/>
  <c r="T49" i="1"/>
  <c r="T39" i="1"/>
  <c r="T54" i="1"/>
  <c r="T56" i="1"/>
  <c r="T70" i="1"/>
  <c r="T154" i="1"/>
  <c r="T182" i="1"/>
  <c r="T238" i="1"/>
  <c r="T252" i="1"/>
  <c r="T40" i="1"/>
  <c r="T55" i="1"/>
  <c r="T57" i="1"/>
  <c r="T155" i="1"/>
  <c r="T183" i="1"/>
  <c r="T239" i="1"/>
  <c r="T253" i="1"/>
  <c r="T71" i="1"/>
  <c r="T72" i="1"/>
  <c r="T156" i="1"/>
  <c r="T170" i="1"/>
  <c r="T184" i="1"/>
  <c r="T240" i="1"/>
  <c r="T254" i="1"/>
  <c r="T36" i="1"/>
  <c r="T73" i="1"/>
  <c r="T157" i="1"/>
  <c r="T171" i="1"/>
  <c r="T185" i="1"/>
  <c r="Q257" i="1"/>
  <c r="T257" i="1" s="1"/>
  <c r="AS8" i="10"/>
  <c r="G4" i="10" s="1"/>
  <c r="B257" i="1"/>
  <c r="B256" i="1"/>
  <c r="A255" i="1"/>
  <c r="B255" i="1"/>
  <c r="T256" i="1"/>
  <c r="T255" i="1"/>
  <c r="E2" i="9"/>
  <c r="H5" i="9"/>
  <c r="T431" i="1" l="1"/>
  <c r="T432" i="1"/>
  <c r="T434" i="1"/>
  <c r="T426" i="1"/>
  <c r="T421" i="1"/>
  <c r="T419" i="1"/>
  <c r="T428" i="1"/>
  <c r="T429" i="1"/>
  <c r="T433" i="1"/>
  <c r="T441" i="1"/>
  <c r="T422" i="1"/>
  <c r="T424" i="1"/>
  <c r="T423" i="1"/>
  <c r="T418" i="1"/>
  <c r="T414" i="1"/>
  <c r="T439" i="1"/>
  <c r="T430" i="1"/>
  <c r="T415" i="1"/>
  <c r="T442" i="1"/>
  <c r="T438" i="1"/>
  <c r="T427" i="1"/>
  <c r="T420" i="1"/>
  <c r="T417" i="1"/>
  <c r="T437" i="1"/>
  <c r="T416" i="1"/>
  <c r="T436" i="1"/>
  <c r="T440" i="1"/>
  <c r="T435" i="1"/>
  <c r="T425" i="1"/>
  <c r="T280" i="1"/>
  <c r="T281" i="1"/>
  <c r="T135" i="1"/>
  <c r="T133" i="1"/>
  <c r="T128" i="1"/>
  <c r="T134" i="1"/>
  <c r="T137" i="1"/>
  <c r="T132" i="1"/>
  <c r="T136" i="1"/>
  <c r="T129" i="1"/>
  <c r="T130" i="1"/>
  <c r="T227" i="1"/>
  <c r="T199" i="1"/>
  <c r="T115" i="1"/>
  <c r="T59" i="1"/>
  <c r="T45" i="1"/>
  <c r="T31" i="1"/>
  <c r="T226" i="1"/>
  <c r="T198" i="1"/>
  <c r="T114" i="1"/>
  <c r="T58" i="1"/>
  <c r="T44" i="1"/>
  <c r="T30" i="1"/>
  <c r="T113" i="1"/>
  <c r="T43" i="1"/>
  <c r="T29" i="1"/>
  <c r="T7" i="1"/>
  <c r="T225" i="1"/>
  <c r="T127" i="1"/>
  <c r="T83" i="1"/>
  <c r="T27" i="1"/>
  <c r="T67" i="1"/>
  <c r="T77" i="1"/>
  <c r="T32" i="1"/>
  <c r="T224" i="1"/>
  <c r="T126" i="1"/>
  <c r="T42" i="1"/>
  <c r="T28" i="1"/>
  <c r="T81" i="1"/>
  <c r="T167" i="1"/>
  <c r="T125" i="1"/>
  <c r="T41" i="1"/>
  <c r="T13" i="1"/>
  <c r="T124" i="1"/>
  <c r="T82" i="1"/>
  <c r="T68" i="1"/>
  <c r="T235" i="1"/>
  <c r="T207" i="1"/>
  <c r="T151" i="1"/>
  <c r="T63" i="1"/>
  <c r="T234" i="1"/>
  <c r="T206" i="1"/>
  <c r="T80" i="1"/>
  <c r="T66" i="1"/>
  <c r="T233" i="1"/>
  <c r="T205" i="1"/>
  <c r="T121" i="1"/>
  <c r="T79" i="1"/>
  <c r="T65" i="1"/>
  <c r="T232" i="1"/>
  <c r="T78" i="1"/>
  <c r="T64" i="1"/>
  <c r="T231" i="1"/>
  <c r="T230" i="1"/>
  <c r="T62" i="1"/>
  <c r="T61" i="1"/>
  <c r="T200" i="1"/>
  <c r="T46" i="1"/>
  <c r="T229" i="1"/>
  <c r="T47" i="1"/>
  <c r="T228" i="1"/>
  <c r="T60" i="1"/>
  <c r="T101" i="1"/>
  <c r="T100" i="1"/>
  <c r="T109" i="1"/>
  <c r="T102" i="1"/>
  <c r="T99" i="1"/>
  <c r="T112" i="1"/>
  <c r="T98" i="1"/>
  <c r="T97" i="1"/>
  <c r="T110" i="1"/>
  <c r="T96" i="1"/>
  <c r="T95" i="1"/>
  <c r="T108" i="1"/>
  <c r="T94" i="1"/>
  <c r="T107" i="1"/>
  <c r="T106" i="1"/>
  <c r="T105" i="1"/>
  <c r="T104" i="1"/>
  <c r="T103" i="1"/>
  <c r="X7" i="1"/>
  <c r="W7" i="1" s="1"/>
  <c r="W4" i="10"/>
  <c r="H6" i="4"/>
  <c r="F6" i="4"/>
  <c r="E2" i="4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X8" i="1" l="1"/>
  <c r="W8" i="1" s="1"/>
  <c r="T213" i="1" l="1"/>
  <c r="T87" i="1"/>
  <c r="T17" i="1"/>
  <c r="T3" i="1"/>
  <c r="T88" i="1"/>
  <c r="T212" i="1"/>
  <c r="T86" i="1"/>
  <c r="T16" i="1"/>
  <c r="T2" i="1"/>
  <c r="T9" i="1"/>
  <c r="T211" i="1"/>
  <c r="T197" i="1"/>
  <c r="T169" i="1"/>
  <c r="T15" i="1"/>
  <c r="T111" i="1"/>
  <c r="T10" i="1"/>
  <c r="T196" i="1"/>
  <c r="T168" i="1"/>
  <c r="T14" i="1"/>
  <c r="T23" i="1"/>
  <c r="T223" i="1"/>
  <c r="T195" i="1"/>
  <c r="T181" i="1"/>
  <c r="T26" i="1"/>
  <c r="T8" i="1"/>
  <c r="T214" i="1"/>
  <c r="T222" i="1"/>
  <c r="T194" i="1"/>
  <c r="T180" i="1"/>
  <c r="T12" i="1"/>
  <c r="T25" i="1"/>
  <c r="T221" i="1"/>
  <c r="T193" i="1"/>
  <c r="T179" i="1"/>
  <c r="T11" i="1"/>
  <c r="T220" i="1"/>
  <c r="T192" i="1"/>
  <c r="T178" i="1"/>
  <c r="T24" i="1"/>
  <c r="T4" i="1"/>
  <c r="T219" i="1"/>
  <c r="T191" i="1"/>
  <c r="T177" i="1"/>
  <c r="T93" i="1"/>
  <c r="T218" i="1"/>
  <c r="T204" i="1"/>
  <c r="T190" i="1"/>
  <c r="T92" i="1"/>
  <c r="T217" i="1"/>
  <c r="T203" i="1"/>
  <c r="T91" i="1"/>
  <c r="T216" i="1"/>
  <c r="T202" i="1"/>
  <c r="T90" i="1"/>
  <c r="T6" i="1"/>
  <c r="T215" i="1"/>
  <c r="T201" i="1"/>
  <c r="T89" i="1"/>
  <c r="T5" i="1"/>
  <c r="X9" i="1"/>
  <c r="W9" i="1" s="1"/>
  <c r="T143" i="1" l="1"/>
  <c r="T142" i="1"/>
  <c r="T141" i="1"/>
  <c r="T210" i="1"/>
  <c r="T140" i="1"/>
  <c r="T84" i="1"/>
  <c r="T209" i="1"/>
  <c r="T139" i="1"/>
  <c r="T208" i="1"/>
  <c r="T166" i="1"/>
  <c r="T138" i="1"/>
  <c r="T165" i="1"/>
  <c r="T164" i="1"/>
  <c r="T150" i="1"/>
  <c r="T163" i="1"/>
  <c r="T149" i="1"/>
  <c r="T162" i="1"/>
  <c r="T148" i="1"/>
  <c r="T120" i="1"/>
  <c r="T147" i="1"/>
  <c r="T119" i="1"/>
  <c r="T116" i="1"/>
  <c r="T146" i="1"/>
  <c r="T144" i="1"/>
  <c r="T145" i="1"/>
  <c r="T117" i="1"/>
  <c r="X10" i="1"/>
  <c r="W10" i="1" s="1"/>
  <c r="X11" i="1" l="1"/>
  <c r="W11" i="1" s="1"/>
  <c r="T118" i="1" s="1"/>
  <c r="X12" i="1" l="1"/>
  <c r="W12" i="1" s="1"/>
  <c r="T85" i="1" l="1"/>
  <c r="T123" i="1"/>
  <c r="T122" i="1"/>
</calcChain>
</file>

<file path=xl/sharedStrings.xml><?xml version="1.0" encoding="utf-8"?>
<sst xmlns="http://schemas.openxmlformats.org/spreadsheetml/2006/main" count="7767" uniqueCount="1399">
  <si>
    <t>MÊS</t>
  </si>
  <si>
    <t>SEMANA</t>
  </si>
  <si>
    <t>DATA_ENVIO</t>
  </si>
  <si>
    <t>AGENDADO?</t>
  </si>
  <si>
    <t>NÃO AGENDADO</t>
  </si>
  <si>
    <t>DT_REMESSA</t>
  </si>
  <si>
    <t>FABRICANTE</t>
  </si>
  <si>
    <t>DEPTO</t>
  </si>
  <si>
    <t>SECAO</t>
  </si>
  <si>
    <t>PRODUTOS</t>
  </si>
  <si>
    <t>GENERICO</t>
  </si>
  <si>
    <t>UND</t>
  </si>
  <si>
    <t>LOJAS CATALOG</t>
  </si>
  <si>
    <t>QUANT</t>
  </si>
  <si>
    <t>AGING</t>
  </si>
  <si>
    <t>01/jul</t>
  </si>
  <si>
    <t>MAS</t>
  </si>
  <si>
    <t>MAS01</t>
  </si>
  <si>
    <t>P1381228001</t>
  </si>
  <si>
    <t>P1381229001</t>
  </si>
  <si>
    <t>P1381230001</t>
  </si>
  <si>
    <t>P1381230002</t>
  </si>
  <si>
    <t>02/jul</t>
  </si>
  <si>
    <t>P1381230003</t>
  </si>
  <si>
    <t>02/jun</t>
  </si>
  <si>
    <t>MAS05</t>
  </si>
  <si>
    <t>P1380302002</t>
  </si>
  <si>
    <t>03/jul</t>
  </si>
  <si>
    <t>FEM</t>
  </si>
  <si>
    <t>FEM01</t>
  </si>
  <si>
    <t>P1381301001</t>
  </si>
  <si>
    <t>P1381302001</t>
  </si>
  <si>
    <t>P1381303001</t>
  </si>
  <si>
    <t>P1381305001</t>
  </si>
  <si>
    <t>P1381306001</t>
  </si>
  <si>
    <t>P1381322001</t>
  </si>
  <si>
    <t>FEM03</t>
  </si>
  <si>
    <t>P1381308001</t>
  </si>
  <si>
    <t>P1381309001</t>
  </si>
  <si>
    <t>P1381310001</t>
  </si>
  <si>
    <t>P1381311001</t>
  </si>
  <si>
    <t>FEM09</t>
  </si>
  <si>
    <t>P1381300001</t>
  </si>
  <si>
    <t>P1381317001</t>
  </si>
  <si>
    <t>P1381318001</t>
  </si>
  <si>
    <t>P1381319001</t>
  </si>
  <si>
    <t>P1381321001</t>
  </si>
  <si>
    <t>P1381321002</t>
  </si>
  <si>
    <t>P1381321004</t>
  </si>
  <si>
    <t>P1381321006</t>
  </si>
  <si>
    <t>P1381321007</t>
  </si>
  <si>
    <t>MAS06</t>
  </si>
  <si>
    <t>P1381299002</t>
  </si>
  <si>
    <t>PRIMEIRO_ENVIO</t>
  </si>
  <si>
    <t>DATA_RESOLUCAO</t>
  </si>
  <si>
    <t>08/jul</t>
  </si>
  <si>
    <t>P1381355001</t>
  </si>
  <si>
    <t>P1381360001</t>
  </si>
  <si>
    <t>P1381360002</t>
  </si>
  <si>
    <t>P1381360003</t>
  </si>
  <si>
    <t>P1381360004</t>
  </si>
  <si>
    <t>P1381360005</t>
  </si>
  <si>
    <t>P1381360006</t>
  </si>
  <si>
    <t>P1381356001</t>
  </si>
  <si>
    <t>P1381382001</t>
  </si>
  <si>
    <t>P1381383001</t>
  </si>
  <si>
    <t>FEM07</t>
  </si>
  <si>
    <t>P1381353001</t>
  </si>
  <si>
    <t>MAS04</t>
  </si>
  <si>
    <t>P1381354002</t>
  </si>
  <si>
    <t>P1381381001</t>
  </si>
  <si>
    <t>09/jul</t>
  </si>
  <si>
    <t>P1381380001</t>
  </si>
  <si>
    <t>P1381421001</t>
  </si>
  <si>
    <t>P1381377001</t>
  </si>
  <si>
    <t>P1381378001</t>
  </si>
  <si>
    <t>P1381378002</t>
  </si>
  <si>
    <t>FEM04</t>
  </si>
  <si>
    <t>P1381376001</t>
  </si>
  <si>
    <t>P1381374001</t>
  </si>
  <si>
    <t>P1381375001</t>
  </si>
  <si>
    <t>10/jul</t>
  </si>
  <si>
    <t>P1376001002</t>
  </si>
  <si>
    <t>P1376001003</t>
  </si>
  <si>
    <t>P1376001004</t>
  </si>
  <si>
    <t>P1376001005</t>
  </si>
  <si>
    <t>10/jun</t>
  </si>
  <si>
    <t>P1380846002</t>
  </si>
  <si>
    <t>12/jun</t>
  </si>
  <si>
    <t>P1380557002</t>
  </si>
  <si>
    <t>14/jul</t>
  </si>
  <si>
    <t>P1379785006</t>
  </si>
  <si>
    <t>P1379785007</t>
  </si>
  <si>
    <t>P1379786006</t>
  </si>
  <si>
    <t>P1379786007</t>
  </si>
  <si>
    <t>P1380203009</t>
  </si>
  <si>
    <t>P1380203010</t>
  </si>
  <si>
    <t>P1380203011</t>
  </si>
  <si>
    <t>P1380203012</t>
  </si>
  <si>
    <t>15/jul</t>
  </si>
  <si>
    <t>P1381547001</t>
  </si>
  <si>
    <t>P1381548001</t>
  </si>
  <si>
    <t>P1381549001</t>
  </si>
  <si>
    <t>P1381550001</t>
  </si>
  <si>
    <t>P1381553001</t>
  </si>
  <si>
    <t>P1381554001</t>
  </si>
  <si>
    <t>P1381545001</t>
  </si>
  <si>
    <t>P1381551001</t>
  </si>
  <si>
    <t>P1381552001</t>
  </si>
  <si>
    <t>P1381546001</t>
  </si>
  <si>
    <t>P1381555001</t>
  </si>
  <si>
    <t>P1381364001</t>
  </si>
  <si>
    <t>P1381365001</t>
  </si>
  <si>
    <t>P1381544001</t>
  </si>
  <si>
    <t>P1381544002</t>
  </si>
  <si>
    <t>P1381544003</t>
  </si>
  <si>
    <t>P1381544004</t>
  </si>
  <si>
    <t>16/jun</t>
  </si>
  <si>
    <t>MAS07</t>
  </si>
  <si>
    <t>P1380867002</t>
  </si>
  <si>
    <t>17/jul</t>
  </si>
  <si>
    <t>P1381366001</t>
  </si>
  <si>
    <t>17/jun</t>
  </si>
  <si>
    <t>P1377625040</t>
  </si>
  <si>
    <t>P1380832004</t>
  </si>
  <si>
    <t>P1380832005</t>
  </si>
  <si>
    <t>18/jun</t>
  </si>
  <si>
    <t>P1381127001</t>
  </si>
  <si>
    <t>P1381125001</t>
  </si>
  <si>
    <t>P1380900001</t>
  </si>
  <si>
    <t>19/jun</t>
  </si>
  <si>
    <t>P1380910003</t>
  </si>
  <si>
    <t>P1380910004</t>
  </si>
  <si>
    <t>P1380991002</t>
  </si>
  <si>
    <t>19/mai</t>
  </si>
  <si>
    <t>P1379754002</t>
  </si>
  <si>
    <t>P1380399002</t>
  </si>
  <si>
    <t>21/jul</t>
  </si>
  <si>
    <t>P1381320001</t>
  </si>
  <si>
    <t>P1381362001</t>
  </si>
  <si>
    <t>P1381363001</t>
  </si>
  <si>
    <t>P1381361001</t>
  </si>
  <si>
    <t>22/jul</t>
  </si>
  <si>
    <t>P1381639001</t>
  </si>
  <si>
    <t>P1381631001</t>
  </si>
  <si>
    <t>P1381599001</t>
  </si>
  <si>
    <t>P1381600001</t>
  </si>
  <si>
    <t>P1381621001</t>
  </si>
  <si>
    <t>P1381597001</t>
  </si>
  <si>
    <t>P1381597002</t>
  </si>
  <si>
    <t>P1381597003</t>
  </si>
  <si>
    <t>P1381598001</t>
  </si>
  <si>
    <t>22/jun</t>
  </si>
  <si>
    <t>P1380969001</t>
  </si>
  <si>
    <t>P1380969002</t>
  </si>
  <si>
    <t>P1380969003</t>
  </si>
  <si>
    <t>P1380969004</t>
  </si>
  <si>
    <t>P1380970001</t>
  </si>
  <si>
    <t>P1381014001</t>
  </si>
  <si>
    <t>P1381015001</t>
  </si>
  <si>
    <t>P1381015002</t>
  </si>
  <si>
    <t>P1381015003</t>
  </si>
  <si>
    <t>P1381015004</t>
  </si>
  <si>
    <t>P1381015005</t>
  </si>
  <si>
    <t>P1381016001</t>
  </si>
  <si>
    <t>23/jun</t>
  </si>
  <si>
    <t>P1381051001</t>
  </si>
  <si>
    <t>P1381227002</t>
  </si>
  <si>
    <t>25/jun</t>
  </si>
  <si>
    <t>P1381129001</t>
  </si>
  <si>
    <t>P1381131001</t>
  </si>
  <si>
    <t>P1381133001</t>
  </si>
  <si>
    <t>P1381134001</t>
  </si>
  <si>
    <t>P1381134002</t>
  </si>
  <si>
    <t>P1381132002</t>
  </si>
  <si>
    <t>29/jun</t>
  </si>
  <si>
    <t>P1381234001</t>
  </si>
  <si>
    <t>P1381235001</t>
  </si>
  <si>
    <t>P1381222001</t>
  </si>
  <si>
    <t>P1381223001</t>
  </si>
  <si>
    <t>P1381224001</t>
  </si>
  <si>
    <t>P1381225001</t>
  </si>
  <si>
    <t>P1381218001</t>
  </si>
  <si>
    <t>P1381219001</t>
  </si>
  <si>
    <t>P1381249001</t>
  </si>
  <si>
    <t>P1381250001</t>
  </si>
  <si>
    <t>P1381226001</t>
  </si>
  <si>
    <t>P1381226002</t>
  </si>
  <si>
    <t>P1381226003</t>
  </si>
  <si>
    <t>P1381226004</t>
  </si>
  <si>
    <t>P1381226005</t>
  </si>
  <si>
    <t>P1381226006</t>
  </si>
  <si>
    <t>P1381290001</t>
  </si>
  <si>
    <t>P1381220001</t>
  </si>
  <si>
    <t>P1381246001</t>
  </si>
  <si>
    <t>P1381247001</t>
  </si>
  <si>
    <t>P1381248001</t>
  </si>
  <si>
    <t>P1381323001</t>
  </si>
  <si>
    <t>P1381323002</t>
  </si>
  <si>
    <t>P1381323003</t>
  </si>
  <si>
    <t>P1380310002</t>
  </si>
  <si>
    <t>P1380310003</t>
  </si>
  <si>
    <t>P1380310004</t>
  </si>
  <si>
    <t>P1381221001</t>
  </si>
  <si>
    <t>P1381221002</t>
  </si>
  <si>
    <t>P1381221003</t>
  </si>
  <si>
    <t>P1381221004</t>
  </si>
  <si>
    <t>30/jun</t>
  </si>
  <si>
    <t>P1381252001</t>
  </si>
  <si>
    <t>P1381252002</t>
  </si>
  <si>
    <t>P1381252003</t>
  </si>
  <si>
    <t>P1381253001</t>
  </si>
  <si>
    <t>P1381253002</t>
  </si>
  <si>
    <t>P1381253003</t>
  </si>
  <si>
    <t>P1381254001</t>
  </si>
  <si>
    <t>P1381254002</t>
  </si>
  <si>
    <t>P1381254003</t>
  </si>
  <si>
    <t>P1381334001</t>
  </si>
  <si>
    <t>P1381335001</t>
  </si>
  <si>
    <t>P1381336001</t>
  </si>
  <si>
    <t>P1381336002</t>
  </si>
  <si>
    <t>P1381337001</t>
  </si>
  <si>
    <t>P1381337002</t>
  </si>
  <si>
    <t>P1381338001</t>
  </si>
  <si>
    <t>P1381338002</t>
  </si>
  <si>
    <t>P1381339001</t>
  </si>
  <si>
    <t>P1381339002</t>
  </si>
  <si>
    <t>P1381340001</t>
  </si>
  <si>
    <t>P1381341001</t>
  </si>
  <si>
    <t>P1381429002</t>
  </si>
  <si>
    <t>P1381429003</t>
  </si>
  <si>
    <t>P1380647009</t>
  </si>
  <si>
    <t>P1376001006</t>
  </si>
  <si>
    <t>INF</t>
  </si>
  <si>
    <t>INF03</t>
  </si>
  <si>
    <t>P1381379002</t>
  </si>
  <si>
    <t>P1377065004</t>
  </si>
  <si>
    <t>INF06</t>
  </si>
  <si>
    <t>P1380908002</t>
  </si>
  <si>
    <t>P1380906002</t>
  </si>
  <si>
    <t>P1380583005</t>
  </si>
  <si>
    <t>P1380583002</t>
  </si>
  <si>
    <t>P1380583003</t>
  </si>
  <si>
    <t>P1380583004</t>
  </si>
  <si>
    <t>31/jul</t>
  </si>
  <si>
    <t>P1382087001</t>
  </si>
  <si>
    <t>P1382086001</t>
  </si>
  <si>
    <t>INF02</t>
  </si>
  <si>
    <t>P1382081001</t>
  </si>
  <si>
    <t>P1382082001</t>
  </si>
  <si>
    <t>P1382084001</t>
  </si>
  <si>
    <t>P1382083001</t>
  </si>
  <si>
    <t>P1382085001</t>
  </si>
  <si>
    <t>NOM_DEPTO</t>
  </si>
  <si>
    <t>COD_DEPTO</t>
  </si>
  <si>
    <t>DSC_SECAO</t>
  </si>
  <si>
    <t>DSC_LINHA</t>
  </si>
  <si>
    <t>NOM_GRP_COMERCIAL</t>
  </si>
  <si>
    <t>MATERIAL</t>
  </si>
  <si>
    <t>DSC_PRODUTO</t>
  </si>
  <si>
    <t>DSC_COR</t>
  </si>
  <si>
    <t>QTD_DISP_CD</t>
  </si>
  <si>
    <t>STATUS</t>
  </si>
  <si>
    <t>ULTIMA_ATUALIZAÇÃO</t>
  </si>
  <si>
    <t>DATA_RESOLUÇÃO</t>
  </si>
  <si>
    <t>ACESSÓRIOS</t>
  </si>
  <si>
    <t>ACS</t>
  </si>
  <si>
    <t>ACS03 - ACESSÓRIO MASCULINO</t>
  </si>
  <si>
    <t>ACS0304 - CINTO</t>
  </si>
  <si>
    <t>1381062013</t>
  </si>
  <si>
    <t>1381062-CINTO PU LG 40 FU</t>
  </si>
  <si>
    <t>MARROM</t>
  </si>
  <si>
    <t>CATALOGADO</t>
  </si>
  <si>
    <t>1381062015</t>
  </si>
  <si>
    <t>1381061005</t>
  </si>
  <si>
    <t>1381061-CINTO MASC ELASTIC VR</t>
  </si>
  <si>
    <t>SORTIDO</t>
  </si>
  <si>
    <t>1381061004</t>
  </si>
  <si>
    <t>LINGERIE</t>
  </si>
  <si>
    <t>LNG</t>
  </si>
  <si>
    <t>LNG02 - LINGERIE MARCA PRÓPRIA</t>
  </si>
  <si>
    <t>LNG0213 - TOP BÁSICO</t>
  </si>
  <si>
    <t>P1381214006</t>
  </si>
  <si>
    <t>1381214-SUTIA TOP COM BOJO</t>
  </si>
  <si>
    <t>1381061003</t>
  </si>
  <si>
    <t>1381062003</t>
  </si>
  <si>
    <t>PRETO</t>
  </si>
  <si>
    <t>1381062005</t>
  </si>
  <si>
    <t>CINZA</t>
  </si>
  <si>
    <t>1381062014</t>
  </si>
  <si>
    <t>1381061002</t>
  </si>
  <si>
    <t>1381062006</t>
  </si>
  <si>
    <t>1377198002</t>
  </si>
  <si>
    <t>1377198-CINTO PU DF LG 40</t>
  </si>
  <si>
    <t>PTO/MRM-CAFÉ</t>
  </si>
  <si>
    <t>MASCULINO</t>
  </si>
  <si>
    <t>MAS04 - SURFWEAR MASCULINO</t>
  </si>
  <si>
    <t>MAS0412 - CASACO MOLETOM</t>
  </si>
  <si>
    <t>P1380566002</t>
  </si>
  <si>
    <t>1380566-CASACO MOLETOM SILK</t>
  </si>
  <si>
    <t>VRD-CLARO</t>
  </si>
  <si>
    <t>CATALOGAÇÃO AUTOMÁTICA</t>
  </si>
  <si>
    <t>FEMININO</t>
  </si>
  <si>
    <t>FEM01 - CASUAL FEMININO</t>
  </si>
  <si>
    <t>FEM0103 - CAMISETA (MC) MALHA</t>
  </si>
  <si>
    <t>P1381130001</t>
  </si>
  <si>
    <t>1381130-BLUSA MALHA QUADRADA EST. BOLAS</t>
  </si>
  <si>
    <t>PTO/BRANCO</t>
  </si>
  <si>
    <t>FEM03 - MODA JOVEM</t>
  </si>
  <si>
    <t>FEM0302 - REGATA MALHA</t>
  </si>
  <si>
    <t>P1381015006</t>
  </si>
  <si>
    <t>1381015-TOP CROPPED ALCA FINA</t>
  </si>
  <si>
    <t>AZL-MARINHO</t>
  </si>
  <si>
    <t>FEM0303 - CAMISETA (MC) MALHA</t>
  </si>
  <si>
    <t>P1381010001</t>
  </si>
  <si>
    <t>1381010-BLUSA BOX MALHA SORT. BRILHO</t>
  </si>
  <si>
    <t>LNG0201 - SUTIÃ</t>
  </si>
  <si>
    <t>P1380164005</t>
  </si>
  <si>
    <t>1380164-SUTIA TOP COM BOJO</t>
  </si>
  <si>
    <t>INFANTIL</t>
  </si>
  <si>
    <t>INF03 - INFANTOJUVENIL MENINA</t>
  </si>
  <si>
    <t>INF0325 - CONJUNTO MOLETOM</t>
  </si>
  <si>
    <t>P1379068004</t>
  </si>
  <si>
    <t>1379068-CONJUNTO DE MOLETOM BLOCO DE COR</t>
  </si>
  <si>
    <t>ROS/ROX-LILÁS/BRA-OFF</t>
  </si>
  <si>
    <t>P1379068003</t>
  </si>
  <si>
    <t>INF05 - PRIMEIROS PASSOS MENINO</t>
  </si>
  <si>
    <t>INF0516 - CASACO/JAQUETA MOLETOM</t>
  </si>
  <si>
    <t>P1379669003</t>
  </si>
  <si>
    <t>1379669-CASACO TIRANOSSAURO REX</t>
  </si>
  <si>
    <t>VERMELHO</t>
  </si>
  <si>
    <t>P1379068002</t>
  </si>
  <si>
    <t>P1379669002</t>
  </si>
  <si>
    <t>INFANTIL MENINO</t>
  </si>
  <si>
    <t>INF06 - INFANTOJUVENIL MENINO</t>
  </si>
  <si>
    <t>INF0624 - CONJUNTO MOLETOM</t>
  </si>
  <si>
    <t>P1380636004</t>
  </si>
  <si>
    <t>1380636-CONJUNTO MOLETOM DINO T-REX</t>
  </si>
  <si>
    <t>PTO/VERDE</t>
  </si>
  <si>
    <t>P1380636003</t>
  </si>
  <si>
    <t>INF0520 - CONJUNTO MOLETOM</t>
  </si>
  <si>
    <t>P1378616004</t>
  </si>
  <si>
    <t>1378616-CONJ MOL ZIPER DOG + CALCA</t>
  </si>
  <si>
    <t>VRD/CZA-MESC</t>
  </si>
  <si>
    <t>P1378616005</t>
  </si>
  <si>
    <t>P1379669004</t>
  </si>
  <si>
    <t>P1380636002</t>
  </si>
  <si>
    <t>MAS02 - ESPORTE MASCULINO</t>
  </si>
  <si>
    <t>MAS0208 - SHORT TECIDO PLANO</t>
  </si>
  <si>
    <t>P1381327002</t>
  </si>
  <si>
    <t>1381327-SHORT ELASTICO DETALHE LATERAL</t>
  </si>
  <si>
    <t>OUTROS</t>
  </si>
  <si>
    <t>OUT</t>
  </si>
  <si>
    <t>OPT01 - CMB - CAMEBA</t>
  </si>
  <si>
    <t>OPT0101 - CMB01 - CAMA</t>
  </si>
  <si>
    <t>1375435</t>
  </si>
  <si>
    <t>1375435-LCL QUEEN AVULSO C/ELAST SORT</t>
  </si>
  <si>
    <t xml:space="preserve"> </t>
  </si>
  <si>
    <t>1375436</t>
  </si>
  <si>
    <t>1375436-LCL CSL AVULSO C/ELAST SORT</t>
  </si>
  <si>
    <t>1375437</t>
  </si>
  <si>
    <t>1375437-LCL SLT AVULSO C/ ELAST SORT</t>
  </si>
  <si>
    <t>Não catalogar automaticamente:</t>
  </si>
  <si>
    <t>junho</t>
  </si>
  <si>
    <t>(Tudo)</t>
  </si>
  <si>
    <t>TOTAL &gt;&gt;</t>
  </si>
  <si>
    <t xml:space="preserve"> QUANT PEÇAS</t>
  </si>
  <si>
    <t xml:space="preserve"> AGING MAIOR QUE 7 DIAS POR PEÇAS</t>
  </si>
  <si>
    <t>QUANT PRODUTOS</t>
  </si>
  <si>
    <t>DT_AGENDAMENTO</t>
  </si>
  <si>
    <t>(vazio)</t>
  </si>
  <si>
    <t>DSC_MATERIAL</t>
  </si>
  <si>
    <t>BLUSA ML TULE ESTAMPA SORTI, SORTIDO, GG</t>
  </si>
  <si>
    <t>BLUSA ML TULE ESTAMPA SORTID, SORTIDO, M</t>
  </si>
  <si>
    <t>BLUSA ML TULE ESTAMPA SORTID, SORTIDO, G</t>
  </si>
  <si>
    <t>BLUSA ML TULE ESTAMPA SORTID, SORTIDO, P</t>
  </si>
  <si>
    <t>POLO MC PIQUET LISTRADA COM FRISO, PTO/M</t>
  </si>
  <si>
    <t>POLO MC PIQUET RECORTE, MRM/BGE</t>
  </si>
  <si>
    <t>POLO MC PIQUET, VRD-CLARO</t>
  </si>
  <si>
    <t>POLO MC PIQUET, AZL-INDIGO</t>
  </si>
  <si>
    <t>POLO MC PIQUET, CINZA</t>
  </si>
  <si>
    <t>CAMISETA MC SILK CONTROLS YOUR LIFE, PRE</t>
  </si>
  <si>
    <t>BLUSA CHIC ML MALHA LISTRA, SORTIDO</t>
  </si>
  <si>
    <t>BLUSA AMPLA MALHA LISTRA, SORTIDO</t>
  </si>
  <si>
    <t>REGATA MALHA DEVORÉ (TWIN), SORTIDO</t>
  </si>
  <si>
    <t>BLUSA DECOTE CARECA MG BRILHO, PRETO</t>
  </si>
  <si>
    <t>BLUSA DECOTE CARECA MG BRILHO, BRANCO</t>
  </si>
  <si>
    <t>BLUSA DEC V MALHA DEVORÉ, SORTIDO</t>
  </si>
  <si>
    <t>BLUSA ML TULE ESTAMPA SORTIDA, SORTIDO</t>
  </si>
  <si>
    <t>BLUSA QUADRADA MG BRILHO, CZA-MESCLA</t>
  </si>
  <si>
    <t>BLUSA QUADRADINHA SILK TUC, MARROM</t>
  </si>
  <si>
    <t>SHORT MALHA PONTO ROMA, MARROM</t>
  </si>
  <si>
    <t>CAMISETA MC LISTINHA SORTIDA, SORTIDO</t>
  </si>
  <si>
    <t>CAMISETA MC LISTRADA SIMPLICITE, SORTIDO</t>
  </si>
  <si>
    <t>CAMISETA MC RECORTE, MULTICORES</t>
  </si>
  <si>
    <t>CAMISETA MC DIFERENCIADA COM BOLSO, PRET</t>
  </si>
  <si>
    <t>BERMUDA RAMI, AZL-CLARO</t>
  </si>
  <si>
    <t>BERMUDA RAMI, AZL-JEANS</t>
  </si>
  <si>
    <t>BERMUDA RAMI, BRANCO</t>
  </si>
  <si>
    <t>BERMUDA RAMI, VRD-MUSGO</t>
  </si>
  <si>
    <t>BERMUDA RAMI, ROSA</t>
  </si>
  <si>
    <t>CAMISETA MC BASICA, SORTIDO</t>
  </si>
  <si>
    <t>CAMISETA MC SORTIDA, MULTICORES</t>
  </si>
  <si>
    <t>BLUSA MC ALONGADA, BRANCO</t>
  </si>
  <si>
    <t>BLUSA MC ALONGADA, CINZA</t>
  </si>
  <si>
    <t>BLUSA MC ALONGADA, PRETO</t>
  </si>
  <si>
    <t>BLUSA MC ALONGADA, ROX-LILAS</t>
  </si>
  <si>
    <t>BLUSA MC ALONGADA, CZA-MESCLA</t>
  </si>
  <si>
    <t>BLUSA MC ALONGADA, AZL-MARINHO</t>
  </si>
  <si>
    <t>BLUSA GOLA ALTA LISTRADA COM LUREX, MULT</t>
  </si>
  <si>
    <t>CAMISETA MC SILK SORTIDO, MRM-CARAMELO</t>
  </si>
  <si>
    <t>CAMISETA MC EST.QUADRICULADA, PTO/BRANCO</t>
  </si>
  <si>
    <t>TOP MESCLA, CINZA</t>
  </si>
  <si>
    <t>BERMUDA MOLETOM ESTAMPADA, MULTICORES</t>
  </si>
  <si>
    <t>CASACO MOLETOM FECHADO COM CAPUZ ESTAMPA</t>
  </si>
  <si>
    <t>BLUSA MALHA QUADRADA MG JAPONESA, PRETO</t>
  </si>
  <si>
    <t>BLUSA MALHA QUADRADA MG JAPONESA, BRA-OF</t>
  </si>
  <si>
    <t>REGATA MALHA LISTRADA, MULTICORES</t>
  </si>
  <si>
    <t>BLUSA MC SILK TAKE IT EASY, AZL-MARINHO</t>
  </si>
  <si>
    <t>BLUSA MC SILK TAKE IT EASY, AMARELO</t>
  </si>
  <si>
    <t>BLUSA MALHA OPEN SHOULDER, PRETO</t>
  </si>
  <si>
    <t>CAMISETA MC BOLSINHO SILK, PRETO</t>
  </si>
  <si>
    <t>CAMISETA MC BOLSINHO SILK, AZL-MARINHO</t>
  </si>
  <si>
    <t>REGATA RIB 100%CO, PRETO</t>
  </si>
  <si>
    <t>REGATA RIB 100%CO, MRM-CARAMELO</t>
  </si>
  <si>
    <t>REGATA RIB 100%CO, ROSA</t>
  </si>
  <si>
    <t>REGATA RIB 100%CO, AZUL</t>
  </si>
  <si>
    <t>CALÇA FLAIRE BRILHO, PTO/PRATA</t>
  </si>
  <si>
    <t>CAMISETA ML VISCO PREMIUM, VRD-ESCURO</t>
  </si>
  <si>
    <t>BLUSA MARROCAN MG JAPONESA, ROXO</t>
  </si>
  <si>
    <t>BLUSA MARROCAN MG JAPONESA, VERMELHO</t>
  </si>
  <si>
    <t>SHORT MARROCAN, ROXO</t>
  </si>
  <si>
    <t>SHORT MARROCAN, VERMELHO</t>
  </si>
  <si>
    <t>CAMISETA MC BÁSICA, BEGE</t>
  </si>
  <si>
    <t>CAMISETA MC BÁSICA, BRANCO</t>
  </si>
  <si>
    <t>CAMISETA MC BÁSICA, VERDE</t>
  </si>
  <si>
    <t>CAMISETA MC BÁSICA, LARANJA</t>
  </si>
  <si>
    <t>BL MC FULL EST LISTRA, BRA-OFF/LRJ</t>
  </si>
  <si>
    <t>BL MC FULL EST POA SOMBREAMENTO, PRETO</t>
  </si>
  <si>
    <t>BL FULL EST GUARDA CHUVA, BRA-OFF-WHITE</t>
  </si>
  <si>
    <t>BL MC FULL EST MARGARIDA, MARROM</t>
  </si>
  <si>
    <t>CALÇA MALHA COM RECORTE, PRETO</t>
  </si>
  <si>
    <t>BL MC MOLETINHO RECORTES BICOLOR, PTO/BR</t>
  </si>
  <si>
    <t>CALÇA MOLETINHO WIDE, BEGE</t>
  </si>
  <si>
    <t>BL ML MALHA MANGA BUFF, ROSA</t>
  </si>
  <si>
    <t>BL ML GOLA ALTA, BRA-OFF/LRJ</t>
  </si>
  <si>
    <t>BL MC FULL EST GUARDA CHUVA, BRA-OFF-WHI</t>
  </si>
  <si>
    <t>BL ML MOLETINHO QUADRADINHO, PTO/BRANCO</t>
  </si>
  <si>
    <t>CAMISETA MC LISTRADO, SORTIDO</t>
  </si>
  <si>
    <t>CAMISETA MC GOLA V LISTRADO, SORTIDO</t>
  </si>
  <si>
    <t>BERMUDA MOLETOM, AZUL</t>
  </si>
  <si>
    <t>BERMUDA MOLETOM, MRM-TELHA</t>
  </si>
  <si>
    <t>BERMUDA MOLETOM, AZL-MARINHO</t>
  </si>
  <si>
    <t>BERMUDA MOLETOM, MARROM</t>
  </si>
  <si>
    <t>CASACO MOLETOM ABERTO BOLSO CANGURU, AZL</t>
  </si>
  <si>
    <t>CAMISETA MC GOLA LISTRADA COM S, SORTIDO</t>
  </si>
  <si>
    <t>BLUSA GOLA V FLAME SIM, AMARELO</t>
  </si>
  <si>
    <t>CAMISETA MC BASICA, CZA-CHUMBO</t>
  </si>
  <si>
    <t>CAMISETA MC BASICA, AZL-MARINHO</t>
  </si>
  <si>
    <t>CAMISETA MC COM SILK SORTIDO, SORTIDO</t>
  </si>
  <si>
    <t>CAMISETA MC BOX COM SILK SORTIDO, SORTID</t>
  </si>
  <si>
    <t>POLO PIQUET JAQUARD, AZL-CLARO</t>
  </si>
  <si>
    <t>POLO PIQUET JAQUARD, VERDE</t>
  </si>
  <si>
    <t>POLO PIQUET SEM BOLSO, AZUL</t>
  </si>
  <si>
    <t>CASACO CANGURU CAPUZ, BRANCO</t>
  </si>
  <si>
    <t>CASACO MOLETOM SILK, CINZA</t>
  </si>
  <si>
    <t>BLUSA ML ALONGADA VISCOLYCRA, SORTIDO</t>
  </si>
  <si>
    <t>BLUSA MG MORCEGO LISA, PRETO</t>
  </si>
  <si>
    <t>BLUSA AMPLA COM COSTURA APARENTE, BRA-OF</t>
  </si>
  <si>
    <t>CAMISETA MC SILK LOCALIZADO, SORTIDO</t>
  </si>
  <si>
    <t>BLUSA MC GOLA V, PRETO</t>
  </si>
  <si>
    <t>BL MC MOLETINHO LISTRA COLORIDA, MULTICO</t>
  </si>
  <si>
    <t>REGATA COTTON PLUS, PRETO</t>
  </si>
  <si>
    <t>BLUSA MC MALHA FRUFRU SORTIDA, SORTIDO</t>
  </si>
  <si>
    <t>BLUSA MC MALHA FRUFU, PRETO</t>
  </si>
  <si>
    <t>BERMUDA MOLETOM, CZA-MESCLA</t>
  </si>
  <si>
    <t>BERMUDA MOLETOM, CINZA</t>
  </si>
  <si>
    <t>BERMUDA MOLETOM, BRANCO</t>
  </si>
  <si>
    <t>CAMISETA MC RAJADA, MULTICORES</t>
  </si>
  <si>
    <t>BLUSA MC MALHA PUXADINHO, VERDE</t>
  </si>
  <si>
    <t>BLUSA MC MALHA PUXADINHO, LARANJA</t>
  </si>
  <si>
    <t>BLUSA MC MALHA PUXADINHO, ROSA</t>
  </si>
  <si>
    <t>BLUSA MC MALHA PUXADINHO, LRJ-SALMAO</t>
  </si>
  <si>
    <t>TOP CROPPED, PRETO</t>
  </si>
  <si>
    <t>CALÇA FLARE DE MALHA, PRETO</t>
  </si>
  <si>
    <t>TOP CROPPED ALÇA FINA, PRETO</t>
  </si>
  <si>
    <t>TOP CROPPED ALÇA FINA, BRANCO</t>
  </si>
  <si>
    <t>TOP CROPPED ALÇA FINA, VERDE</t>
  </si>
  <si>
    <t>TOP CROPPED ALÇA FINA, AZUL</t>
  </si>
  <si>
    <t>TOP CROPPED ALÇA FINA, VRD-ÁGUA</t>
  </si>
  <si>
    <t>CALÇA MOLETOM BÁSICA, CZA-MESCLA</t>
  </si>
  <si>
    <t>CASACO MOLETOM SORTIDO, SORTIDO</t>
  </si>
  <si>
    <t>VESTIDO DE MALHA CHIC, PRETO</t>
  </si>
  <si>
    <t>BLUSA MALHA DEC.V RIBANA, MRM-CARAMELO</t>
  </si>
  <si>
    <t>REGATA CROPPED RIBANA, MRM-CARAMELO</t>
  </si>
  <si>
    <t>TOP CROPPED PONTO ROMA, BEGE</t>
  </si>
  <si>
    <t>SHORT DE MALHA PONTO ROMA, AZUL</t>
  </si>
  <si>
    <t>SHORT DE MALHA PONTO ROMA, BEGE</t>
  </si>
  <si>
    <t>CARDIGAN DE MALHA ALONGADO , MRM-CARAMEL</t>
  </si>
  <si>
    <t>BLUSA MC MALHA LISTRA, MULTICORES</t>
  </si>
  <si>
    <t>BLUSA DEC V MULET, PRETO</t>
  </si>
  <si>
    <t>CAMISETA COM SILK DEUSA, PRETO</t>
  </si>
  <si>
    <t>CALÇA MOLECOTTON BOLSOS, PRETO</t>
  </si>
  <si>
    <t>BLUSA MC MOLECOTTON COM SILK, PRETO</t>
  </si>
  <si>
    <t>SHORT MOLECOTTON COM VIVO, PRETO</t>
  </si>
  <si>
    <t>CASACO DE MALHA 80, PRETO</t>
  </si>
  <si>
    <t>BLUSA MC MALHA ELASTICO, PRETO</t>
  </si>
  <si>
    <t>REGATA MALHA ALÇA DUPLA, PRETO</t>
  </si>
  <si>
    <t>BLUSA ML MALHA COM DETALHE DE VIES, PRET</t>
  </si>
  <si>
    <t>REGATA RIB 2X1 BASICA, PRETO</t>
  </si>
  <si>
    <t>REGATA RIB 2X1 BASICA, AMARELO</t>
  </si>
  <si>
    <t>REGATA RIB 2X1 BASICA, CZA-MESCLA</t>
  </si>
  <si>
    <t>REGATA RIB 2X1 BASICA, BRA-OFF-WHITE</t>
  </si>
  <si>
    <t>REGATA RIB 2X1 BASICA, CINZA</t>
  </si>
  <si>
    <t>REGATA RIB 2X1 BASICA, CZA-CHUMBO</t>
  </si>
  <si>
    <t>BLUSA MC MALHA, PRETO</t>
  </si>
  <si>
    <t>BERMUDA MOLETOM ESTAMPADA, SORTIDO</t>
  </si>
  <si>
    <t>BERMUDA MOLETOM LISA, CZA-MESCLA</t>
  </si>
  <si>
    <t>CASACO MOLETOM CAPUZ, CZA-MESCLA</t>
  </si>
  <si>
    <t>CALÇA SKINNY, CZA-MESCLA</t>
  </si>
  <si>
    <t>CALÇA SKINNY, VERDE</t>
  </si>
  <si>
    <t>CALÇA SKINNY, CINZA</t>
  </si>
  <si>
    <t>CALÇA SKINNY, AZUL</t>
  </si>
  <si>
    <t>CAMISETA MC BÁSICA, PRETO</t>
  </si>
  <si>
    <t>CAMISETA MC BÁSICA, AZUL</t>
  </si>
  <si>
    <t>CAMISETA MC BÁSICA, CINZA</t>
  </si>
  <si>
    <t>CAMISETA MC BASICA, CINZA</t>
  </si>
  <si>
    <t>CAMISETA MC BASICA, AZUL</t>
  </si>
  <si>
    <t>CAMISETA MC BASICA, PRETO</t>
  </si>
  <si>
    <t>REGATA MALHA DEVORÊ, ROX-LILÁS</t>
  </si>
  <si>
    <t>REGATA MALHA DEVORÊ, LARANJA</t>
  </si>
  <si>
    <t>REGATA MALHA DEVORÊ, AZL-TURQUEZA</t>
  </si>
  <si>
    <t>BLUSA MC MALHA DEVORÊ, AZL-TURQUEZA</t>
  </si>
  <si>
    <t>BLUSA MC MALHA DEVORÊ, LARANJA</t>
  </si>
  <si>
    <t>BLUSA MC MALHA DEVORÊ, BRANCO</t>
  </si>
  <si>
    <t>BLUSA ML MALHA DEVORÊ, PRETO</t>
  </si>
  <si>
    <t>BLUSA ML MALHA DEVORÊ, BRANCO</t>
  </si>
  <si>
    <t>BLUSA ML MALHA DEVORÊ, ROS-CLARO</t>
  </si>
  <si>
    <t>TOP GOTA COSTAS, BRANCO</t>
  </si>
  <si>
    <t>LEGGING ESTAMPADA FOREVER, PRETO</t>
  </si>
  <si>
    <t>LEGGING RECORTE PERNA, CZA-MESCLA/BRANCO</t>
  </si>
  <si>
    <t>LEGGING RECORTE PERNA, PTO/MESCLA</t>
  </si>
  <si>
    <t>TOP RECORTE BUSTO, PTO/MESCLA</t>
  </si>
  <si>
    <t>TOP RECORTE BUSTO, CZA-MESCLA/BRANCO</t>
  </si>
  <si>
    <t>TOP BASICO MESCLA, AZL-MARINHO</t>
  </si>
  <si>
    <t>TOP BASICO MESCLA, CZA-MESCLA</t>
  </si>
  <si>
    <t>TOP CRUZADO COSTAS, CZA-MESCLA</t>
  </si>
  <si>
    <t>TOP CRUZADO COSTAS, PRETO</t>
  </si>
  <si>
    <t>LEGGING BASICA MESCLA, CZA-MESCLA</t>
  </si>
  <si>
    <t>BERMUDA CICLISTA MESCLA, CZA-MESCLA</t>
  </si>
  <si>
    <t>BL MC GOLA ALTA RIB, ROS-CLARO</t>
  </si>
  <si>
    <t>BL MC GOLA ALTA RIB, PRETO</t>
  </si>
  <si>
    <t>BLUSA MC CANELADA, ROSA</t>
  </si>
  <si>
    <t>REGATA RIB 100%CO, SORTIDO</t>
  </si>
  <si>
    <t>VESTIDO DUDA MC POA AMOR, PRETO</t>
  </si>
  <si>
    <t>BLUSA MC RIB SORTIDA, SORTIDO</t>
  </si>
  <si>
    <t>PÓLO PIQUET RECORTE CONTROLE, SORTIDO</t>
  </si>
  <si>
    <t>PÓLO PIQUET BORDADO SKATE, SORTIDO</t>
  </si>
  <si>
    <t>CASACO CANGURU CAPUZ, CZA-CHUMBO</t>
  </si>
  <si>
    <t>CASACO CANGURU CAPUZ, VERMELHO</t>
  </si>
  <si>
    <t>CASACO CANGURU CAPUZ, PRETO</t>
  </si>
  <si>
    <t>CASACO CANGURU CAPUZ, CINZA</t>
  </si>
  <si>
    <t>BL MC DECOTE V, SORTIDO</t>
  </si>
  <si>
    <t>BL MC QUADRADINHA SILK RAINY DAYS, BRA-O</t>
  </si>
  <si>
    <t>CROPPED MC RECORTES CORES UNICORNIO, MUL</t>
  </si>
  <si>
    <t>SHORT RECORTE LATERAL  LUREX, ROX-LILAS</t>
  </si>
  <si>
    <t>SHORT RECORTE LATERAL CORE, VERMELHO</t>
  </si>
  <si>
    <t>CROPPED MC CAPUZ LISTRAS CORE, ROSA</t>
  </si>
  <si>
    <t>REGATA MALHA APLIQUE CORAÇÃO, BRANCO</t>
  </si>
  <si>
    <t>CAMISETA MC BASICA, SORTIDO, P</t>
  </si>
  <si>
    <t>CAMISETA MC BASICA, SORTIDO, M</t>
  </si>
  <si>
    <t>CAMISETA MC BASICA, SORTIDO, GG</t>
  </si>
  <si>
    <t>CAMISETA MC BASICA, SORTIDO, G</t>
  </si>
  <si>
    <t>BLUSA MC ALONGADA, CZA-MESCLA, GG</t>
  </si>
  <si>
    <t>BLUSA MC ALONGADA, CZA-MESCLA, G</t>
  </si>
  <si>
    <t>BLUSA MC ALONGADA, BRANCO, M</t>
  </si>
  <si>
    <t>BLUSA MC ALONGADA, BRANCO, P</t>
  </si>
  <si>
    <t>BLUSA MC ALONGADA, BRANCO, G</t>
  </si>
  <si>
    <t>BLUSA MC ALONGADA, CZA-MESCLA, P</t>
  </si>
  <si>
    <t>BLUSA MC ALONGADA, CZA-MESCLA, M</t>
  </si>
  <si>
    <t>REGATA MALHA LISTRADA, MULTICORES, G</t>
  </si>
  <si>
    <t>REGATA MALHA LISTRADA, MULTICORES, M</t>
  </si>
  <si>
    <t>REGATA MALHA LISTRADA, MULTICORES, PP</t>
  </si>
  <si>
    <t>REGATA MALHA LISTRADA, MULTICORES, P</t>
  </si>
  <si>
    <t>REGATA MALHA LISTRADA, MULTICORES, GG</t>
  </si>
  <si>
    <t>VESTIDO DE MALHA CHIC, PRETO, GG</t>
  </si>
  <si>
    <t>VESTIDO DE MALHA CHIC, PRETO, G</t>
  </si>
  <si>
    <t>VESTIDO DE MALHA CHIC, PRETO, M</t>
  </si>
  <si>
    <t>VESTIDO DE MALHA CHIC, PRETO, P</t>
  </si>
  <si>
    <t>VESTIDO DE MALHA CHIC, PRETO, PP</t>
  </si>
  <si>
    <t>BLUSA MC MALHA LISTRA, MULTICORES, G</t>
  </si>
  <si>
    <t>BLUSA MC MALHA LISTRA, MULTICORES, GG</t>
  </si>
  <si>
    <t>BLUSA MC MALHA LISTRA, MULTICORES, M</t>
  </si>
  <si>
    <t>BLUSA MC MALHA LISTRA, MULTICORES, P</t>
  </si>
  <si>
    <t>CAMISETA COM SILK DEUSA, PRETO, P</t>
  </si>
  <si>
    <t>CAMISETA COM SILK DEUSA, PRETO, GG</t>
  </si>
  <si>
    <t>CAMISETA COM SILK DEUSA, PRETO, G</t>
  </si>
  <si>
    <t>CAMISETA COM SILK DEUSA, PRETO, M</t>
  </si>
  <si>
    <t>CAMISETA COM SILK DEUSA, PRETO, PP</t>
  </si>
  <si>
    <t>AGENDADO</t>
  </si>
  <si>
    <t>JNS</t>
  </si>
  <si>
    <t>JNS01</t>
  </si>
  <si>
    <t>P1381860001</t>
  </si>
  <si>
    <t>P1381861001</t>
  </si>
  <si>
    <t>CAL</t>
  </si>
  <si>
    <t>CAL01</t>
  </si>
  <si>
    <t>P1379606008</t>
  </si>
  <si>
    <t>CALÇA J F MOM PONTOS DE LUZ, AZL-JEANS M</t>
  </si>
  <si>
    <t>CALÇA J F RETA BOLSO CARGO, AZL-JEANS MÉ</t>
  </si>
  <si>
    <t>RAST  TRANCADO FNX OPT, SORTIDO</t>
  </si>
  <si>
    <t>27/jun</t>
  </si>
  <si>
    <t>SEM RETORNO</t>
  </si>
  <si>
    <t>Catalogar automaticamente APENAS com autorização prévia</t>
  </si>
  <si>
    <t>COM; ACS; CAL.</t>
  </si>
  <si>
    <t>Total peças &gt;&gt;</t>
  </si>
  <si>
    <t>Total produtos &gt;&gt;</t>
  </si>
  <si>
    <t>PEDIDOS PENDENTES</t>
  </si>
  <si>
    <t xml:space="preserve"> AGING MAIOR QUE 7 DIAS POR PRODUTO</t>
  </si>
  <si>
    <t>FAIXA</t>
  </si>
  <si>
    <t>VAL_FAIXA</t>
  </si>
  <si>
    <t>Soma de QUANT</t>
  </si>
  <si>
    <t>26/jun</t>
  </si>
  <si>
    <t>CAL02</t>
  </si>
  <si>
    <t>P1382088001</t>
  </si>
  <si>
    <t>TENIS ESP FAIXA ONE II, PRETO</t>
  </si>
  <si>
    <t>P1382088002</t>
  </si>
  <si>
    <t>TENIS ESP FAIXA ONE II, PTO/VERMELHO</t>
  </si>
  <si>
    <t>P1382095001</t>
  </si>
  <si>
    <t>SAND SLT MD ASA DELTA, MRM-CAMEL</t>
  </si>
  <si>
    <t>P1382093001</t>
  </si>
  <si>
    <t>TNS LONA B RIO, PTO/BRANCO</t>
  </si>
  <si>
    <t>P1382096001</t>
  </si>
  <si>
    <t>SAND SLT MD VZ, BGE-CREME</t>
  </si>
  <si>
    <t>P1382094001</t>
  </si>
  <si>
    <t>TNS CASUAL NAP B RIO, ROS-ROSE</t>
  </si>
  <si>
    <t>P1382097001</t>
  </si>
  <si>
    <t>SAND SLT MD NP, PRETO</t>
  </si>
  <si>
    <t>P1382098001</t>
  </si>
  <si>
    <t>SAND SLT FINO B RIO, PRETO</t>
  </si>
  <si>
    <t>P1382186001</t>
  </si>
  <si>
    <t>SAND BASIC B RIO, PRETO/BEGE</t>
  </si>
  <si>
    <t>P1382187001</t>
  </si>
  <si>
    <t>SAND TIRA PRONTA B RIO, BGE-CREME</t>
  </si>
  <si>
    <t>P1382186002</t>
  </si>
  <si>
    <t>SAND BASIC B RIO, BGE/BRANCO</t>
  </si>
  <si>
    <t>P1382184001</t>
  </si>
  <si>
    <t>RAST GASP B RIO, ROSA</t>
  </si>
  <si>
    <t>P1382184002</t>
  </si>
  <si>
    <t>RAST GASP B RIO, PRETO</t>
  </si>
  <si>
    <t>P1382189001</t>
  </si>
  <si>
    <t>SAND MD TIRA PRONTA B RIO, ROS-NUDE</t>
  </si>
  <si>
    <t>P1382190001</t>
  </si>
  <si>
    <t>SAND SLT BX B RIO, BRA-OFF WHITE</t>
  </si>
  <si>
    <t>P1382188001</t>
  </si>
  <si>
    <t>SAND SLT MD NP B RIO, PRETO</t>
  </si>
  <si>
    <t>P1382185001</t>
  </si>
  <si>
    <t>RAST C TRAS B RIO, PRETO</t>
  </si>
  <si>
    <t>CAL05</t>
  </si>
  <si>
    <t>P1382109002</t>
  </si>
  <si>
    <t>CARTAGO MAIORCA ESSEN 02668, MARROM</t>
  </si>
  <si>
    <t>P1382109001</t>
  </si>
  <si>
    <t>CARTAGO MAIORCA ESSEN 02668, PRETO</t>
  </si>
  <si>
    <t>P1381930001</t>
  </si>
  <si>
    <t>P1381930002</t>
  </si>
  <si>
    <t>P1381120002</t>
  </si>
  <si>
    <t>SAND RASTEIRA BALNEARIO PIN, ROS-NUDE</t>
  </si>
  <si>
    <t>P1381601001</t>
  </si>
  <si>
    <t>BLUSA ML CANELADO FINO, SORTIDO</t>
  </si>
  <si>
    <t>P1381570001</t>
  </si>
  <si>
    <t>BLUSA ML CANELADO LARGO , SORTIDO</t>
  </si>
  <si>
    <t>CNV</t>
  </si>
  <si>
    <t>CNV04</t>
  </si>
  <si>
    <t>LV COQUETEL SUDOKU MD/DF ED 06</t>
  </si>
  <si>
    <t>LV COQUETEL PALAVRAS CRUZADAS FACIL ED61</t>
  </si>
  <si>
    <t>LV COQUETEL LETRAO DESAFIO ED 03</t>
  </si>
  <si>
    <t>LV COQUETEL SUDOKU NIVEL FC/MD/DF ED 201</t>
  </si>
  <si>
    <t>LV COQUETEL CRIPTO NIVEL MEDIO ED 83</t>
  </si>
  <si>
    <t>UDL</t>
  </si>
  <si>
    <t>UDL01</t>
  </si>
  <si>
    <t>TACAS SOBREMESA  LILAS 310ML</t>
  </si>
  <si>
    <t>TACA AGUA PALMEIRA 260ML CLASS</t>
  </si>
  <si>
    <t>TACAS AGUA  AZUL  310ML</t>
  </si>
  <si>
    <t>TACAS AGUA LILAS 270ML</t>
  </si>
  <si>
    <t>07/jul</t>
  </si>
  <si>
    <t>CMB</t>
  </si>
  <si>
    <t>CMB01</t>
  </si>
  <si>
    <t>KIT COLCHA ULTRASONICO ESTAMPADO CASAL</t>
  </si>
  <si>
    <t>KIT COLCHA ULTRASONICO ESTAMPADO SOLTEIR</t>
  </si>
  <si>
    <t>KIT COLCHA ULTRASONICO LISO QUEEN</t>
  </si>
  <si>
    <t>KIT COLCHA ULTRASONICO LISO SOLTEIRO</t>
  </si>
  <si>
    <t>KIT COLCHA ULTRASONICO LISO CASAL</t>
  </si>
  <si>
    <t>KIT COLCHA ULTRASONICO ESTAMPADO QUEEN</t>
  </si>
  <si>
    <t>P1382149003</t>
  </si>
  <si>
    <t>TNS ENGLAND NV PU, BRA/MRM-BRONZE</t>
  </si>
  <si>
    <t>P1382150001</t>
  </si>
  <si>
    <t>TNS ENGLAND MEIA, BRANCO</t>
  </si>
  <si>
    <t>P1382211001</t>
  </si>
  <si>
    <t>TNS CM ENGLAND SINT, PRETO</t>
  </si>
  <si>
    <t>P1382211003</t>
  </si>
  <si>
    <t>TNS CM ENGLAND SINT, BRA/MRM-BRONZE</t>
  </si>
  <si>
    <t>P1382211002</t>
  </si>
  <si>
    <t>TNS CM ENGLAND SINT, BRANCO</t>
  </si>
  <si>
    <t>P1382149001</t>
  </si>
  <si>
    <t>TNS ENGLAND NV PU, PRETO</t>
  </si>
  <si>
    <t>P1382149002</t>
  </si>
  <si>
    <t>TNS ENGLAND NV PU, BRANCO</t>
  </si>
  <si>
    <t>P1382150002</t>
  </si>
  <si>
    <t>TNS ENGLAND MEIA, PRETO</t>
  </si>
  <si>
    <t>CMB02</t>
  </si>
  <si>
    <t>TLH RTO MEDELLIN AZUL PETROLEO CAVHOME</t>
  </si>
  <si>
    <t>TLH BNH MEDELLIN TERRACOTA CAVHOME</t>
  </si>
  <si>
    <t>TLH RTO MEDELLIN TERRACOTA CAVHOME</t>
  </si>
  <si>
    <t>TLH RTO MEDELLIN BRANCO CAVHOME</t>
  </si>
  <si>
    <t>TLH BNH MEDELLIN AZUL PETROLEO CAVHOME</t>
  </si>
  <si>
    <t>TLH BNH MEDELLIN ROSA CHA CAVHOME</t>
  </si>
  <si>
    <t>TLH RTO MEDELLIN ROSA CHA CAVHOME</t>
  </si>
  <si>
    <t>TLH BNH MEDELLIN BRANCO CAVHOME</t>
  </si>
  <si>
    <t>P1382304001</t>
  </si>
  <si>
    <t>POLO MC PIQUET 2, SORTIDO</t>
  </si>
  <si>
    <t>P1382303001</t>
  </si>
  <si>
    <t>POLO MC PIQUET 1, SORTIDO</t>
  </si>
  <si>
    <t>P1382306001</t>
  </si>
  <si>
    <t>CAMISETA MC RECORTE, SORTIDO</t>
  </si>
  <si>
    <t>P1382307001</t>
  </si>
  <si>
    <t>CAMISETA MC DETALHE, SORTIDO</t>
  </si>
  <si>
    <t>P1382305001</t>
  </si>
  <si>
    <t>CAMISETA MC BOLSO, SORTIDO</t>
  </si>
  <si>
    <t>P1382312001</t>
  </si>
  <si>
    <t>CASACO MOLETOM 4, SORTIDO</t>
  </si>
  <si>
    <t>P1382311001</t>
  </si>
  <si>
    <t>BERMUDA MOLETOM 2, SORTIDO</t>
  </si>
  <si>
    <t>P1382308001</t>
  </si>
  <si>
    <t>CALÇA MOLETOM JOGGER 2, SORTIDO</t>
  </si>
  <si>
    <t>P1382313001</t>
  </si>
  <si>
    <t>CAMISETA MC SILK, SORTIDO</t>
  </si>
  <si>
    <t>P1382309001</t>
  </si>
  <si>
    <t>CALÇA MOLETOM JOGGER 3, SORTIDO</t>
  </si>
  <si>
    <t>P1382310001</t>
  </si>
  <si>
    <t>BERMUDA MOLETOM 1, SORTIDO</t>
  </si>
  <si>
    <t>P1382314001</t>
  </si>
  <si>
    <t>CAMISETA MC RECORTE 2, SORTIDO</t>
  </si>
  <si>
    <t>P1382317001</t>
  </si>
  <si>
    <t>CASACO MOLETOM 2, SORTIDO</t>
  </si>
  <si>
    <t>P1382316001</t>
  </si>
  <si>
    <t>CASACO MOLETOM 1, SORTIDO</t>
  </si>
  <si>
    <t>P1382319001</t>
  </si>
  <si>
    <t>P1382318001</t>
  </si>
  <si>
    <t>CASACO MOLETOM 3, SORTIDO</t>
  </si>
  <si>
    <t>P1382315001</t>
  </si>
  <si>
    <t>CALÇA MOLETOM JOGGER 1, SORTIDO</t>
  </si>
  <si>
    <t>P1382320001</t>
  </si>
  <si>
    <t>JAQUETA PLUS, SORTIDO</t>
  </si>
  <si>
    <t>UDL03</t>
  </si>
  <si>
    <t>CJ 2FRIG 20/24 AA MULTIFLON</t>
  </si>
  <si>
    <t>CJ 2FRIG 18/22 AA PETIT  MULTIFLON</t>
  </si>
  <si>
    <t>12/jul</t>
  </si>
  <si>
    <t>UDL02</t>
  </si>
  <si>
    <t>ESCORREDOR 12PRATOS INOX DOMUS</t>
  </si>
  <si>
    <t>ESCORREDOR 16PRATOS INOX DOMUS</t>
  </si>
  <si>
    <t>TOALHA RTO COMFORT BG TEKA</t>
  </si>
  <si>
    <t>TOALHA RTO COMFORT CA TEKA</t>
  </si>
  <si>
    <t>TOALHA RTO COMFORT CZ TEKA</t>
  </si>
  <si>
    <t>TOALHA RTO COMFORT BC TEKA</t>
  </si>
  <si>
    <t>P1382349001</t>
  </si>
  <si>
    <t>TNS CAS LISTRA CURVA, PRETO</t>
  </si>
  <si>
    <t>P1382349002</t>
  </si>
  <si>
    <t>TNS CAS LISTRA CURVA, BRANCO</t>
  </si>
  <si>
    <t>P1382391002</t>
  </si>
  <si>
    <t>CAMISA MANGA CURTA ESTAMPADA I, PRETO</t>
  </si>
  <si>
    <t>P1382392001</t>
  </si>
  <si>
    <t>CAMISA MANGA CURTA ESTAMPADA II, PRETO</t>
  </si>
  <si>
    <t>P1382392002</t>
  </si>
  <si>
    <t>CAMISA MANGA CURTA ESTAMPADA II, AZUL</t>
  </si>
  <si>
    <t>P1382392003</t>
  </si>
  <si>
    <t>CAMISA MANGA CURTA ESTAMPADA II, BEGE</t>
  </si>
  <si>
    <t>P1382391001</t>
  </si>
  <si>
    <t>CAMISA MANGA CURTA ESTAMPADA I, BRANCO</t>
  </si>
  <si>
    <t>P1382332002</t>
  </si>
  <si>
    <t>CAMISA MC ESTAMPA FOLHAS, BRA-OFF WHITE/</t>
  </si>
  <si>
    <t>P1382333001</t>
  </si>
  <si>
    <t>SHORT ESTAMPA FOLHAS, PTO/AZUL</t>
  </si>
  <si>
    <t>P1382334001</t>
  </si>
  <si>
    <t>CAMISA MC ESTAMPA PAISAGEM, BRA-OFF WHIT</t>
  </si>
  <si>
    <t>P1382335001</t>
  </si>
  <si>
    <t>SHORT ESTAMPA PAISAGEM, BRA-OFF WHITE/VE</t>
  </si>
  <si>
    <t>P1382340003</t>
  </si>
  <si>
    <t>SHORT LISO, PRETO</t>
  </si>
  <si>
    <t>P1382340001</t>
  </si>
  <si>
    <t>SHORT LISO, AZL-MARINHO</t>
  </si>
  <si>
    <t>P1382341003</t>
  </si>
  <si>
    <t>CAMISA MC LISTRADA, BEGE</t>
  </si>
  <si>
    <t>P1382341001</t>
  </si>
  <si>
    <t>CAMISA MC LISTRADA, ROSA</t>
  </si>
  <si>
    <t>P1382341002</t>
  </si>
  <si>
    <t>CAMISA MC LISTRADA, AZUL</t>
  </si>
  <si>
    <t>P1382336001</t>
  </si>
  <si>
    <t>CAMISA MC ESTAMPA FOLHAGEM BLUE, AZL/PRE</t>
  </si>
  <si>
    <t>P1382339001</t>
  </si>
  <si>
    <t>SHORT ESTAMPA COQUEIROS, PTO/BEGE</t>
  </si>
  <si>
    <t>P1382332001</t>
  </si>
  <si>
    <t>CAMISA MC ESTAMPA FOLHAS, PTO/AZUL</t>
  </si>
  <si>
    <t>P1382338001</t>
  </si>
  <si>
    <t>CAMISA MC ESTAMPA COQUEIROS, PTO/BEGE</t>
  </si>
  <si>
    <t>P1382337001</t>
  </si>
  <si>
    <t>SHORT ESTAMPA FOLHAGEM BLUE, AZL/PRETO</t>
  </si>
  <si>
    <t>P1382333002</t>
  </si>
  <si>
    <t>SHORT ESTAMPA FOLHAS, BRA-OFF WHITE/VERD</t>
  </si>
  <si>
    <t>P1382340002</t>
  </si>
  <si>
    <t>SHORT LISO, LRJ-CORAL</t>
  </si>
  <si>
    <t>P1382342003</t>
  </si>
  <si>
    <t>CAMISA MC ESTAMPADA, BRA-OFF WHITE/VERDE</t>
  </si>
  <si>
    <t>P1382342002</t>
  </si>
  <si>
    <t>CAMISA MC ESTAMPADA, PTO/BRANCO</t>
  </si>
  <si>
    <t>P1382342001</t>
  </si>
  <si>
    <t>CAMISA MC ESTAMPADA, AZL/PRETO</t>
  </si>
  <si>
    <t>CMB03</t>
  </si>
  <si>
    <t>KIT 2 GUARDANAPO 43X43</t>
  </si>
  <si>
    <t>28/jul</t>
  </si>
  <si>
    <t>P1382376001</t>
  </si>
  <si>
    <t>MACACÃO EST CÍRCULOS, PTO/BRANCO</t>
  </si>
  <si>
    <t>P1382377001</t>
  </si>
  <si>
    <t>CAMISA MANGA BUFANTE ELÁSTICO BARRA, VER</t>
  </si>
  <si>
    <t>P1382370001</t>
  </si>
  <si>
    <t>VESTIDO CHEMISE MC CURTO EST PINCELADAS,</t>
  </si>
  <si>
    <t>P1382371001</t>
  </si>
  <si>
    <t>CAMISA MC EST PINCELADAS, BRA/PTO</t>
  </si>
  <si>
    <t>P1382372001</t>
  </si>
  <si>
    <t>SHORT SARJADO EST ONÇA, MULTICORES</t>
  </si>
  <si>
    <t>P1382373001</t>
  </si>
  <si>
    <t>SHORT SARJADO EST ZEBRADO, BGE/PTO</t>
  </si>
  <si>
    <t>P1382374001</t>
  </si>
  <si>
    <t>SHORT SARJADO TINTO LISO, ROS-PINK</t>
  </si>
  <si>
    <t>P1382375001</t>
  </si>
  <si>
    <t>CALÇA EST LOLLIPOP, BRA/ROS</t>
  </si>
  <si>
    <t>P1382378001</t>
  </si>
  <si>
    <t>MACACÃO EST BICHO, VERDE</t>
  </si>
  <si>
    <t>P1382379001</t>
  </si>
  <si>
    <t>SHORT EST BICHO, VERDE</t>
  </si>
  <si>
    <t>P1382380001</t>
  </si>
  <si>
    <t>CAMISA MC EST FLORAL POSITIVA, BRA/VERDE</t>
  </si>
  <si>
    <t>P1382381001</t>
  </si>
  <si>
    <t>SHORT EST FLORAL NEGATIVO, VERDE</t>
  </si>
  <si>
    <t>30/jul</t>
  </si>
  <si>
    <t>P1382347002</t>
  </si>
  <si>
    <t>BL ML CROPPED MALHA DEVORE, BRANCO</t>
  </si>
  <si>
    <t>P1382347003</t>
  </si>
  <si>
    <t>BL ML CROPPED MALHA DEVORE, ROX-LILAS</t>
  </si>
  <si>
    <t>P1382347001</t>
  </si>
  <si>
    <t>BL ML CROPPED MALHA DEVORE, ROSA</t>
  </si>
  <si>
    <t>P1382345001</t>
  </si>
  <si>
    <t>BL MG JAPONESA CANELADO DEVORE, BRANCO</t>
  </si>
  <si>
    <t>P1382346001</t>
  </si>
  <si>
    <t>BL MG JAPONESA VISCOLINHO, BRA-OFF WHITE</t>
  </si>
  <si>
    <t>P1382344001</t>
  </si>
  <si>
    <t>BL ML CANELADO DEVORE, PRETO</t>
  </si>
  <si>
    <t>P1382344002</t>
  </si>
  <si>
    <t>BL ML CANELADO DEVORE, BRA-OFF WHITE</t>
  </si>
  <si>
    <t>P1382348001</t>
  </si>
  <si>
    <t>BLUSA MC LOVE IS LOVE , BRA-OFF WHITE</t>
  </si>
  <si>
    <t>P1382343001</t>
  </si>
  <si>
    <t>CAMISETA ML BOLSO, SORTIDO</t>
  </si>
  <si>
    <t>11/ago</t>
  </si>
  <si>
    <t>KIT COLCHA SLT ONCA 112-01 900XXXULL</t>
  </si>
  <si>
    <t>KIT COLCHA CSL ONCA 112-01 900XXXULL</t>
  </si>
  <si>
    <t>KIT COLCHA QUEEN ONCA 112-01 900XXXULL</t>
  </si>
  <si>
    <t>KIT COLCHA SLT FLOR 114-01 900XXXULL</t>
  </si>
  <si>
    <t>KIT COLCHA CSL FLOR 114-01 900XXXULL</t>
  </si>
  <si>
    <t>KIT COLCHA QUEEN FLOR 114-01 900XXXULL</t>
  </si>
  <si>
    <t>KIT COLCHA SLT ARABESCO 118-01 900XXXULL</t>
  </si>
  <si>
    <t>KIT COLCHA CSL ARABESCO 118-01 900XXXULL</t>
  </si>
  <si>
    <t>KIT COLCHA QUEEN ARABESCO 118-01 900XXXU</t>
  </si>
  <si>
    <t>KIT COLCHA SLT FLOR 119-01 900XXXULL</t>
  </si>
  <si>
    <t>KIT COLCHA CSL FLOR 119-01 900XXXULL</t>
  </si>
  <si>
    <t>KIT COLCHA QUEEN FLOR 119-01 900XXXULL</t>
  </si>
  <si>
    <t>KIT COLCHA SLT FLOR 122-01 900XXXULL</t>
  </si>
  <si>
    <t>KIT COLCHA CSL FLOR 122-01 900XXXULL</t>
  </si>
  <si>
    <t>KIT COLCHA QUEEN FLOR 122-01 900XXXULL</t>
  </si>
  <si>
    <t>KIT COLCHA SLT ARABESCO 124-01 900XXXULL</t>
  </si>
  <si>
    <t>KIT COLCHA CSL ARABESCO 124-01 900XXXULL</t>
  </si>
  <si>
    <t>KIT COLCHA QUEEN ARABESCO 124-01 900XXXU</t>
  </si>
  <si>
    <t>KIT COLCHA SLT ROSA 133-01 900XXXULL</t>
  </si>
  <si>
    <t>KIT COLCHA CSL ROSA 133-01 900XXXULL</t>
  </si>
  <si>
    <t>KIT COLCHA QUEEN ROSA 133-01 900XXXULL</t>
  </si>
  <si>
    <t>KIT COLCHA SLT QUADRO 136-01 900XXXULL</t>
  </si>
  <si>
    <t>KIT COLCHA CSL QUADRO 136-01 900XXXULL</t>
  </si>
  <si>
    <t>KIT COLCHA QUEEN QUADRO 136-01 900XXXULL</t>
  </si>
  <si>
    <t>18/ago</t>
  </si>
  <si>
    <t>P1381716003</t>
  </si>
  <si>
    <t>BERMUDA CICLISTA BÁSICA,ROSA</t>
  </si>
  <si>
    <t>P1381715002</t>
  </si>
  <si>
    <t>LEGGING BÁSICA ,PRETO</t>
  </si>
  <si>
    <t>0 - 1</t>
  </si>
  <si>
    <t>2 - 6</t>
  </si>
  <si>
    <t>DEPÓSITO 2000</t>
  </si>
  <si>
    <t>CAMEBA</t>
  </si>
  <si>
    <t>CMB01 - CAMA</t>
  </si>
  <si>
    <t>CMB0106 - LENÇOL AVULSO MICRO-FIBRA</t>
  </si>
  <si>
    <t>1377239</t>
  </si>
  <si>
    <t>1377239-LCL CSL ELAST MF60 CZ 5074 ULL</t>
  </si>
  <si>
    <t>1377240</t>
  </si>
  <si>
    <t>1377240-LCL QUEEN ELAST MF60 CZ 5074 ULL</t>
  </si>
  <si>
    <t>1377238</t>
  </si>
  <si>
    <t>1377238-LCL SLT ELAST MF60 CZ 5074 ULL</t>
  </si>
  <si>
    <t>LNG04</t>
  </si>
  <si>
    <t>P1380417001</t>
  </si>
  <si>
    <t>1380417</t>
  </si>
  <si>
    <t>P1382488001</t>
  </si>
  <si>
    <t>1382488</t>
  </si>
  <si>
    <t>P1382471001</t>
  </si>
  <si>
    <t>1382471</t>
  </si>
  <si>
    <t>P1382473001</t>
  </si>
  <si>
    <t>1382473</t>
  </si>
  <si>
    <t>P1382489001</t>
  </si>
  <si>
    <t>1382489</t>
  </si>
  <si>
    <t>P1382210001</t>
  </si>
  <si>
    <t>1382210</t>
  </si>
  <si>
    <t>P1382472001</t>
  </si>
  <si>
    <t>1382472</t>
  </si>
  <si>
    <t>JNS03</t>
  </si>
  <si>
    <t>P1382487001</t>
  </si>
  <si>
    <t>1382487</t>
  </si>
  <si>
    <t>P1382477002</t>
  </si>
  <si>
    <t>1382477</t>
  </si>
  <si>
    <t>P1382478001</t>
  </si>
  <si>
    <t>1382478</t>
  </si>
  <si>
    <t>P1382477001</t>
  </si>
  <si>
    <t>P1382483001</t>
  </si>
  <si>
    <t>1382483</t>
  </si>
  <si>
    <t>P1382481001</t>
  </si>
  <si>
    <t>1382481</t>
  </si>
  <si>
    <t>P1382482001</t>
  </si>
  <si>
    <t>1382482</t>
  </si>
  <si>
    <t>P1382484001</t>
  </si>
  <si>
    <t>1382484</t>
  </si>
  <si>
    <t>P1382485001</t>
  </si>
  <si>
    <t>1382485</t>
  </si>
  <si>
    <t>P1382486001</t>
  </si>
  <si>
    <t>1382486</t>
  </si>
  <si>
    <t>P1382479001</t>
  </si>
  <si>
    <t>1382479</t>
  </si>
  <si>
    <t>P1382479002</t>
  </si>
  <si>
    <t>P1382479003</t>
  </si>
  <si>
    <t>P1382479004</t>
  </si>
  <si>
    <t>P1382480001</t>
  </si>
  <si>
    <t>1382480</t>
  </si>
  <si>
    <t>P1382480002</t>
  </si>
  <si>
    <t>P1382480003</t>
  </si>
  <si>
    <t>P1382480004</t>
  </si>
  <si>
    <t>JNS02</t>
  </si>
  <si>
    <t>P1382475001</t>
  </si>
  <si>
    <t>1382475</t>
  </si>
  <si>
    <t>P1382490001</t>
  </si>
  <si>
    <t>1382490</t>
  </si>
  <si>
    <t>P1382491001</t>
  </si>
  <si>
    <t>1382491</t>
  </si>
  <si>
    <t>P1382476001</t>
  </si>
  <si>
    <t>1382476</t>
  </si>
  <si>
    <t>P1382474001</t>
  </si>
  <si>
    <t>1382474</t>
  </si>
  <si>
    <t>1382288</t>
  </si>
  <si>
    <t>1382287</t>
  </si>
  <si>
    <t>1366622</t>
  </si>
  <si>
    <t>COM</t>
  </si>
  <si>
    <t>COM01</t>
  </si>
  <si>
    <t>1382461004</t>
  </si>
  <si>
    <t>1382461</t>
  </si>
  <si>
    <t>1382462001</t>
  </si>
  <si>
    <t>1382462</t>
  </si>
  <si>
    <t>1382469001</t>
  </si>
  <si>
    <t>1382469</t>
  </si>
  <si>
    <t>1382461002</t>
  </si>
  <si>
    <t>1382469002</t>
  </si>
  <si>
    <t>1382462003</t>
  </si>
  <si>
    <t>1382462004</t>
  </si>
  <si>
    <t>1382469003</t>
  </si>
  <si>
    <t>1382461003</t>
  </si>
  <si>
    <t>1382461001</t>
  </si>
  <si>
    <t>1382462002</t>
  </si>
  <si>
    <t>COM03</t>
  </si>
  <si>
    <t>1382464001</t>
  </si>
  <si>
    <t>1382464</t>
  </si>
  <si>
    <t>1382464003</t>
  </si>
  <si>
    <t>1382467003</t>
  </si>
  <si>
    <t>1382467</t>
  </si>
  <si>
    <t>1382467001</t>
  </si>
  <si>
    <t>1382468001</t>
  </si>
  <si>
    <t>1382468</t>
  </si>
  <si>
    <t>1382465003</t>
  </si>
  <si>
    <t>1382465</t>
  </si>
  <si>
    <t>1382465001</t>
  </si>
  <si>
    <t>1382468003</t>
  </si>
  <si>
    <t>1382468002</t>
  </si>
  <si>
    <t>1382466002</t>
  </si>
  <si>
    <t>1382466</t>
  </si>
  <si>
    <t>1382467002</t>
  </si>
  <si>
    <t>1382464002</t>
  </si>
  <si>
    <t>1382465004</t>
  </si>
  <si>
    <t>1382465002</t>
  </si>
  <si>
    <t>1382466003</t>
  </si>
  <si>
    <t>1382464004</t>
  </si>
  <si>
    <t>1382466001</t>
  </si>
  <si>
    <t>1382466004</t>
  </si>
  <si>
    <t>P1382505001</t>
  </si>
  <si>
    <t>1382505</t>
  </si>
  <si>
    <t>P1382504001</t>
  </si>
  <si>
    <t>1382504</t>
  </si>
  <si>
    <t>P1382503002</t>
  </si>
  <si>
    <t>1382503</t>
  </si>
  <si>
    <t>P1382499001</t>
  </si>
  <si>
    <t>1382499</t>
  </si>
  <si>
    <t>P1382500001</t>
  </si>
  <si>
    <t>1382500</t>
  </si>
  <si>
    <t>P1382501001</t>
  </si>
  <si>
    <t>1382501</t>
  </si>
  <si>
    <t>P1382502001</t>
  </si>
  <si>
    <t>1382502</t>
  </si>
  <si>
    <t>P1382503001</t>
  </si>
  <si>
    <t>P1382498001</t>
  </si>
  <si>
    <t>1382498</t>
  </si>
  <si>
    <t>20/jul</t>
  </si>
  <si>
    <t>1382458</t>
  </si>
  <si>
    <t>1382457</t>
  </si>
  <si>
    <t>1382459</t>
  </si>
  <si>
    <t>1382460</t>
  </si>
  <si>
    <t>P1382512001</t>
  </si>
  <si>
    <t>1382512</t>
  </si>
  <si>
    <t>P1382512002</t>
  </si>
  <si>
    <t>P1382511001</t>
  </si>
  <si>
    <t>1382511</t>
  </si>
  <si>
    <t>P1377883003</t>
  </si>
  <si>
    <t>1377883</t>
  </si>
  <si>
    <t>P1382470001</t>
  </si>
  <si>
    <t>1382470</t>
  </si>
  <si>
    <t>P1377883002</t>
  </si>
  <si>
    <t>P1377883004</t>
  </si>
  <si>
    <t>P1382513001</t>
  </si>
  <si>
    <t>1382513</t>
  </si>
  <si>
    <t>P1382513002</t>
  </si>
  <si>
    <t>P1381258002</t>
  </si>
  <si>
    <t>1381258</t>
  </si>
  <si>
    <t>25/ago</t>
  </si>
  <si>
    <t>ACS03</t>
  </si>
  <si>
    <t>1382606004</t>
  </si>
  <si>
    <t>1382606</t>
  </si>
  <si>
    <t>1382610001</t>
  </si>
  <si>
    <t>1382610</t>
  </si>
  <si>
    <t>1382606003</t>
  </si>
  <si>
    <t>1382608001</t>
  </si>
  <si>
    <t>1382608</t>
  </si>
  <si>
    <t>1382606014</t>
  </si>
  <si>
    <t>1382606008</t>
  </si>
  <si>
    <t>1382606001</t>
  </si>
  <si>
    <t>1382606006</t>
  </si>
  <si>
    <t>1382611001</t>
  </si>
  <si>
    <t>1382611</t>
  </si>
  <si>
    <t>1382606010</t>
  </si>
  <si>
    <t>1382606015</t>
  </si>
  <si>
    <t>1382606005</t>
  </si>
  <si>
    <t>1382606002</t>
  </si>
  <si>
    <t>1382606011</t>
  </si>
  <si>
    <t>1382607001</t>
  </si>
  <si>
    <t>1382607</t>
  </si>
  <si>
    <t>1382606013</t>
  </si>
  <si>
    <t>1382606009</t>
  </si>
  <si>
    <t>1382606012</t>
  </si>
  <si>
    <t>1382606007</t>
  </si>
  <si>
    <t>1382609</t>
  </si>
  <si>
    <t>CALCINHA COTTON INF, SORTIDO</t>
  </si>
  <si>
    <t>BERM F J CICLISTA - 406155, AZL-JEANS MÉ</t>
  </si>
  <si>
    <t>CALÇA F J PREGAS WIDE, AZL-JEANS MÉDIO</t>
  </si>
  <si>
    <t>BERM F J CICLISTA BIGODE 3D, PTO-BLACK J</t>
  </si>
  <si>
    <t>BERM F J CICLISTA - 406210, AZL-JEANS MÉ</t>
  </si>
  <si>
    <t>SAIA F J LONGA FENDA, AZL-JEANS MÉDIO</t>
  </si>
  <si>
    <t>CALÇA F J BOOT CUT RASGOS JOELHO, AZL-JE</t>
  </si>
  <si>
    <t>CALÇA M J SLIM  STAR, AZL-JEANS ESCURO</t>
  </si>
  <si>
    <t>CALÇA M S JOGGER , PRETO</t>
  </si>
  <si>
    <t>CALÇA M J JOGGER JEANS BLACK, PTO-BLACK</t>
  </si>
  <si>
    <t>CALÇA M S JOGGER , VRD-MILITAR</t>
  </si>
  <si>
    <t>CALÇA M J SKINNY BOLSO FACA, AZL-JEANS E</t>
  </si>
  <si>
    <t>BERM M S 5 BOLSOS PROG, BGE-CAQUI</t>
  </si>
  <si>
    <t>CALÇA M J SUPER SKINNY, AZL-JEANS MÉDIO</t>
  </si>
  <si>
    <t>CALÇA M J SLIM PREMIUM, AZL-JEANS ESCURO</t>
  </si>
  <si>
    <t>CALÇA M J RETA CARGO, PTO-BLACK JEANS</t>
  </si>
  <si>
    <t>CALÇA M J RETA CARGO LAVADA, AZL-JEANS M</t>
  </si>
  <si>
    <t>CALÇA M S  ALFAIATARIA BOLSO EMBUTIDO, V</t>
  </si>
  <si>
    <t>CALÇA M S  ALFAIATARIA BOLSO EMBUTIDO, B</t>
  </si>
  <si>
    <t>CALÇA M S  ALFAIATARIA BOLSO EMBUTIDO, A</t>
  </si>
  <si>
    <t>CALÇA M S  ALFAIATARIA BOLSO EMBUTIDO, P</t>
  </si>
  <si>
    <t>BERM M S ALFAIATARIA BOLSO EMBUTIDO, VRD</t>
  </si>
  <si>
    <t>BERM M S ALFAIATARIA BOLSO EMBUTIDO, BGE</t>
  </si>
  <si>
    <t>BERM M S ALFAIATARIA BOLSO EMBUTIDO, AZL</t>
  </si>
  <si>
    <t>BERM M S ALFAIATARIA BOLSO EMBUTIDO, PRE</t>
  </si>
  <si>
    <t>CALÇA F J MOM PLUS, AZL-JEANS ESCURO</t>
  </si>
  <si>
    <t>BERM J J CLICLISTA PLUS - 406154, AZL-JE</t>
  </si>
  <si>
    <t>BERM J J CLICLISTA PLUS - 406208, AZL-JE</t>
  </si>
  <si>
    <t>BERM J J CLICLISTA PLUS - 406207, AZL-JE</t>
  </si>
  <si>
    <t>CALÇA F J JOGGER PLUS, AZL-JEANS ESCURO</t>
  </si>
  <si>
    <t>TLH DE RTO TURIN INDIGO CAVHOME</t>
  </si>
  <si>
    <t>TLH DE BNH TURIN INDIGO CAVHOME</t>
  </si>
  <si>
    <t>TLH RTO TWIST GOLD CHUMBO 643 BRUSQUE</t>
  </si>
  <si>
    <t>CUECA BOXER MICRO LISA INF, SORTIDO, GG</t>
  </si>
  <si>
    <t>CUECA BOXER MICRO EST INF CI, SORTIDO, P</t>
  </si>
  <si>
    <t>CUECA BOXER MICRO LISA JUV, SORTIDO, 12</t>
  </si>
  <si>
    <t>CUECA BOXER MICRO LISA INF C, SORTIDO, M</t>
  </si>
  <si>
    <t>CUECA BOXER MICRO LISA JUV, SORTIDO, 14</t>
  </si>
  <si>
    <t>CUECA BOXER MICRO EST INF CI, SORTIDO, G</t>
  </si>
  <si>
    <t>CUECA BOXER MICRO EST INF C, SORTIDO, GG</t>
  </si>
  <si>
    <t>CUECA BOXER MICRO LISA JUV, SORTIDO, 16</t>
  </si>
  <si>
    <t>CUECA BOXER MICRO LISA INF C, SORTIDO, G</t>
  </si>
  <si>
    <t>CUECA BOXER MICRO LISA INF C, SORTIDO, P</t>
  </si>
  <si>
    <t>CUECA BOXER MICRO EST INF CI, SORTIDO, M</t>
  </si>
  <si>
    <t>CUECA BOXER MICRO LISA CIA M, SORTIDO, P</t>
  </si>
  <si>
    <t>CUECA BOXER MICRO LISA CIA M, SORTIDO, G</t>
  </si>
  <si>
    <t>KIT 2X1 PLUS SIZE SLIP, SORTIDO, G3</t>
  </si>
  <si>
    <t>KIT 2X1 PLUS SIZE SLIP, SORTIDO, G1</t>
  </si>
  <si>
    <t>CUECA BOXER MICRO PLUS SIZ, SORTIDO, G1</t>
  </si>
  <si>
    <t>CUECA BOXER MICRO PLUS SIZ, SORTIDO, G3</t>
  </si>
  <si>
    <t>CUECA BOXER MICRO PLUS SIZ, SORTIDO, G2</t>
  </si>
  <si>
    <t>CUECA BOXER MICRO RISCA DE G, SORTIDO, M</t>
  </si>
  <si>
    <t>KIT 2X1 PLUS SIZE SLIP, SORTIDO, G2</t>
  </si>
  <si>
    <t>CUECA BOXER MICRO LISA CIA M, SORTIDO, M</t>
  </si>
  <si>
    <t>CUECA BOXER MICRO LISA CIA, SORTIDO, GG</t>
  </si>
  <si>
    <t>CUECA BOXER MICRO RISCA DE G, SORTIDO, G</t>
  </si>
  <si>
    <t>CUECA BOXER MICRO RISCA DE G, SORTIDO, P</t>
  </si>
  <si>
    <t>CUECA BOXER MICRO RISCA DE, SORTIDO, GG</t>
  </si>
  <si>
    <t>SAP SOCIAL COURO CAD, PRETO</t>
  </si>
  <si>
    <t>SAP SOCIAL COURO FIV, PRETO</t>
  </si>
  <si>
    <t>TNS FLIP DJEAN, BRA-OFF WHITE</t>
  </si>
  <si>
    <t>SAND 3 TIRAS DJEAN, ROS-NUDE</t>
  </si>
  <si>
    <t>1373506 - SAND GASP DIJEAN KNIT, PRETO</t>
  </si>
  <si>
    <t>PAPETE VELCRO DJEAN, PRETO</t>
  </si>
  <si>
    <t>1373507 - SAND PAPETE DIJEAN, ROS-NUDE</t>
  </si>
  <si>
    <t>TNS FLIP DJEAN, PRETO</t>
  </si>
  <si>
    <t>SAND GASPEA DJEAN, ROS-NUDE</t>
  </si>
  <si>
    <t>PORTA PARA 3 ROLOS  MEATALTRU</t>
  </si>
  <si>
    <t>ESCORREDOR MADRI 12PRATOS  PR MEATALTRU</t>
  </si>
  <si>
    <t>RALO DE PIA METALTRU</t>
  </si>
  <si>
    <t>KIT PRENDEDOR DE EMBALAGEM 5 PECAS</t>
  </si>
  <si>
    <t>SAND SLT TRANC AKZ, ROS-NUDE</t>
  </si>
  <si>
    <t>SAND SLT TRANC AKZ, PRETO</t>
  </si>
  <si>
    <t>FLAT TRANÇADO ASA DELTA AKZ, BRA-OFF WHI</t>
  </si>
  <si>
    <t>RAST ENTRELAC FINO OPT AKZ, ROS-NUDE</t>
  </si>
  <si>
    <t>RASTEIRA 2 EM 1  STRASS AKZ, PRETO</t>
  </si>
  <si>
    <t>RAST ENTRELAC FINO OPT AKZ, PRETO</t>
  </si>
  <si>
    <t>RAST ENTRELAC FINO OPT AKZ, LRJ/MTC</t>
  </si>
  <si>
    <t>SAND SLT DIF TRANC AKZ, LARANJA</t>
  </si>
  <si>
    <t>SAND SLT DIF TRANC AKZ, ROS-NUDE</t>
  </si>
  <si>
    <t>RAST METALIZADO AKZ, PRETO</t>
  </si>
  <si>
    <t>CINTO LONA PONTEIRA PU, AZL/MULTICOR, G</t>
  </si>
  <si>
    <t>CINTO ELASTANO DF, CZA-GRAFITE/PTO, U</t>
  </si>
  <si>
    <t>CINTO LONA PONTEIRA PU, AZL-MARINHO, P</t>
  </si>
  <si>
    <t>CARTEIRA MASC ABT SIN, PRETO, U</t>
  </si>
  <si>
    <t>CINTO LONA PONTEIRA PU, PRETO, M</t>
  </si>
  <si>
    <t>CINTO LONA PONTEIRA, PRETO/MULTICORES, M</t>
  </si>
  <si>
    <t>CINTO LONA PONTEIRA PU, AZL-MARINHO, G</t>
  </si>
  <si>
    <t>CINTO LONA PONTEIRA PU, AZL/MULTICOR, P</t>
  </si>
  <si>
    <t>CINTO PU 35 DF, PTO/MARROM, U</t>
  </si>
  <si>
    <t>CINTO LONA PONTEIRA PU, BEGE, G</t>
  </si>
  <si>
    <t>CINTO LONA PONTEIRA PU, PRETO, P</t>
  </si>
  <si>
    <t>CINTO LONA PONTEIRA PU, AZL/MULTICOR, M</t>
  </si>
  <si>
    <t>CINTO LONA PONTEIRA PU, AZL-MARINHO, M</t>
  </si>
  <si>
    <t>CINTO LONA PONTEIRA PU, BEGE, M</t>
  </si>
  <si>
    <t>CARTEIRA MASC ZIPER SIN, PRETO, U</t>
  </si>
  <si>
    <t>CINTO LONA PONTEIRA PU, PRETO, G</t>
  </si>
  <si>
    <t>CINTO LONA PONTEIRA, PRETO/MULTICORES, P</t>
  </si>
  <si>
    <t>CINTO LONA PONTEIRA PU, BEGE, P</t>
  </si>
  <si>
    <t>CINTO LONA PONTEIRA, PRETO/MULTICORES, G</t>
  </si>
  <si>
    <t>CARTEIRA MASC LING SINT, PRETO, U</t>
  </si>
  <si>
    <t>1382609001</t>
  </si>
  <si>
    <t>Tabelas dinâmicas BASE</t>
  </si>
  <si>
    <t>AGING &gt; 24 HORAS POR PEÇAS</t>
  </si>
  <si>
    <t>Cont MATERIAL</t>
  </si>
  <si>
    <t>Total &gt;&gt;</t>
  </si>
  <si>
    <t>Soma QTD_DISP</t>
  </si>
  <si>
    <t>%CONT</t>
  </si>
  <si>
    <t>ACS02</t>
  </si>
  <si>
    <t>1382549001</t>
  </si>
  <si>
    <t>1382549</t>
  </si>
  <si>
    <t>CINTO FEMININO LARG 40 SORTI, SORTIDO, P</t>
  </si>
  <si>
    <t>1382548002</t>
  </si>
  <si>
    <t>1382548</t>
  </si>
  <si>
    <t>CINTO FEMININO LARG 30 SORTI, SORTIDO, M</t>
  </si>
  <si>
    <t>1382547002</t>
  </si>
  <si>
    <t>1382547</t>
  </si>
  <si>
    <t>CINTO FEMININO LARG 20 SORTI, SORTIDO, M</t>
  </si>
  <si>
    <t>1382548004</t>
  </si>
  <si>
    <t>CINTO FEMININO LARG 30 SORT, SORTIDO, GG</t>
  </si>
  <si>
    <t>1382547001</t>
  </si>
  <si>
    <t>CINTO FEMININO LARG 20 SORTI, SORTIDO, P</t>
  </si>
  <si>
    <t>1382547003</t>
  </si>
  <si>
    <t>CINTO FEMININO LARG 20 SORTI, SORTIDO, G</t>
  </si>
  <si>
    <t>1382621001</t>
  </si>
  <si>
    <t>1382621</t>
  </si>
  <si>
    <t>KIT 2 CINTOS LARG 20, SORTIDO, P</t>
  </si>
  <si>
    <t>1382549003</t>
  </si>
  <si>
    <t>CINTO FEMININO LARG 40 SORTI, SORTIDO, G</t>
  </si>
  <si>
    <t>1382549004</t>
  </si>
  <si>
    <t>CINTO FEMININO LARG 40 SORT, SORTIDO, GG</t>
  </si>
  <si>
    <t>1382548001</t>
  </si>
  <si>
    <t>CINTO FEMININO LARG 30 SORTI, SORTIDO, P</t>
  </si>
  <si>
    <t>1382548003</t>
  </si>
  <si>
    <t>CINTO FEMININO LARG 30 SORTI, SORTIDO, G</t>
  </si>
  <si>
    <t>1382549002</t>
  </si>
  <si>
    <t>CINTO FEMININO LARG 40 SORTI, SORTIDO, M</t>
  </si>
  <si>
    <t>1382621002</t>
  </si>
  <si>
    <t>KIT 2 CINTOS LARG 20, SORTIDO, M</t>
  </si>
  <si>
    <t>1382621004</t>
  </si>
  <si>
    <t>KIT 2 CINTOS LARG 20, SORTIDO, GG</t>
  </si>
  <si>
    <t>1382621003</t>
  </si>
  <si>
    <t>KIT 2 CINTOS LARG 20, SORTIDO, G</t>
  </si>
  <si>
    <t>P1380691002</t>
  </si>
  <si>
    <t>1380691</t>
  </si>
  <si>
    <t>BERMUDA MOLETOM START MOVING, CZA-MESCLA</t>
  </si>
  <si>
    <t>P1380526002</t>
  </si>
  <si>
    <t>1380526</t>
  </si>
  <si>
    <t>BERMUDA MOLETOM SILK, AMARELO</t>
  </si>
  <si>
    <t>1382546001</t>
  </si>
  <si>
    <t>1382546</t>
  </si>
  <si>
    <t>CINTO FEMININO LARG 15 SORTI, SORTIDO, G</t>
  </si>
  <si>
    <t>1382546003</t>
  </si>
  <si>
    <t>CINTO FEMININO LARG 15 SORTI, SORTIDO, P</t>
  </si>
  <si>
    <t>1382546002</t>
  </si>
  <si>
    <t>CINTO FEMININO LARG 15 SORTI, SORTIDO, M</t>
  </si>
  <si>
    <t>1382550002</t>
  </si>
  <si>
    <t>1382550</t>
  </si>
  <si>
    <t>CINTO FEMININO MEIA LUA ENCA, SORTIDO, M</t>
  </si>
  <si>
    <t>1382550003</t>
  </si>
  <si>
    <t>CINTO FEMININO MEIA LUA ENCA, SORTIDO, G</t>
  </si>
  <si>
    <t>1382550004</t>
  </si>
  <si>
    <t>CINTO FEMININO MEIA LUA ENC, SORTIDO, GG</t>
  </si>
  <si>
    <t>P1381631002</t>
  </si>
  <si>
    <t>1381631</t>
  </si>
  <si>
    <t>BL MC EST NEED COFFE, MARROM</t>
  </si>
  <si>
    <t>INF05</t>
  </si>
  <si>
    <t>P1381632003</t>
  </si>
  <si>
    <t>1381632</t>
  </si>
  <si>
    <t>BERMUDA MOLETOM, AZL/BRANCO</t>
  </si>
  <si>
    <t>P1381422002</t>
  </si>
  <si>
    <t>1381422</t>
  </si>
  <si>
    <t>VESTIDO MARIAS FULL MARGARIDAS, MULTICOR</t>
  </si>
  <si>
    <t>27/jul</t>
  </si>
  <si>
    <t>P1381886002</t>
  </si>
  <si>
    <t>1381886</t>
  </si>
  <si>
    <t>BL MC QUADRADINHA SILK NEW YORK, CINZA</t>
  </si>
  <si>
    <t>P1380589006</t>
  </si>
  <si>
    <t>1380589</t>
  </si>
  <si>
    <t>LEGGING LISA, SORTIDO</t>
  </si>
  <si>
    <t>29/jul</t>
  </si>
  <si>
    <t>P1382389002</t>
  </si>
  <si>
    <t>1382389</t>
  </si>
  <si>
    <t>REGATA MALHA COTTON BASIC, SORTIDO</t>
  </si>
  <si>
    <t>04/ago</t>
  </si>
  <si>
    <t>1382646010</t>
  </si>
  <si>
    <t>1382646</t>
  </si>
  <si>
    <t>1382645004</t>
  </si>
  <si>
    <t>1382645</t>
  </si>
  <si>
    <t>1382646008</t>
  </si>
  <si>
    <t>1382646006</t>
  </si>
  <si>
    <t>1382646004</t>
  </si>
  <si>
    <t>1382646002</t>
  </si>
  <si>
    <t>1382649003</t>
  </si>
  <si>
    <t>1382649</t>
  </si>
  <si>
    <t>1382645003</t>
  </si>
  <si>
    <t>1382645002</t>
  </si>
  <si>
    <t>1382646005</t>
  </si>
  <si>
    <t>1382646007</t>
  </si>
  <si>
    <t>1382649002</t>
  </si>
  <si>
    <t>1382649001</t>
  </si>
  <si>
    <t>1382649004</t>
  </si>
  <si>
    <t>1382646003</t>
  </si>
  <si>
    <t>1382645005</t>
  </si>
  <si>
    <t>P1382641001</t>
  </si>
  <si>
    <t>1382641</t>
  </si>
  <si>
    <t>CAMISETA MC SHARK ANATOMY, AZL-MARINHO</t>
  </si>
  <si>
    <t>P1382644001</t>
  </si>
  <si>
    <t>1382644</t>
  </si>
  <si>
    <t>CAMISETA MC PÁSSARO BANANAS, PRETO</t>
  </si>
  <si>
    <t>P1382643001</t>
  </si>
  <si>
    <t>1382643</t>
  </si>
  <si>
    <t>CAMISETA MC PLANTA ESPECIES, VRD-MUSGO</t>
  </si>
  <si>
    <t>P1382642001</t>
  </si>
  <si>
    <t>1382642</t>
  </si>
  <si>
    <t>CAMISETA MC MAPA ALCACHOFRA, VERMELHO</t>
  </si>
  <si>
    <t>P1382450001</t>
  </si>
  <si>
    <t>1382450</t>
  </si>
  <si>
    <t>CAMISETA MC PLANTA CANNA, BRANCO</t>
  </si>
  <si>
    <t>P1382450002</t>
  </si>
  <si>
    <t>CAMISETA MC PLANTA CANNA, BRA-OFF WHITE</t>
  </si>
  <si>
    <t>01/set</t>
  </si>
  <si>
    <t>P1382647001</t>
  </si>
  <si>
    <t>1382647</t>
  </si>
  <si>
    <t>CAMISETA MC GOOD AWAY FROM THE CITY, PRE</t>
  </si>
  <si>
    <t>P1382650001</t>
  </si>
  <si>
    <t>1382650</t>
  </si>
  <si>
    <t>CAMISETA MC SUNRISE CLUB, PTO-MESCLA</t>
  </si>
  <si>
    <t>P1382651001</t>
  </si>
  <si>
    <t>1382651</t>
  </si>
  <si>
    <t>CAMISETA MC TROPICAL VIBES, CZA-CHUMBO</t>
  </si>
  <si>
    <t>P1382652001</t>
  </si>
  <si>
    <t>1382652</t>
  </si>
  <si>
    <t>CAMISETA MC FINE LINE SUNSHINE, VRM-MESC</t>
  </si>
  <si>
    <t>P1382648001</t>
  </si>
  <si>
    <t>1382648</t>
  </si>
  <si>
    <t>CAMISETA MC SEARCH FOR PARADISE, AZL-MES</t>
  </si>
  <si>
    <t>P1382653001</t>
  </si>
  <si>
    <t>1382653</t>
  </si>
  <si>
    <t>CAMISETA MC CALIFORNIA GOLDEN STATE, CZA</t>
  </si>
  <si>
    <t>03/ago</t>
  </si>
  <si>
    <t>CMB04</t>
  </si>
  <si>
    <t>1382672</t>
  </si>
  <si>
    <t xml:space="preserve"> CAPA ALMOF 45X45CM  DESENHOS 9006443 LI</t>
  </si>
  <si>
    <t>1382671</t>
  </si>
  <si>
    <t xml:space="preserve"> CAPA ALMOF SORTIDA 45X45CM 9006443 - 90</t>
  </si>
  <si>
    <t>COM02</t>
  </si>
  <si>
    <t>1382456001</t>
  </si>
  <si>
    <t>1382456</t>
  </si>
  <si>
    <t>MEIA AERO CC 34/39, BRANCO, U</t>
  </si>
  <si>
    <t>1382655</t>
  </si>
  <si>
    <t>TLH BNH CALERA MINERAL 80152/12 KARSTEN</t>
  </si>
  <si>
    <t>1382656</t>
  </si>
  <si>
    <t>TLH BNH CALERA CARBONO 80107/12 KARSTEN</t>
  </si>
  <si>
    <t>1382661</t>
  </si>
  <si>
    <t>TLH RTO EMPIRE 60198 IOGURTE KARSTEN</t>
  </si>
  <si>
    <t>1382660</t>
  </si>
  <si>
    <t>TLH BNH EMPIRE 60198 IOGURTE KARSTEN</t>
  </si>
  <si>
    <t>1382654</t>
  </si>
  <si>
    <t>TLH RTO CALERA CARBONO 80107/12 KARSTEN</t>
  </si>
  <si>
    <t>1382659</t>
  </si>
  <si>
    <t>TLH RTO OTTO 60222/8 CORAL KARSTEN</t>
  </si>
  <si>
    <t>1382657</t>
  </si>
  <si>
    <t>TLH RTO CALERA MINERAL 80152/12 KARSTEN</t>
  </si>
  <si>
    <t>20/ago</t>
  </si>
  <si>
    <t>1382666</t>
  </si>
  <si>
    <t>TLH MS QUAD. 140X140 9007023</t>
  </si>
  <si>
    <t>1382665</t>
  </si>
  <si>
    <t>CAPA DE ALMOFADA SORT.45X45CM HERING</t>
  </si>
  <si>
    <t>1382664</t>
  </si>
  <si>
    <t>CAPA DE ALMOFADA SORT. 45X45CM HERING</t>
  </si>
  <si>
    <t>1382662</t>
  </si>
  <si>
    <t>CAPA DE ALMOFADA SORTIDA 45X45CM HERING</t>
  </si>
  <si>
    <t>1382663</t>
  </si>
  <si>
    <t>0 - 7</t>
  </si>
  <si>
    <t>15/set</t>
  </si>
  <si>
    <t>P1381715003</t>
  </si>
  <si>
    <t>LEGGING BÁSICA ,AZUL</t>
  </si>
  <si>
    <t>P1381716002</t>
  </si>
  <si>
    <t>BERMUDA CICLISTA BÁSICA, PRETO</t>
  </si>
  <si>
    <t>1381715</t>
  </si>
  <si>
    <t>1381716</t>
  </si>
  <si>
    <t>FABRICANTE 01</t>
  </si>
  <si>
    <t>FABRICANTE 02</t>
  </si>
  <si>
    <t>FABRICANTE 03</t>
  </si>
  <si>
    <t>FABRICANTE 04</t>
  </si>
  <si>
    <t>FABRICANTE 05</t>
  </si>
  <si>
    <t>FABRICANTE 06</t>
  </si>
  <si>
    <t>FABRICANTE 07</t>
  </si>
  <si>
    <t>FABRICANTE 08</t>
  </si>
  <si>
    <t>FABRICANTE 09</t>
  </si>
  <si>
    <t>FABRICANTE 10</t>
  </si>
  <si>
    <t>FABRICANTE 11</t>
  </si>
  <si>
    <t>FABRICANTE 12</t>
  </si>
  <si>
    <t>FABRICANTE 13</t>
  </si>
  <si>
    <t>FABRICANTE 14</t>
  </si>
  <si>
    <t>FABRICANTE 15</t>
  </si>
  <si>
    <t>FABRICANTE 16</t>
  </si>
  <si>
    <t>FABRICANTE 17</t>
  </si>
  <si>
    <t>FABRICANTE 18</t>
  </si>
  <si>
    <t>FABRICANTE 19</t>
  </si>
  <si>
    <t>FABRICANTE 20</t>
  </si>
  <si>
    <t>FABRICANTE 21</t>
  </si>
  <si>
    <t>FABRICANTE 22</t>
  </si>
  <si>
    <t>FABRICANTE 23</t>
  </si>
  <si>
    <t>FABRICANTE 24</t>
  </si>
  <si>
    <t>FABRICANTE 25</t>
  </si>
  <si>
    <t>FABRICANTE 26</t>
  </si>
  <si>
    <t>FABRICANTE 27</t>
  </si>
  <si>
    <t>FABRICANTE 28</t>
  </si>
  <si>
    <t>FABRICANTE 29</t>
  </si>
  <si>
    <t>FABRICANTE 30</t>
  </si>
  <si>
    <t>FABRICANTE 31</t>
  </si>
  <si>
    <t>FABRICANTE 32</t>
  </si>
  <si>
    <t>FABRICANTE 33</t>
  </si>
  <si>
    <t>FABRICANTE 34</t>
  </si>
  <si>
    <t>FABRICANTE 35</t>
  </si>
  <si>
    <t>FABRICANTE 36</t>
  </si>
  <si>
    <t>FABRICANTE 37</t>
  </si>
  <si>
    <t>FABRICANTE 38</t>
  </si>
  <si>
    <t>FABRICANTE 39</t>
  </si>
  <si>
    <t>FABRICANTE 40</t>
  </si>
  <si>
    <t>FABRICANTE 41</t>
  </si>
  <si>
    <t>FABRICANTE 42</t>
  </si>
  <si>
    <t>FABRICANTE 43</t>
  </si>
  <si>
    <t>FABRICANTE 44</t>
  </si>
  <si>
    <t>DSC MATERIAL</t>
  </si>
  <si>
    <t>8 - 12</t>
  </si>
  <si>
    <t>13 - 17</t>
  </si>
  <si>
    <t>18 - 22</t>
  </si>
  <si>
    <t>28 - 32</t>
  </si>
  <si>
    <t>33 - 37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</si>
</sst>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0000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theme="4"/>
      </patternFill>
    </fill>
  </fills>
  <borders count="21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rgb="FFFF9900"/>
      </left>
      <right style="thin">
        <color rgb="FFFF9900"/>
      </right>
      <top style="thin">
        <color rgb="FFFF9900"/>
      </top>
      <bottom style="thin">
        <color rgb="FFFF9900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 style="thin">
        <color rgb="FFFF9900"/>
      </left>
      <right/>
      <top style="thin">
        <color rgb="FFFF9900"/>
      </top>
      <bottom style="thin">
        <color rgb="FFFF9900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 style="medium">
        <color theme="4" tint="-0.249977111117893"/>
      </top>
      <bottom/>
      <diagonal/>
    </border>
    <border>
      <left/>
      <right/>
      <top style="medium">
        <color theme="5" tint="-0.249977111117893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0" fillId="3" borderId="3" xfId="0" applyFill="1" applyBorder="1"/>
    <xf numFmtId="14" fontId="0" fillId="3" borderId="3" xfId="0" applyNumberFormat="1" applyFill="1" applyBorder="1"/>
    <xf numFmtId="0" fontId="2" fillId="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6" borderId="10" xfId="0" applyFont="1" applyFill="1" applyBorder="1"/>
    <xf numFmtId="0" fontId="2" fillId="6" borderId="11" xfId="0" applyFont="1" applyFill="1" applyBorder="1"/>
    <xf numFmtId="0" fontId="2" fillId="6" borderId="0" xfId="0" applyFont="1" applyFill="1"/>
    <xf numFmtId="0" fontId="2" fillId="6" borderId="11" xfId="2" applyFont="1" applyFill="1" applyBorder="1" applyAlignment="1">
      <alignment horizontal="center" vertical="center"/>
    </xf>
    <xf numFmtId="0" fontId="0" fillId="0" borderId="11" xfId="0" applyBorder="1"/>
    <xf numFmtId="165" fontId="0" fillId="0" borderId="11" xfId="1" applyNumberFormat="1" applyFont="1" applyBorder="1"/>
    <xf numFmtId="165" fontId="0" fillId="0" borderId="12" xfId="1" applyNumberFormat="1" applyFont="1" applyBorder="1"/>
    <xf numFmtId="0" fontId="0" fillId="0" borderId="13" xfId="0" applyBorder="1"/>
    <xf numFmtId="0" fontId="0" fillId="0" borderId="10" xfId="0" applyBorder="1"/>
    <xf numFmtId="0" fontId="0" fillId="0" borderId="14" xfId="0" applyBorder="1"/>
    <xf numFmtId="165" fontId="0" fillId="0" borderId="13" xfId="1" applyNumberFormat="1" applyFont="1" applyBorder="1"/>
    <xf numFmtId="0" fontId="0" fillId="0" borderId="0" xfId="0" pivotButton="1"/>
    <xf numFmtId="14" fontId="3" fillId="0" borderId="0" xfId="0" applyNumberFormat="1" applyFont="1"/>
    <xf numFmtId="14" fontId="0" fillId="0" borderId="0" xfId="0" applyNumberFormat="1"/>
    <xf numFmtId="165" fontId="0" fillId="0" borderId="0" xfId="0" applyNumberFormat="1"/>
    <xf numFmtId="1" fontId="0" fillId="0" borderId="0" xfId="0" applyNumberFormat="1"/>
    <xf numFmtId="3" fontId="0" fillId="0" borderId="0" xfId="0" applyNumberFormat="1"/>
    <xf numFmtId="0" fontId="2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/>
    <xf numFmtId="3" fontId="3" fillId="0" borderId="0" xfId="0" applyNumberFormat="1" applyFont="1"/>
    <xf numFmtId="0" fontId="0" fillId="0" borderId="0" xfId="0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22" fontId="1" fillId="0" borderId="5" xfId="0" applyNumberFormat="1" applyFont="1" applyBorder="1" applyAlignment="1">
      <alignment horizontal="center" vertical="center"/>
    </xf>
    <xf numFmtId="1" fontId="1" fillId="5" borderId="5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22" fontId="1" fillId="0" borderId="8" xfId="0" applyNumberFormat="1" applyFont="1" applyBorder="1" applyAlignment="1">
      <alignment horizontal="center" vertical="center"/>
    </xf>
    <xf numFmtId="1" fontId="1" fillId="5" borderId="8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0" fontId="0" fillId="2" borderId="0" xfId="0" applyFill="1"/>
    <xf numFmtId="0" fontId="2" fillId="2" borderId="0" xfId="0" applyFont="1" applyFill="1"/>
    <xf numFmtId="3" fontId="2" fillId="2" borderId="0" xfId="0" applyNumberFormat="1" applyFont="1" applyFill="1"/>
    <xf numFmtId="0" fontId="2" fillId="6" borderId="20" xfId="0" applyFont="1" applyFill="1" applyBorder="1"/>
    <xf numFmtId="0" fontId="2" fillId="8" borderId="19" xfId="0" applyFont="1" applyFill="1" applyBorder="1"/>
    <xf numFmtId="0" fontId="2" fillId="8" borderId="19" xfId="0" applyFont="1" applyFill="1" applyBorder="1" applyAlignment="1">
      <alignment horizontal="right"/>
    </xf>
    <xf numFmtId="3" fontId="2" fillId="8" borderId="19" xfId="0" applyNumberFormat="1" applyFont="1" applyFill="1" applyBorder="1"/>
    <xf numFmtId="9" fontId="0" fillId="0" borderId="0" xfId="3" applyFont="1"/>
    <xf numFmtId="0" fontId="3" fillId="0" borderId="0" xfId="0" applyFont="1" applyAlignment="1">
      <alignment horizontal="right"/>
    </xf>
    <xf numFmtId="9" fontId="3" fillId="0" borderId="0" xfId="0" applyNumberFormat="1" applyFont="1" applyAlignment="1" applyProtection="1">
      <alignment horizontal="right"/>
      <protection hidden="1"/>
    </xf>
    <xf numFmtId="3" fontId="3" fillId="0" borderId="0" xfId="0" applyNumberFormat="1" applyFont="1" applyProtection="1">
      <protection hidden="1"/>
    </xf>
    <xf numFmtId="0" fontId="3" fillId="0" borderId="0" xfId="0" applyFont="1" applyProtection="1">
      <protection hidden="1"/>
    </xf>
    <xf numFmtId="3" fontId="3" fillId="0" borderId="0" xfId="0" applyNumberFormat="1" applyFont="1" applyAlignment="1" applyProtection="1">
      <alignment horizontal="left"/>
      <protection hidden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2" fontId="1" fillId="0" borderId="5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22" fontId="1" fillId="0" borderId="8" xfId="0" applyNumberFormat="1" applyFont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14" fontId="1" fillId="0" borderId="8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7" borderId="15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0" xfId="0" applyNumberFormat="1"/>
  </cellXfs>
  <cellStyles count="4">
    <cellStyle name="Normal" xfId="0" builtinId="0"/>
    <cellStyle name="Normal 2" xfId="2" xr:uid="{713A31C4-E974-4C86-9F4F-A49DB76C537E}"/>
    <cellStyle name="Porcentagem" xfId="3" builtinId="5"/>
    <cellStyle name="Vírgula" xfId="1" builtinId="3"/>
  </cellStyles>
  <dxfs count="372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microsoft.com/office/2007/relationships/slicerCache" Target="slicerCaches/slicerCache11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microsoft.com/office/2007/relationships/slicerCache" Target="slicerCaches/slicerCache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theme" Target="theme/theme1.xml"/><Relationship Id="rId10" Type="http://schemas.openxmlformats.org/officeDocument/2006/relationships/pivotCacheDefinition" Target="pivotCache/pivotCacheDefinition4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microsoft.com/office/2007/relationships/slicerCache" Target="slicerCaches/slicerCache4.xml"/><Relationship Id="rId22" Type="http://schemas.microsoft.com/office/2007/relationships/slicerCache" Target="slicerCaches/slicerCach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[Acumulado Catalogação.xlsx]Visão Geral Pedidos!Tabela dinâmica1</c:name>
    <c:fmtId val="19"/>
  </c:pivotSource>
  <c:chart>
    <c:autoTitleDeleted val="1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'Visão Geral Pedidos'!$AL$9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'Visão Geral Pedidos'!$AK$10:$AK$15</c:f>
              <c:strCache>
                <c:ptCount val="6"/>
                <c:pt idx="0">
                  <c:v>0 - 7</c:v>
                </c:pt>
                <c:pt idx="1">
                  <c:v>8 - 12</c:v>
                </c:pt>
                <c:pt idx="2">
                  <c:v>13 - 17</c:v>
                </c:pt>
                <c:pt idx="3">
                  <c:v>18 - 22</c:v>
                </c:pt>
                <c:pt idx="4">
                  <c:v>28 - 32</c:v>
                </c:pt>
                <c:pt idx="5">
                  <c:v>33 - 37</c:v>
                </c:pt>
              </c:strCache>
            </c:strRef>
          </c:cat>
          <c:val>
            <c:numRef>
              <c:f>'Visão Geral Pedidos'!$AL$10:$AL$15</c:f>
              <c:numCache>
                <c:formatCode>#,##0</c:formatCode>
                <c:ptCount val="6"/>
                <c:pt idx="0">
                  <c:v>114698</c:v>
                </c:pt>
                <c:pt idx="1">
                  <c:v>6001</c:v>
                </c:pt>
                <c:pt idx="2">
                  <c:v>11395</c:v>
                </c:pt>
                <c:pt idx="3">
                  <c:v>46148</c:v>
                </c:pt>
                <c:pt idx="4">
                  <c:v>24688</c:v>
                </c:pt>
                <c:pt idx="5">
                  <c:v>16931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C9-4070-9A05-421FD8037B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1198080"/>
        <c:axId val="1081197120"/>
      </c:barChart>
      <c:catAx>
        <c:axId val="108119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>
                    <a:solidFill>
                      <a:sysClr val="windowText" lastClr="000000"/>
                    </a:solidFill>
                  </a:rPr>
                  <a:t>Dias</a:t>
                </a:r>
                <a:r>
                  <a:rPr lang="pt-BR" b="1" baseline="0">
                    <a:solidFill>
                      <a:sysClr val="windowText" lastClr="000000"/>
                    </a:solidFill>
                  </a:rPr>
                  <a:t> sem catalogação</a:t>
                </a:r>
                <a:endParaRPr lang="pt-BR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1197120"/>
        <c:crosses val="autoZero"/>
        <c:auto val="1"/>
        <c:lblAlgn val="ctr"/>
        <c:lblOffset val="100"/>
        <c:noMultiLvlLbl val="0"/>
      </c:catAx>
      <c:valAx>
        <c:axId val="108119712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081198080"/>
        <c:crosses val="autoZero"/>
        <c:crossBetween val="between"/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[Acumulado Catalogação.xlsx]Visão Geral Pedidos!Tabela dinâmica2</c:name>
    <c:fmtId val="16"/>
  </c:pivotSource>
  <c:chart>
    <c:autoTitleDeleted val="1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'Visão Geral Pedidos'!$AQ$9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'Visão Geral Pedidos'!$AP$10:$AP$15</c:f>
              <c:strCache>
                <c:ptCount val="6"/>
                <c:pt idx="0">
                  <c:v>0 - 7</c:v>
                </c:pt>
                <c:pt idx="1">
                  <c:v>8 - 12</c:v>
                </c:pt>
                <c:pt idx="2">
                  <c:v>13 - 17</c:v>
                </c:pt>
                <c:pt idx="3">
                  <c:v>18 - 22</c:v>
                </c:pt>
                <c:pt idx="4">
                  <c:v>28 - 32</c:v>
                </c:pt>
                <c:pt idx="5">
                  <c:v>33 - 37</c:v>
                </c:pt>
              </c:strCache>
            </c:strRef>
          </c:cat>
          <c:val>
            <c:numRef>
              <c:f>'Visão Geral Pedidos'!$AQ$10:$AQ$15</c:f>
              <c:numCache>
                <c:formatCode>#,##0</c:formatCode>
                <c:ptCount val="6"/>
                <c:pt idx="0">
                  <c:v>252</c:v>
                </c:pt>
                <c:pt idx="1">
                  <c:v>6</c:v>
                </c:pt>
                <c:pt idx="2">
                  <c:v>11</c:v>
                </c:pt>
                <c:pt idx="3">
                  <c:v>46</c:v>
                </c:pt>
                <c:pt idx="4">
                  <c:v>38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85-4C95-A0C8-D3EDBC170F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1198080"/>
        <c:axId val="1081197120"/>
      </c:barChart>
      <c:catAx>
        <c:axId val="108119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>
                    <a:solidFill>
                      <a:sysClr val="windowText" lastClr="000000"/>
                    </a:solidFill>
                  </a:rPr>
                  <a:t>Dias</a:t>
                </a:r>
                <a:r>
                  <a:rPr lang="pt-BR" b="1" baseline="0">
                    <a:solidFill>
                      <a:sysClr val="windowText" lastClr="000000"/>
                    </a:solidFill>
                  </a:rPr>
                  <a:t> sem catalogação</a:t>
                </a:r>
                <a:endParaRPr lang="pt-BR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1197120"/>
        <c:crosses val="autoZero"/>
        <c:auto val="1"/>
        <c:lblAlgn val="ctr"/>
        <c:lblOffset val="100"/>
        <c:noMultiLvlLbl val="0"/>
      </c:catAx>
      <c:valAx>
        <c:axId val="108119712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08119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[Acumulado Catalogação.xlsx]Visão Geral Pedidos!Tabela dinâmica4</c:name>
    <c:fmtId val="21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6.3608719602892702E-2"/>
              <c:y val="-1.9115882890381877E-2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6.2488607536298445E-3"/>
              <c:y val="-2.4612451815181031E-2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8.7046731004923494E-2"/>
              <c:y val="-6.6867960425606851E-4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'Visão Geral Pedidos'!$AN$9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348-4F90-A631-95396EA57B2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348-4F90-A631-95396EA57B21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348-4F90-A631-95396EA57B21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3EFF-4668-BCB6-6E7129BECBA7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348-4F90-A631-95396EA57B21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348-4F90-A631-95396EA57B21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348-4F90-A631-95396EA57B21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348-4F90-A631-95396EA57B21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348-4F90-A631-95396EA57B21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E4A-4A17-A4FD-B58439D9EB5A}"/>
              </c:ext>
            </c:extLst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BF2-429F-8215-01788B88DFC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BF2-429F-8215-01788B88DFCA}"/>
              </c:ext>
            </c:extLst>
          </c:dPt>
          <c:dLbls>
            <c:dLbl>
              <c:idx val="1"/>
              <c:layout>
                <c:manualLayout>
                  <c:x val="-6.2488607536298445E-3"/>
                  <c:y val="-2.461245181518103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48-4F90-A631-95396EA57B21}"/>
                </c:ext>
              </c:extLst>
            </c:dLbl>
            <c:dLbl>
              <c:idx val="3"/>
              <c:layout>
                <c:manualLayout>
                  <c:x val="-6.3608719602892702E-2"/>
                  <c:y val="-1.911588289038187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EFF-4668-BCB6-6E7129BECBA7}"/>
                </c:ext>
              </c:extLst>
            </c:dLbl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'Visão Geral Pedidos'!$AM$10:$AM$14</c:f>
              <c:strCache>
                <c:ptCount val="5"/>
                <c:pt idx="0">
                  <c:v>ACS</c:v>
                </c:pt>
                <c:pt idx="1">
                  <c:v>CAL</c:v>
                </c:pt>
                <c:pt idx="2">
                  <c:v>CMB</c:v>
                </c:pt>
                <c:pt idx="3">
                  <c:v>FEM</c:v>
                </c:pt>
                <c:pt idx="4">
                  <c:v>INF</c:v>
                </c:pt>
              </c:strCache>
            </c:strRef>
          </c:cat>
          <c:val>
            <c:numRef>
              <c:f>'Visão Geral Pedidos'!$AN$10:$AN$14</c:f>
              <c:numCache>
                <c:formatCode>#,##0</c:formatCode>
                <c:ptCount val="5"/>
                <c:pt idx="0">
                  <c:v>16185</c:v>
                </c:pt>
                <c:pt idx="1">
                  <c:v>37578</c:v>
                </c:pt>
                <c:pt idx="2">
                  <c:v>24946</c:v>
                </c:pt>
                <c:pt idx="3">
                  <c:v>126038</c:v>
                </c:pt>
                <c:pt idx="4">
                  <c:v>15114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EFF-4668-BCB6-6E7129BECBA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[Acumulado Catalogação.xlsx]Visão Geral Pedidos!Tabela dinâmica3</c:name>
    <c:fmtId val="19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6.7510548523206752E-3"/>
              <c:y val="4.7031166850656052E-3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6.7510548523206752E-3"/>
              <c:y val="4.7031166850655184E-3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1.0481514620600865E-2"/>
              <c:y val="-0.14541999757808011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36732604451047118"/>
                  <c:h val="0.10917748414364578"/>
                </c:manualLayout>
              </c15:layout>
            </c:ext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2.7004219409282701E-2"/>
              <c:y val="-3.2921816795459233E-2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7.0886075949367092E-2"/>
              <c:y val="3.2921816795459233E-2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4.2707934123523722E-2"/>
              <c:y val="-2.3515583425328026E-3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9668490253787916"/>
                  <c:h val="9.5068134088448955E-2"/>
                </c:manualLayout>
              </c15:layout>
            </c:ext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1.3502109704641357E-2"/>
              <c:y val="2.3515583425328022E-2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2.0253164556962029E-2"/>
              <c:y val="-0.11287480044157451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4.511276414944284E-2"/>
              <c:y val="-2.6944628074878898E-18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30393136229101797"/>
                  <c:h val="0.11858371751377698"/>
                </c:manualLayout>
              </c15:layout>
            </c:ext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1.3502109704641352E-2"/>
              <c:y val="-8.6222809839612472E-17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'Visão Geral Pedidos'!$AS$9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AE3-4D6E-8A4A-AEC2EE918E69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AE3-4D6E-8A4A-AEC2EE918E69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AE3-4D6E-8A4A-AEC2EE918E69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AE3-4D6E-8A4A-AEC2EE918E69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AE3-4D6E-8A4A-AEC2EE918E69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AE3-4D6E-8A4A-AEC2EE918E69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AE3-4D6E-8A4A-AEC2EE918E69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AE3-4D6E-8A4A-AEC2EE918E69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AE3-4D6E-8A4A-AEC2EE918E69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251-4DA6-8974-47492336293C}"/>
              </c:ext>
            </c:extLst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E21-4BFB-86AB-760B2466882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E21-4BFB-86AB-760B2466882C}"/>
              </c:ext>
            </c:extLst>
          </c:dPt>
          <c:dLbls>
            <c:dLbl>
              <c:idx val="0"/>
              <c:layout>
                <c:manualLayout>
                  <c:x val="-1.0481514620600865E-2"/>
                  <c:y val="-0.1454199975780801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732604451047118"/>
                      <c:h val="0.1091774841436457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AE3-4D6E-8A4A-AEC2EE918E69}"/>
                </c:ext>
              </c:extLst>
            </c:dLbl>
            <c:dLbl>
              <c:idx val="1"/>
              <c:layout>
                <c:manualLayout>
                  <c:x val="2.7004219409282701E-2"/>
                  <c:y val="-3.292181679545923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E3-4D6E-8A4A-AEC2EE918E69}"/>
                </c:ext>
              </c:extLst>
            </c:dLbl>
            <c:dLbl>
              <c:idx val="2"/>
              <c:layout>
                <c:manualLayout>
                  <c:x val="6.7510548523206752E-3"/>
                  <c:y val="4.703116685065605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AE3-4D6E-8A4A-AEC2EE918E69}"/>
                </c:ext>
              </c:extLst>
            </c:dLbl>
            <c:dLbl>
              <c:idx val="3"/>
              <c:layout>
                <c:manualLayout>
                  <c:x val="-4.2707934123523722E-2"/>
                  <c:y val="-2.351558342532802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668490253787916"/>
                      <c:h val="9.506813408844895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AE3-4D6E-8A4A-AEC2EE918E69}"/>
                </c:ext>
              </c:extLst>
            </c:dLbl>
            <c:dLbl>
              <c:idx val="4"/>
              <c:layout>
                <c:manualLayout>
                  <c:x val="-1.3502109704641352E-2"/>
                  <c:y val="-8.6222809839612472E-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AE3-4D6E-8A4A-AEC2EE918E69}"/>
                </c:ext>
              </c:extLst>
            </c:dLbl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'Visão Geral Pedidos'!$AR$10:$AR$14</c:f>
              <c:strCache>
                <c:ptCount val="5"/>
                <c:pt idx="0">
                  <c:v>FEM</c:v>
                </c:pt>
                <c:pt idx="1">
                  <c:v>INF</c:v>
                </c:pt>
                <c:pt idx="2">
                  <c:v>CAL</c:v>
                </c:pt>
                <c:pt idx="3">
                  <c:v>CMB</c:v>
                </c:pt>
                <c:pt idx="4">
                  <c:v>ACS</c:v>
                </c:pt>
              </c:strCache>
            </c:strRef>
          </c:cat>
          <c:val>
            <c:numRef>
              <c:f>'Visão Geral Pedidos'!$AS$10:$AS$14</c:f>
              <c:numCache>
                <c:formatCode>#,##0</c:formatCode>
                <c:ptCount val="5"/>
                <c:pt idx="0">
                  <c:v>197</c:v>
                </c:pt>
                <c:pt idx="1">
                  <c:v>21</c:v>
                </c:pt>
                <c:pt idx="2">
                  <c:v>49</c:v>
                </c:pt>
                <c:pt idx="3">
                  <c:v>65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887-4E96-B64B-EA64E291250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[Acumulado Catalogação.xlsx]Visão Geral 2000!Tabela dinâmica2</c:name>
    <c:fmtId val="2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3452914798206278"/>
              <c:y val="-1.85185185185185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ound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'Visão Geral 2000'!$P$6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8F-48D2-BF59-CE4793F1FEA4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9DF8-42FB-BEEE-74CCB43E80D9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8F-48D2-BF59-CE4793F1FEA4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DF8-42FB-BEEE-74CCB43E80D9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8F-48D2-BF59-CE4793F1FEA4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38F-48D2-BF59-CE4793F1FEA4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38F-48D2-BF59-CE4793F1FEA4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'Visão Geral 2000'!$O$7:$O$14</c:f>
              <c:strCache>
                <c:ptCount val="8"/>
                <c:pt idx="0">
                  <c:v>OUT</c:v>
                </c:pt>
                <c:pt idx="1">
                  <c:v>ACS</c:v>
                </c:pt>
                <c:pt idx="2">
                  <c:v>FEM</c:v>
                </c:pt>
                <c:pt idx="3">
                  <c:v>INF</c:v>
                </c:pt>
                <c:pt idx="4">
                  <c:v>LNG</c:v>
                </c:pt>
                <c:pt idx="5">
                  <c:v>MAS</c:v>
                </c:pt>
                <c:pt idx="6">
                  <c:v>(vazio)</c:v>
                </c:pt>
                <c:pt idx="7">
                  <c:v>CMB</c:v>
                </c:pt>
              </c:strCache>
            </c:strRef>
          </c:cat>
          <c:val>
            <c:numRef>
              <c:f>'Visão Geral 2000'!$P$7:$P$14</c:f>
              <c:numCache>
                <c:formatCode>General</c:formatCode>
                <c:ptCount val="8"/>
                <c:pt idx="0">
                  <c:v>3</c:v>
                </c:pt>
                <c:pt idx="1">
                  <c:v>11</c:v>
                </c:pt>
                <c:pt idx="2">
                  <c:v>3</c:v>
                </c:pt>
                <c:pt idx="3">
                  <c:v>11</c:v>
                </c:pt>
                <c:pt idx="4">
                  <c:v>2</c:v>
                </c:pt>
                <c:pt idx="5">
                  <c:v>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F8-42FB-BEEE-74CCB43E80D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[Acumulado Catalogação.xlsx]Visão Geral 2000!Tabela dinâmica1</c:name>
    <c:fmtId val="1"/>
  </c:pivotSource>
  <c:chart>
    <c:autoTitleDeleted val="1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'Visão Geral 2000'!$N$6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'Visão Geral 2000'!$M$7:$M$9</c:f>
              <c:strCache>
                <c:ptCount val="3"/>
                <c:pt idx="0">
                  <c:v>0 - 1</c:v>
                </c:pt>
                <c:pt idx="1">
                  <c:v>2 - 6</c:v>
                </c:pt>
                <c:pt idx="2">
                  <c:v>(vazio)</c:v>
                </c:pt>
              </c:strCache>
            </c:strRef>
          </c:cat>
          <c:val>
            <c:numRef>
              <c:f>'Visão Geral 2000'!$N$7:$N$9</c:f>
              <c:numCache>
                <c:formatCode>General</c:formatCode>
                <c:ptCount val="3"/>
                <c:pt idx="0">
                  <c:v>17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8-4D1C-96B1-DF6F0C8D48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6559888"/>
        <c:axId val="36260064"/>
      </c:barChart>
      <c:catAx>
        <c:axId val="44655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>
                    <a:solidFill>
                      <a:sysClr val="windowText" lastClr="000000"/>
                    </a:solidFill>
                  </a:rPr>
                  <a:t>Dias</a:t>
                </a:r>
                <a:r>
                  <a:rPr lang="pt-BR" b="1" baseline="0">
                    <a:solidFill>
                      <a:sysClr val="windowText" lastClr="000000"/>
                    </a:solidFill>
                  </a:rPr>
                  <a:t> sem Catalogação</a:t>
                </a:r>
                <a:endParaRPr lang="pt-BR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260064"/>
        <c:crosses val="autoZero"/>
        <c:auto val="1"/>
        <c:lblAlgn val="ctr"/>
        <c:lblOffset val="100"/>
        <c:noMultiLvlLbl val="0"/>
      </c:catAx>
      <c:valAx>
        <c:axId val="36260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655988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23811</xdr:rowOff>
    </xdr:from>
    <xdr:to>
      <xdr:col>13</xdr:col>
      <xdr:colOff>342900</xdr:colOff>
      <xdr:row>21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85807E-1BEF-47D6-A9F8-4D57791A6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85725</xdr:colOff>
      <xdr:row>5</xdr:row>
      <xdr:rowOff>66675</xdr:rowOff>
    </xdr:from>
    <xdr:to>
      <xdr:col>27</xdr:col>
      <xdr:colOff>276224</xdr:colOff>
      <xdr:row>20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099FDD-9984-42FB-8293-7E2F4E372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9525</xdr:colOff>
      <xdr:row>1</xdr:row>
      <xdr:rowOff>9525</xdr:rowOff>
    </xdr:from>
    <xdr:to>
      <xdr:col>2</xdr:col>
      <xdr:colOff>66675</xdr:colOff>
      <xdr:row>7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STATUS">
              <a:extLst>
                <a:ext uri="{FF2B5EF4-FFF2-40B4-BE49-F238E27FC236}">
                  <a16:creationId xmlns:a16="http://schemas.microsoft.com/office/drawing/2014/main" id="{8AC90051-BE0D-0869-9E1C-C3B5EA53CD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314325"/>
              <a:ext cx="1771650" cy="1266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95250</xdr:colOff>
      <xdr:row>1</xdr:row>
      <xdr:rowOff>9525</xdr:rowOff>
    </xdr:from>
    <xdr:to>
      <xdr:col>3</xdr:col>
      <xdr:colOff>657225</xdr:colOff>
      <xdr:row>7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AGENDADO?">
              <a:extLst>
                <a:ext uri="{FF2B5EF4-FFF2-40B4-BE49-F238E27FC236}">
                  <a16:creationId xmlns:a16="http://schemas.microsoft.com/office/drawing/2014/main" id="{57848A3E-A883-3917-9F39-F985E946230A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NDADO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50" y="314325"/>
              <a:ext cx="1771650" cy="1266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9525</xdr:colOff>
      <xdr:row>7</xdr:row>
      <xdr:rowOff>161925</xdr:rowOff>
    </xdr:from>
    <xdr:to>
      <xdr:col>2</xdr:col>
      <xdr:colOff>57150</xdr:colOff>
      <xdr:row>14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FABRICANTE">
              <a:extLst>
                <a:ext uri="{FF2B5EF4-FFF2-40B4-BE49-F238E27FC236}">
                  <a16:creationId xmlns:a16="http://schemas.microsoft.com/office/drawing/2014/main" id="{13E036BD-D44E-CD3F-BC48-C4FD432FF8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BRICA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609725"/>
              <a:ext cx="1762125" cy="1266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19049</xdr:colOff>
      <xdr:row>14</xdr:row>
      <xdr:rowOff>85724</xdr:rowOff>
    </xdr:from>
    <xdr:to>
      <xdr:col>2</xdr:col>
      <xdr:colOff>57150</xdr:colOff>
      <xdr:row>20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DEPTO">
              <a:extLst>
                <a:ext uri="{FF2B5EF4-FFF2-40B4-BE49-F238E27FC236}">
                  <a16:creationId xmlns:a16="http://schemas.microsoft.com/office/drawing/2014/main" id="{003BC658-6234-A267-3D9F-0628015F91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49" y="2914649"/>
              <a:ext cx="1752601" cy="12287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12</xdr:col>
      <xdr:colOff>419101</xdr:colOff>
      <xdr:row>3</xdr:row>
      <xdr:rowOff>171449</xdr:rowOff>
    </xdr:from>
    <xdr:to>
      <xdr:col>19</xdr:col>
      <xdr:colOff>323850</xdr:colOff>
      <xdr:row>17</xdr:row>
      <xdr:rowOff>114300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557C7A82-F2FF-D817-C698-BB8E8A6FC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533399</xdr:colOff>
      <xdr:row>4</xdr:row>
      <xdr:rowOff>90488</xdr:rowOff>
    </xdr:from>
    <xdr:to>
      <xdr:col>34</xdr:col>
      <xdr:colOff>0</xdr:colOff>
      <xdr:row>18</xdr:row>
      <xdr:rowOff>76200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2AEC1A7-62CD-A10E-0A8B-8BF267987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85725</xdr:colOff>
      <xdr:row>7</xdr:row>
      <xdr:rowOff>161924</xdr:rowOff>
    </xdr:from>
    <xdr:to>
      <xdr:col>3</xdr:col>
      <xdr:colOff>647700</xdr:colOff>
      <xdr:row>14</xdr:row>
      <xdr:rowOff>47624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FAIXA">
              <a:extLst>
                <a:ext uri="{FF2B5EF4-FFF2-40B4-BE49-F238E27FC236}">
                  <a16:creationId xmlns:a16="http://schemas.microsoft.com/office/drawing/2014/main" id="{994260A7-B2FA-49E0-8717-55F16AD369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IX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0225" y="1609724"/>
              <a:ext cx="1771650" cy="1266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76200</xdr:colOff>
      <xdr:row>14</xdr:row>
      <xdr:rowOff>66676</xdr:rowOff>
    </xdr:from>
    <xdr:to>
      <xdr:col>3</xdr:col>
      <xdr:colOff>638175</xdr:colOff>
      <xdr:row>20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AGING">
              <a:extLst>
                <a:ext uri="{FF2B5EF4-FFF2-40B4-BE49-F238E27FC236}">
                  <a16:creationId xmlns:a16="http://schemas.microsoft.com/office/drawing/2014/main" id="{897E560D-3AF7-4006-8D22-CA579026EB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ING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0700" y="2895601"/>
              <a:ext cx="1771650" cy="12477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676274</xdr:colOff>
      <xdr:row>6</xdr:row>
      <xdr:rowOff>157162</xdr:rowOff>
    </xdr:from>
    <xdr:to>
      <xdr:col>10</xdr:col>
      <xdr:colOff>1185861</xdr:colOff>
      <xdr:row>21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CE346E9-0103-4022-B513-3CC5A4B89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742950</xdr:colOff>
      <xdr:row>7</xdr:row>
      <xdr:rowOff>109536</xdr:rowOff>
    </xdr:from>
    <xdr:to>
      <xdr:col>8</xdr:col>
      <xdr:colOff>1123950</xdr:colOff>
      <xdr:row>21</xdr:row>
      <xdr:rowOff>190499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080A2-47CF-4A0C-A438-ADF7A0348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19049</xdr:colOff>
      <xdr:row>1</xdr:row>
      <xdr:rowOff>9526</xdr:rowOff>
    </xdr:from>
    <xdr:to>
      <xdr:col>1</xdr:col>
      <xdr:colOff>876299</xdr:colOff>
      <xdr:row>7</xdr:row>
      <xdr:rowOff>133351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COD_DEPTO">
              <a:extLst>
                <a:ext uri="{FF2B5EF4-FFF2-40B4-BE49-F238E27FC236}">
                  <a16:creationId xmlns:a16="http://schemas.microsoft.com/office/drawing/2014/main" id="{2A5A1088-0D80-4C05-954C-9C291C8617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D_DEP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49" y="304801"/>
              <a:ext cx="1895475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895349</xdr:colOff>
      <xdr:row>1</xdr:row>
      <xdr:rowOff>9526</xdr:rowOff>
    </xdr:from>
    <xdr:to>
      <xdr:col>3</xdr:col>
      <xdr:colOff>714374</xdr:colOff>
      <xdr:row>7</xdr:row>
      <xdr:rowOff>133351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DSC_SECAO">
              <a:extLst>
                <a:ext uri="{FF2B5EF4-FFF2-40B4-BE49-F238E27FC236}">
                  <a16:creationId xmlns:a16="http://schemas.microsoft.com/office/drawing/2014/main" id="{F00516D0-EEE5-494F-B10B-DE7D5886FD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SC_SECA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3574" y="304801"/>
              <a:ext cx="1895475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19049</xdr:colOff>
      <xdr:row>14</xdr:row>
      <xdr:rowOff>104775</xdr:rowOff>
    </xdr:from>
    <xdr:to>
      <xdr:col>1</xdr:col>
      <xdr:colOff>857250</xdr:colOff>
      <xdr:row>21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NOM_GRP_COMERCIAL">
              <a:extLst>
                <a:ext uri="{FF2B5EF4-FFF2-40B4-BE49-F238E27FC236}">
                  <a16:creationId xmlns:a16="http://schemas.microsoft.com/office/drawing/2014/main" id="{D2455686-EE6B-4599-973F-878B47D785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_GRP_COMERCI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49" y="2857500"/>
              <a:ext cx="1876426" cy="1266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19049</xdr:colOff>
      <xdr:row>7</xdr:row>
      <xdr:rowOff>161925</xdr:rowOff>
    </xdr:from>
    <xdr:to>
      <xdr:col>1</xdr:col>
      <xdr:colOff>866775</xdr:colOff>
      <xdr:row>14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STATUS 2">
              <a:extLst>
                <a:ext uri="{FF2B5EF4-FFF2-40B4-BE49-F238E27FC236}">
                  <a16:creationId xmlns:a16="http://schemas.microsoft.com/office/drawing/2014/main" id="{6D210738-9617-47F8-B841-BEC087E51D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49" y="1590675"/>
              <a:ext cx="1885951" cy="1266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885824</xdr:colOff>
      <xdr:row>7</xdr:row>
      <xdr:rowOff>161926</xdr:rowOff>
    </xdr:from>
    <xdr:to>
      <xdr:col>3</xdr:col>
      <xdr:colOff>714375</xdr:colOff>
      <xdr:row>14</xdr:row>
      <xdr:rowOff>85726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AGING 1">
              <a:extLst>
                <a:ext uri="{FF2B5EF4-FFF2-40B4-BE49-F238E27FC236}">
                  <a16:creationId xmlns:a16="http://schemas.microsoft.com/office/drawing/2014/main" id="{11060DCB-275F-40FB-AF1A-09EEE8E230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ING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4049" y="1590676"/>
              <a:ext cx="1905001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876299</xdr:colOff>
      <xdr:row>14</xdr:row>
      <xdr:rowOff>104776</xdr:rowOff>
    </xdr:from>
    <xdr:to>
      <xdr:col>3</xdr:col>
      <xdr:colOff>714375</xdr:colOff>
      <xdr:row>21</xdr:row>
      <xdr:rowOff>28576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FAIXA 2">
              <a:extLst>
                <a:ext uri="{FF2B5EF4-FFF2-40B4-BE49-F238E27FC236}">
                  <a16:creationId xmlns:a16="http://schemas.microsoft.com/office/drawing/2014/main" id="{FE2DB1FB-97E3-4C43-87EA-12D6890D62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IX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4524" y="2867026"/>
              <a:ext cx="1914526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lia Jorge Sarte" refreshedDate="45185.67628310185" createdVersion="6" refreshedVersion="8" minRefreshableVersion="3" recordCount="36" xr:uid="{9B1A7AC4-342A-43DD-9204-611F55C59ACC}">
  <cacheSource type="worksheet">
    <worksheetSource ref="A1:P1048576" sheet="Base 2000"/>
  </cacheSource>
  <cacheFields count="16">
    <cacheField name="MÊS" numFmtId="0">
      <sharedItems containsBlank="1" count="2">
        <s v="junho"/>
        <m/>
      </sharedItems>
    </cacheField>
    <cacheField name="SEMANA" numFmtId="0">
      <sharedItems containsString="0" containsBlank="1" containsNumber="1" containsInteger="1" minValue="23" maxValue="26" count="4">
        <n v="23"/>
        <n v="24"/>
        <n v="26"/>
        <m/>
      </sharedItems>
    </cacheField>
    <cacheField name="DATA_ENVIO" numFmtId="0">
      <sharedItems containsNonDate="0" containsDate="1" containsString="0" containsBlank="1" minDate="2023-06-06T00:00:00" maxDate="2023-06-29T00:00:00" count="8">
        <d v="2023-06-06T00:00:00"/>
        <d v="2023-06-07T00:00:00"/>
        <d v="2023-06-09T00:00:00"/>
        <d v="2023-06-12T00:00:00"/>
        <d v="2023-06-13T00:00:00"/>
        <d v="2023-06-15T00:00:00"/>
        <d v="2023-06-28T00:00:00"/>
        <m/>
      </sharedItems>
    </cacheField>
    <cacheField name="NOM_DEPTO" numFmtId="0">
      <sharedItems containsBlank="1"/>
    </cacheField>
    <cacheField name="COD_DEPTO" numFmtId="0">
      <sharedItems containsBlank="1" count="8">
        <s v="ACS"/>
        <s v="LNG"/>
        <s v="MAS"/>
        <s v="FEM"/>
        <s v="INF"/>
        <s v="OUT"/>
        <s v="CMB"/>
        <m/>
      </sharedItems>
    </cacheField>
    <cacheField name="DSC_SECAO" numFmtId="0">
      <sharedItems containsBlank="1"/>
    </cacheField>
    <cacheField name="DSC_LINHA" numFmtId="0">
      <sharedItems containsBlank="1"/>
    </cacheField>
    <cacheField name="NOM_GRP_COMERCIAL" numFmtId="0">
      <sharedItems containsBlank="1" count="19">
        <s v="FABRICANTE 35"/>
        <s v="FABRICANTE 10"/>
        <s v="FABRICANTE 01"/>
        <s v="FABRICANTE 40"/>
        <s v="FABRICANTE 41"/>
        <s v="FABRICANTE 42"/>
        <s v="FABRICANTE 43"/>
        <s v="FABRICANTE 44"/>
        <s v="FABRICANTE 24"/>
        <m/>
        <s v="VR CINTOS E BOLSAS LTDA" u="1"/>
        <s v="TEXTIL BRASIL IMP EXP ARTIGOS VESTU" u="1"/>
        <s v="LD2 TEXTIL LTDA" u="1"/>
        <s v="SEA SURF IMPORTACAO E EXPORTACAO LT" u="1"/>
        <s v="YENDS - TEMPO CERTO MALHARIA E CONFECCAO LT" u="1"/>
        <s v="YENDS - YEND S INDUSTRIA COMERCIO E" u="1"/>
        <s v="HOTEXTIL CONFECCOES LTDA ME" u="1"/>
        <s v="SELLER MNT MAGAZINE LTDA" u="1"/>
        <s v="PEDRA DA GAVEA IND E COMERCIO LTDA" u="1"/>
      </sharedItems>
    </cacheField>
    <cacheField name="MATERIAL" numFmtId="0">
      <sharedItems containsBlank="1" count="36">
        <s v="1381062013"/>
        <s v="1381062015"/>
        <s v="1381061005"/>
        <s v="1381061004"/>
        <s v="P1381214006"/>
        <s v="1381061003"/>
        <s v="1381062003"/>
        <s v="1381062005"/>
        <s v="1381062014"/>
        <s v="1381061002"/>
        <s v="1381062006"/>
        <s v="1377198002"/>
        <s v="P1380566002"/>
        <s v="P1381130001"/>
        <s v="P1381015006"/>
        <s v="P1381010001"/>
        <s v="P1380164005"/>
        <s v="P1379068004"/>
        <s v="P1379068003"/>
        <s v="P1379669003"/>
        <s v="P1379068002"/>
        <s v="P1379669002"/>
        <s v="P1380636004"/>
        <s v="P1380636003"/>
        <s v="P1378616004"/>
        <s v="P1378616005"/>
        <s v="P1379669004"/>
        <s v="P1380636002"/>
        <s v="P1381327002"/>
        <s v="1375435"/>
        <s v="1375436"/>
        <s v="1375437"/>
        <s v="1377239"/>
        <s v="1377240"/>
        <s v="1377238"/>
        <m/>
      </sharedItems>
    </cacheField>
    <cacheField name="DSC_PRODUTO" numFmtId="0">
      <sharedItems containsBlank="1" count="21">
        <s v="1381062-CINTO PU LG 40 FU"/>
        <s v="1381061-CINTO MASC ELASTIC VR"/>
        <s v="1381214-SUTIA TOP COM BOJO"/>
        <s v="1377198-CINTO PU DF LG 40"/>
        <s v="1380566-CASACO MOLETOM SILK"/>
        <s v="1381130-BLUSA MALHA QUADRADA EST. BOLAS"/>
        <s v="1381015-TOP CROPPED ALCA FINA"/>
        <s v="1381010-BLUSA BOX MALHA SORT. BRILHO"/>
        <s v="1380164-SUTIA TOP COM BOJO"/>
        <s v="1379068-CONJUNTO DE MOLETOM BLOCO DE COR"/>
        <s v="1379669-CASACO TIRANOSSAURO REX"/>
        <s v="1380636-CONJUNTO MOLETOM DINO T-REX"/>
        <s v="1378616-CONJ MOL ZIPER DOG + CALCA"/>
        <s v="1381327-SHORT ELASTICO DETALHE LATERAL"/>
        <s v="1375435-LCL QUEEN AVULSO C/ELAST SORT"/>
        <s v="1375436-LCL CSL AVULSO C/ELAST SORT"/>
        <s v="1375437-LCL SLT AVULSO C/ ELAST SORT"/>
        <s v="1377239-LCL CSL ELAST MF60 CZ 5074 ULL"/>
        <s v="1377240-LCL QUEEN ELAST MF60 CZ 5074 ULL"/>
        <s v="1377238-LCL SLT ELAST MF60 CZ 5074 ULL"/>
        <m/>
      </sharedItems>
    </cacheField>
    <cacheField name="DSC_COR" numFmtId="0">
      <sharedItems containsBlank="1"/>
    </cacheField>
    <cacheField name="QTD_DISP_CD" numFmtId="0">
      <sharedItems containsString="0" containsBlank="1" containsNumber="1" containsInteger="1" minValue="6" maxValue="9126" count="31">
        <n v="9"/>
        <n v="12"/>
        <n v="315"/>
        <n v="72"/>
        <n v="9126"/>
        <n v="117"/>
        <n v="87"/>
        <n v="6"/>
        <n v="30"/>
        <n v="96"/>
        <n v="75"/>
        <n v="168"/>
        <n v="175"/>
        <n v="624"/>
        <n v="392"/>
        <n v="3348"/>
        <n v="54"/>
        <n v="27"/>
        <n v="69"/>
        <n v="36"/>
        <n v="208"/>
        <n v="254"/>
        <n v="70"/>
        <n v="144"/>
        <n v="198"/>
        <n v="48"/>
        <n v="111"/>
        <n v="120"/>
        <n v="232"/>
        <n v="40"/>
        <m/>
      </sharedItems>
    </cacheField>
    <cacheField name="STATUS" numFmtId="0">
      <sharedItems containsBlank="1" count="3">
        <s v="CATALOGADO"/>
        <s v="CATALOGAÇÃO AUTOMÁTICA"/>
        <m/>
      </sharedItems>
    </cacheField>
    <cacheField name="AGING" numFmtId="0">
      <sharedItems containsString="0" containsBlank="1" containsNumber="1" containsInteger="1" minValue="0" maxValue="4" count="5">
        <n v="3"/>
        <n v="0"/>
        <n v="1"/>
        <n v="4"/>
        <m/>
      </sharedItems>
    </cacheField>
    <cacheField name="ULTIMA_ATUALIZAÇÃO" numFmtId="0">
      <sharedItems containsNonDate="0" containsDate="1" containsString="0" containsBlank="1" minDate="2023-06-09T00:00:00" maxDate="2023-06-30T00:00:00"/>
    </cacheField>
    <cacheField name="DATA_RESOLUÇÃO" numFmtId="0">
      <sharedItems containsNonDate="0" containsDate="1" containsString="0" containsBlank="1" minDate="2023-06-07T00:00:00" maxDate="2023-06-30T00:00:00" count="9">
        <d v="2023-06-09T00:00:00"/>
        <d v="2023-06-07T00:00:00"/>
        <d v="2023-06-12T00:00:00"/>
        <d v="2023-06-13T00:00:00"/>
        <d v="2023-06-14T00:00:00"/>
        <d v="2023-06-16T00:00:00"/>
        <d v="2023-06-19T00:00:00"/>
        <d v="2023-06-29T00:00: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lia Jorge Sarte" refreshedDate="45185.676466435187" createdVersion="6" refreshedVersion="8" minRefreshableVersion="3" recordCount="36" xr:uid="{DAAAAB4A-E46E-4A8A-AFA0-0132E3308E1B}">
  <cacheSource type="worksheet">
    <worksheetSource ref="A1:Q1048576" sheet="Base 2000"/>
  </cacheSource>
  <cacheFields count="17">
    <cacheField name="MÊS" numFmtId="0">
      <sharedItems containsBlank="1"/>
    </cacheField>
    <cacheField name="SEMANA" numFmtId="0">
      <sharedItems containsString="0" containsBlank="1" containsNumber="1" containsInteger="1" minValue="23" maxValue="26"/>
    </cacheField>
    <cacheField name="DATA_ENVIO" numFmtId="0">
      <sharedItems containsNonDate="0" containsDate="1" containsString="0" containsBlank="1" minDate="2023-06-06T00:00:00" maxDate="2023-06-29T00:00:00"/>
    </cacheField>
    <cacheField name="NOM_DEPTO" numFmtId="0">
      <sharedItems containsBlank="1"/>
    </cacheField>
    <cacheField name="COD_DEPTO" numFmtId="0">
      <sharedItems containsBlank="1" count="8">
        <s v="ACS"/>
        <s v="LNG"/>
        <s v="MAS"/>
        <s v="FEM"/>
        <s v="INF"/>
        <s v="OUT"/>
        <s v="CMB"/>
        <m/>
      </sharedItems>
    </cacheField>
    <cacheField name="DSC_SECAO" numFmtId="0">
      <sharedItems containsBlank="1" count="12">
        <s v="ACS03 - ACESSÓRIO MASCULINO"/>
        <s v="LNG02 - LINGERIE MARCA PRÓPRIA"/>
        <s v="MAS04 - SURFWEAR MASCULINO"/>
        <s v="FEM01 - CASUAL FEMININO"/>
        <s v="FEM03 - MODA JOVEM"/>
        <s v="INF03 - INFANTOJUVENIL MENINA"/>
        <s v="INF05 - PRIMEIROS PASSOS MENINO"/>
        <s v="INF06 - INFANTOJUVENIL MENINO"/>
        <s v="MAS02 - ESPORTE MASCULINO"/>
        <s v="OPT01 - CMB - CAMEBA"/>
        <s v="CMB01 - CAMA"/>
        <m/>
      </sharedItems>
    </cacheField>
    <cacheField name="DSC_LINHA" numFmtId="0">
      <sharedItems containsBlank="1"/>
    </cacheField>
    <cacheField name="NOM_GRP_COMERCIAL" numFmtId="0">
      <sharedItems containsBlank="1" count="18">
        <s v="FABRICANTE 35"/>
        <s v="FABRICANTE 10"/>
        <s v="FABRICANTE 01"/>
        <s v="FABRICANTE 40"/>
        <s v="FABRICANTE 41"/>
        <s v="FABRICANTE 42"/>
        <s v="FABRICANTE 43"/>
        <s v="FABRICANTE 44"/>
        <s v="FABRICANTE 24"/>
        <m/>
        <s v="VR CINTOS E BOLSAS LTDA" u="1"/>
        <s v="TEXTIL BRASIL IMP EXP ARTIGOS VESTU" u="1"/>
        <s v="LD2 TEXTIL LTDA" u="1"/>
        <s v="SEA SURF IMPORTACAO E EXPORTACAO LT" u="1"/>
        <s v="YENDS - TEMPO CERTO MALHARIA E CONFECCAO LT" u="1"/>
        <s v="YENDS - YEND S INDUSTRIA COMERCIO E" u="1"/>
        <s v="HOTEXTIL CONFECCOES LTDA ME" u="1"/>
        <s v="SELLER MNT MAGAZINE LTDA" u="1"/>
      </sharedItems>
    </cacheField>
    <cacheField name="MATERIAL" numFmtId="0">
      <sharedItems containsBlank="1"/>
    </cacheField>
    <cacheField name="DSC_PRODUTO" numFmtId="0">
      <sharedItems containsBlank="1"/>
    </cacheField>
    <cacheField name="DSC_COR" numFmtId="0">
      <sharedItems containsBlank="1"/>
    </cacheField>
    <cacheField name="QTD_DISP_CD" numFmtId="0">
      <sharedItems containsString="0" containsBlank="1" containsNumber="1" containsInteger="1" minValue="6" maxValue="9126"/>
    </cacheField>
    <cacheField name="STATUS" numFmtId="0">
      <sharedItems containsBlank="1" count="3">
        <s v="CATALOGADO"/>
        <s v="CATALOGAÇÃO AUTOMÁTICA"/>
        <m/>
      </sharedItems>
    </cacheField>
    <cacheField name="AGING" numFmtId="0">
      <sharedItems containsString="0" containsBlank="1" containsNumber="1" containsInteger="1" minValue="0" maxValue="4" count="5">
        <n v="3"/>
        <n v="0"/>
        <n v="1"/>
        <n v="4"/>
        <m/>
      </sharedItems>
    </cacheField>
    <cacheField name="ULTIMA_ATUALIZAÇÃO" numFmtId="0">
      <sharedItems containsNonDate="0" containsDate="1" containsString="0" containsBlank="1" minDate="2023-06-09T00:00:00" maxDate="2023-06-30T00:00:00"/>
    </cacheField>
    <cacheField name="DATA_RESOLUÇÃO" numFmtId="0">
      <sharedItems containsNonDate="0" containsDate="1" containsString="0" containsBlank="1" minDate="2023-06-07T00:00:00" maxDate="2023-06-30T00:00:00"/>
    </cacheField>
    <cacheField name="FAIXA" numFmtId="0">
      <sharedItems containsBlank="1" count="3">
        <s v="2 - 6"/>
        <s v="0 - 1"/>
        <m/>
      </sharedItems>
    </cacheField>
  </cacheFields>
  <extLst>
    <ext xmlns:x14="http://schemas.microsoft.com/office/spreadsheetml/2009/9/main" uri="{725AE2AE-9491-48be-B2B4-4EB974FC3084}">
      <x14:pivotCacheDefinition pivotCacheId="37668733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lia Jorge Sarte" refreshedDate="45185.676858217594" createdVersion="8" refreshedVersion="8" minRefreshableVersion="3" recordCount="596" xr:uid="{4B2C6EE5-F6AF-40CF-9577-690F15C92987}">
  <cacheSource type="worksheet">
    <worksheetSource ref="A1:S1048576" sheet="Base Pedidos"/>
  </cacheSource>
  <cacheFields count="19">
    <cacheField name="MÊS" numFmtId="0">
      <sharedItems containsBlank="1" count="3">
        <s v="junho"/>
        <s v="julho"/>
        <m/>
      </sharedItems>
    </cacheField>
    <cacheField name="SEMANA" numFmtId="0">
      <sharedItems containsString="0" containsBlank="1" containsNumber="1" containsInteger="1" minValue="25" maxValue="29" count="6">
        <n v="25"/>
        <n v="26"/>
        <n v="27"/>
        <n v="28"/>
        <n v="29"/>
        <m/>
      </sharedItems>
    </cacheField>
    <cacheField name="DATA_ENVIO" numFmtId="0">
      <sharedItems containsNonDate="0" containsDate="1" containsString="0" containsBlank="1" minDate="2023-06-19T00:00:00" maxDate="2023-07-18T00:00:00" count="10">
        <d v="2023-06-19T00:00:00"/>
        <d v="2023-06-22T00:00:00"/>
        <d v="2023-06-26T00:00:00"/>
        <d v="2023-06-29T00:00:00"/>
        <d v="2023-07-03T00:00:00"/>
        <d v="2023-07-05T00:00:00"/>
        <d v="2023-07-10T00:00:00"/>
        <d v="2023-07-13T00:00:00"/>
        <d v="2023-07-17T00:00:00"/>
        <m/>
      </sharedItems>
    </cacheField>
    <cacheField name="STATUS" numFmtId="0">
      <sharedItems containsBlank="1" count="3">
        <s v="CATALOGADO"/>
        <s v="SEM RETORNO"/>
        <m/>
      </sharedItems>
    </cacheField>
    <cacheField name="AGENDADO?" numFmtId="0">
      <sharedItems containsBlank="1"/>
    </cacheField>
    <cacheField name="DT_AGENDAMENTO" numFmtId="0">
      <sharedItems containsDate="1" containsBlank="1" containsMixedTypes="1" minDate="2023-06-27T00:00:00" maxDate="2023-07-01T00:00:00"/>
    </cacheField>
    <cacheField name="DT_REMESSA" numFmtId="0">
      <sharedItems containsBlank="1"/>
    </cacheField>
    <cacheField name="FABRICANTE" numFmtId="0">
      <sharedItems containsBlank="1" count="81">
        <s v="FABRICANTE 01"/>
        <s v="FABRICANTE 02"/>
        <s v="FABRICANTE 03"/>
        <s v="FABRICANTE 04"/>
        <s v="FABRICANTE 05"/>
        <s v="FABRICANTE 06"/>
        <s v="FABRICANTE 07"/>
        <s v="FABRICANTE 08"/>
        <s v="FABRICANTE 09"/>
        <s v="FABRICANTE 10"/>
        <s v="FABRICANTE 11"/>
        <s v="FABRICANTE 12"/>
        <s v="FABRICANTE 13"/>
        <s v="FABRICANTE 14"/>
        <s v="FABRICANTE 15"/>
        <s v="FABRICANTE 16"/>
        <s v="FABRICANTE 17"/>
        <s v="FABRICANTE 18"/>
        <s v="FABRICANTE 19"/>
        <s v="FABRICANTE 20"/>
        <s v="FABRICANTE 21"/>
        <s v="FABRICANTE 22"/>
        <s v="FABRICANTE 23"/>
        <s v="FABRICANTE 24"/>
        <s v="FABRICANTE 25"/>
        <s v="FABRICANTE 26"/>
        <s v="FABRICANTE 27"/>
        <s v="FABRICANTE 28"/>
        <s v="FABRICANTE 29"/>
        <s v="FABRICANTE 30"/>
        <s v="FABRICANTE 31"/>
        <s v="FABRICANTE 32"/>
        <s v="FABRICANTE 33"/>
        <s v="FABRICANTE 34"/>
        <s v="FABRICANTE 35"/>
        <s v="FABRICANTE 36"/>
        <s v="FABRICANTE 37"/>
        <s v="FABRICANTE 38"/>
        <s v="FABRICANTE 39"/>
        <m/>
        <s v="LD2 TEXTIL LTDA" u="1"/>
        <s v="PSA IND E COM CONF LTDA" u="1"/>
        <s v="WF CALCADOS LTDA" u="1"/>
        <s v="ONEFLIP INDUSTRIA E COMERCIO DE CAL" u="1"/>
        <s v="CALCADOS BEIRA RIO SA" u="1"/>
        <s v="CALÇADOS BEIRA RIO S.A" u="1"/>
        <s v="4 ELOS DISTRIBUIDORA LTDA" u="1"/>
        <s v="EBENEZER IND E COM DE CONFECCOES LT" u="1"/>
        <s v="TERRA E AGUA INDUSTRIA DE CALCADOS" u="1"/>
        <s v="TEXTIL BRASIL IMP EXP ARTIGOS VESTU" u="1"/>
        <s v="EDITORA NOVA FRONTEIRA PARTICIPACOE" u="1"/>
        <s v="MULTIPRESENTES PRES E BRINQ LTDA ME" u="1"/>
        <s v="BM TEX COMERCIO ATACADISTA LTDA" u="1"/>
        <s v="STAR FEET CALCADOS IND E COM LTDA" u="1"/>
        <s v="TECELAGEM CAVIQUIOLI LTDA" u="1"/>
        <s v="DEZALI IND E COMERCIO DO VESTUARIO" u="1"/>
        <s v="MULTIFLON REVESTIMENTOS ANTIADERENT" u="1"/>
        <s v="DOMUM IND E COM DE ARTEFATOS DE MET" u="1"/>
        <s v="TEKA TECELAGEM KUEHNRICH SA" u="1"/>
        <s v="TAYNAM HENRIQUE DA MOTTA 1420388967" u="1"/>
        <s v="ALIRIO COMERCIO DE CONFECCOES EIREL" u="1"/>
        <s v="LIPPELU CONFECCOES DE ROUPAS  LTDA" u="1"/>
        <s v="ULL MODA LTDA" u="1"/>
        <s v="PEDRA DA GAVEA IND E COMERCIO LTDA" u="1"/>
        <s v="YEND S INDUSTRIA COMERCIO E" u="1"/>
        <s v="CONFECCOES PIT BULL LTDA" u="1"/>
        <s v="MIKS JEANS IND E COMERCIO DE ROUPA" u="1"/>
        <s v="TEXTIL BRUSQUE LTDA" u="1"/>
        <s v="SALBER INDUSTRIA E COMERCIO LTDA" u="1"/>
        <s v="OPEN COM REPRESENTACAO CALCADOS PRO" u="1"/>
        <s v="DOK CALCADOS DO SERGIPE LTDA" u="1"/>
        <s v="METALURGICA METALTRU LTDA" u="1"/>
        <s v="AKAZZO INDUSTRIA DE CALCADOS LTDA" u="1"/>
        <s v="MG RODRIGUES COUROS" u="1"/>
        <s v="VR CINTOS E BOLSAS LTDA" u="1"/>
        <s v="FABIO MARTO DE OLIVEIRA" u="1"/>
        <s v="LVN INDUSTRIA E COMERCIO LTDA" u="1"/>
        <s v="MALHARIA RIKAM LTDA" u="1"/>
        <s v="KARSTEN SA" u="1"/>
        <s v="SOBRAL INVICTA SOCIEDADE ANONIMA" u="1"/>
        <s v="AL REBORN CONFECCAO LTDA" u="1"/>
      </sharedItems>
    </cacheField>
    <cacheField name="DEPTO" numFmtId="0">
      <sharedItems containsBlank="1" count="12">
        <s v="MAS"/>
        <s v="FEM"/>
        <s v="INF"/>
        <s v="JNS"/>
        <s v="CAL"/>
        <s v="CNV"/>
        <s v="UDL"/>
        <s v="CMB"/>
        <s v="LNG"/>
        <s v="COM"/>
        <s v="ACS"/>
        <m/>
      </sharedItems>
    </cacheField>
    <cacheField name="SECAO" numFmtId="0">
      <sharedItems containsBlank="1"/>
    </cacheField>
    <cacheField name="DSC_MATERIAL" numFmtId="0">
      <sharedItems containsBlank="1" count="542">
        <s v="POLO MC PIQUET LISTRADA COM FRISO, PTO/M"/>
        <s v="POLO MC PIQUET RECORTE, MRM/BGE"/>
        <s v="POLO MC PIQUET, VRD-CLARO"/>
        <s v="POLO MC PIQUET, AZL-INDIGO"/>
        <s v="POLO MC PIQUET, CINZA"/>
        <s v="CAMISETA MC SILK CONTROLS YOUR LIFE, PRE"/>
        <s v="BLUSA CHIC ML MALHA LISTRA, SORTIDO"/>
        <s v="BLUSA AMPLA MALHA LISTRA, SORTIDO"/>
        <s v="REGATA MALHA DEVORÉ (TWIN), SORTIDO"/>
        <s v="BLUSA DECOTE CARECA MG BRILHO, PRETO"/>
        <s v="BLUSA DECOTE CARECA MG BRILHO, BRANCO"/>
        <s v="BLUSA DEC V MALHA DEVORÉ, SORTIDO"/>
        <s v="BLUSA ML TULE ESTAMPA SORTIDA, SORTIDO"/>
        <s v="BLUSA QUADRADA MG BRILHO, CZA-MESCLA"/>
        <s v="BLUSA QUADRADINHA SILK TUC, MARROM"/>
        <s v="SHORT MALHA PONTO ROMA, MARROM"/>
        <s v="BLUSA ML TULE ESTAMPA SORTI, SORTIDO, GG"/>
        <s v="BLUSA ML TULE ESTAMPA SORTID, SORTIDO, M"/>
        <s v="BLUSA ML TULE ESTAMPA SORTID, SORTIDO, G"/>
        <s v="BLUSA ML TULE ESTAMPA SORTID, SORTIDO, P"/>
        <s v="CAMISETA MC LISTINHA SORTIDA, SORTIDO"/>
        <s v="CAMISETA MC LISTRADA SIMPLICITE, SORTIDO"/>
        <s v="CAMISETA MC RECORTE, MULTICORES"/>
        <s v="CAMISETA MC DIFERENCIADA COM BOLSO, PRET"/>
        <s v="BERMUDA RAMI, AZL-CLARO"/>
        <s v="BERMUDA RAMI, AZL-JEANS"/>
        <s v="BERMUDA RAMI, BRANCO"/>
        <s v="BERMUDA RAMI, VRD-MUSGO"/>
        <s v="BERMUDA RAMI, ROSA"/>
        <s v="CAMISETA MC BASICA, SORTIDO"/>
        <s v="CAMISETA MC BASICA, SORTIDO, P"/>
        <s v="CAMISETA MC BASICA, SORTIDO, M"/>
        <s v="CAMISETA MC BASICA, SORTIDO, GG"/>
        <s v="CAMISETA MC BASICA, SORTIDO, G"/>
        <s v="CAMISETA MC SORTIDA, MULTICORES"/>
        <s v="BLUSA MC ALONGADA, BRANCO"/>
        <s v="BLUSA MC ALONGADA, CINZA"/>
        <s v="BLUSA MC ALONGADA, PRETO"/>
        <s v="BLUSA MC ALONGADA, ROX-LILAS"/>
        <s v="BLUSA MC ALONGADA, CZA-MESCLA"/>
        <s v="BLUSA MC ALONGADA, AZL-MARINHO"/>
        <s v="BLUSA MC ALONGADA, CZA-MESCLA, GG"/>
        <s v="BLUSA MC ALONGADA, CZA-MESCLA, G"/>
        <s v="BLUSA MC ALONGADA, BRANCO, M"/>
        <s v="BLUSA MC ALONGADA, BRANCO, P"/>
        <s v="BLUSA MC ALONGADA, BRANCO, G"/>
        <s v="BLUSA MC ALONGADA, CZA-MESCLA, P"/>
        <s v="BLUSA MC ALONGADA, CZA-MESCLA, M"/>
        <s v="BLUSA GOLA ALTA LISTRADA COM LUREX, MULT"/>
        <s v="CAMISETA MC SILK SORTIDO, MRM-CARAMELO"/>
        <s v="CAMISETA MC EST.QUADRICULADA, PTO/BRANCO"/>
        <s v="TOP MESCLA, CINZA"/>
        <s v="BERMUDA MOLETOM ESTAMPADA, MULTICORES"/>
        <s v="CASACO MOLETOM FECHADO COM CAPUZ ESTAMPA"/>
        <s v="BLUSA MALHA QUADRADA MG JAPONESA, PRETO"/>
        <s v="BLUSA MALHA QUADRADA MG JAPONESA, BRA-OF"/>
        <s v="REGATA MALHA LISTRADA, MULTICORES"/>
        <s v="BLUSA MC SILK TAKE IT EASY, AZL-MARINHO"/>
        <s v="BLUSA MC SILK TAKE IT EASY, AMARELO"/>
        <s v="REGATA MALHA LISTRADA, MULTICORES, G"/>
        <s v="REGATA MALHA LISTRADA, MULTICORES, M"/>
        <s v="REGATA MALHA LISTRADA, MULTICORES, PP"/>
        <s v="REGATA MALHA LISTRADA, MULTICORES, P"/>
        <s v="REGATA MALHA LISTRADA, MULTICORES, GG"/>
        <s v="BLUSA MALHA OPEN SHOULDER, PRETO"/>
        <s v="CAMISETA MC BOLSINHO SILK, PRETO"/>
        <s v="CAMISETA MC BOLSINHO SILK, AZL-MARINHO"/>
        <s v="REGATA RIB 100%CO, PRETO"/>
        <s v="REGATA RIB 100%CO, MRM-CARAMELO"/>
        <s v="REGATA RIB 100%CO, ROSA"/>
        <s v="REGATA RIB 100%CO, AZUL"/>
        <s v="CALÇA FLAIRE BRILHO, PTO/PRATA"/>
        <s v="CAMISETA ML VISCO PREMIUM, VRD-ESCURO"/>
        <s v="BLUSA MARROCAN MG JAPONESA, ROXO"/>
        <s v="BLUSA MARROCAN MG JAPONESA, VERMELHO"/>
        <s v="SHORT MARROCAN, ROXO"/>
        <s v="SHORT MARROCAN, VERMELHO"/>
        <s v="CAMISETA MC BÁSICA, BEGE"/>
        <s v="CAMISETA MC BÁSICA, BRANCO"/>
        <s v="CAMISETA MC BÁSICA, VERDE"/>
        <s v="CAMISETA MC BÁSICA, LARANJA"/>
        <s v="BL MC FULL EST LISTRA, BRA-OFF/LRJ"/>
        <s v="BL MC FULL EST POA SOMBREAMENTO, PRETO"/>
        <s v="BL FULL EST GUARDA CHUVA, BRA-OFF-WHITE"/>
        <s v="BL MC FULL EST MARGARIDA, MARROM"/>
        <s v="CALÇA MALHA COM RECORTE, PRETO"/>
        <s v="BL MC MOLETINHO RECORTES BICOLOR, PTO/BR"/>
        <s v="CALÇA MOLETINHO WIDE, BEGE"/>
        <s v="BL ML MALHA MANGA BUFF, ROSA"/>
        <s v="BL ML GOLA ALTA, BRA-OFF/LRJ"/>
        <s v="BL MC FULL EST GUARDA CHUVA, BRA-OFF-WHI"/>
        <s v="BL ML MOLETINHO QUADRADINHO, PTO/BRANCO"/>
        <s v="CAMISETA MC LISTRADO, SORTIDO"/>
        <s v="CAMISETA MC GOLA V LISTRADO, SORTIDO"/>
        <s v="BERMUDA MOLETOM, AZUL"/>
        <s v="BERMUDA MOLETOM, MRM-TELHA"/>
        <s v="BERMUDA MOLETOM, AZL-MARINHO"/>
        <s v="BERMUDA MOLETOM, MARROM"/>
        <s v="CASACO MOLETOM ABERTO BOLSO CANGURU, AZL"/>
        <s v="CAMISETA MC GOLA LISTRADA COM S, SORTIDO"/>
        <s v="BLUSA GOLA V FLAME SIM, AMARELO"/>
        <s v="CAMISETA MC BASICA, CZA-CHUMBO"/>
        <s v="CAMISETA MC BASICA, AZL-MARINHO"/>
        <s v="CAMISETA MC COM SILK SORTIDO, SORTIDO"/>
        <s v="CAMISETA MC BOX COM SILK SORTIDO, SORTID"/>
        <s v="POLO PIQUET JAQUARD, AZL-CLARO"/>
        <s v="POLO PIQUET JAQUARD, VERDE"/>
        <s v="POLO PIQUET SEM BOLSO, AZUL"/>
        <s v="CASACO CANGURU CAPUZ, BRANCO"/>
        <s v="CASACO MOLETOM SILK, CINZA"/>
        <s v="BLUSA ML ALONGADA VISCOLYCRA, SORTIDO"/>
        <s v="BLUSA MG MORCEGO LISA, PRETO"/>
        <s v="BLUSA AMPLA COM COSTURA APARENTE, BRA-OF"/>
        <s v="CAMISETA MC SILK LOCALIZADO, SORTIDO"/>
        <s v="BLUSA MC GOLA V, PRETO"/>
        <s v="BL MC MOLETINHO LISTRA COLORIDA, MULTICO"/>
        <s v="REGATA COTTON PLUS, PRETO"/>
        <s v="BLUSA MC MALHA FRUFRU SORTIDA, SORTIDO"/>
        <s v="BLUSA MC MALHA FRUFU, PRETO"/>
        <s v="BERMUDA MOLETOM, CZA-MESCLA"/>
        <s v="BERMUDA MOLETOM, CINZA"/>
        <s v="BERMUDA MOLETOM, BRANCO"/>
        <s v="CAMISETA MC RAJADA, MULTICORES"/>
        <s v="BLUSA MC MALHA PUXADINHO, VERDE"/>
        <s v="BLUSA MC MALHA PUXADINHO, LARANJA"/>
        <s v="BLUSA MC MALHA PUXADINHO, ROSA"/>
        <s v="BLUSA MC MALHA PUXADINHO, LRJ-SALMAO"/>
        <s v="TOP CROPPED, PRETO"/>
        <s v="CALÇA FLARE DE MALHA, PRETO"/>
        <s v="TOP CROPPED ALÇA FINA, PRETO"/>
        <s v="TOP CROPPED ALÇA FINA, BRANCO"/>
        <s v="TOP CROPPED ALÇA FINA, VERDE"/>
        <s v="TOP CROPPED ALÇA FINA, AZUL"/>
        <s v="TOP CROPPED ALÇA FINA, VRD-ÁGUA"/>
        <s v="CALÇA MOLETOM BÁSICA, CZA-MESCLA"/>
        <s v="CASACO MOLETOM SORTIDO, SORTIDO"/>
        <s v="VESTIDO DE MALHA CHIC, PRETO"/>
        <s v="VESTIDO DE MALHA CHIC, PRETO, GG"/>
        <s v="VESTIDO DE MALHA CHIC, PRETO, G"/>
        <s v="VESTIDO DE MALHA CHIC, PRETO, M"/>
        <s v="VESTIDO DE MALHA CHIC, PRETO, P"/>
        <s v="VESTIDO DE MALHA CHIC, PRETO, PP"/>
        <s v="BLUSA MALHA DEC.V RIBANA, MRM-CARAMELO"/>
        <s v="REGATA CROPPED RIBANA, MRM-CARAMELO"/>
        <s v="TOP CROPPED PONTO ROMA, BEGE"/>
        <s v="SHORT DE MALHA PONTO ROMA, AZUL"/>
        <s v="SHORT DE MALHA PONTO ROMA, BEGE"/>
        <s v="CARDIGAN DE MALHA ALONGADO , MRM-CARAMEL"/>
        <s v="BLUSA MC MALHA LISTRA, MULTICORES"/>
        <s v="BLUSA DEC V MULET, PRETO"/>
        <s v="BLUSA MC MALHA LISTRA, MULTICORES, G"/>
        <s v="BLUSA MC MALHA LISTRA, MULTICORES, GG"/>
        <s v="BLUSA MC MALHA LISTRA, MULTICORES, M"/>
        <s v="BLUSA MC MALHA LISTRA, MULTICORES, P"/>
        <s v="CAMISETA COM SILK DEUSA, PRETO"/>
        <s v="CALÇA MOLECOTTON BOLSOS, PRETO"/>
        <s v="BLUSA MC MOLECOTTON COM SILK, PRETO"/>
        <s v="SHORT MOLECOTTON COM VIVO, PRETO"/>
        <s v="CAMISETA COM SILK DEUSA, PRETO, P"/>
        <s v="CAMISETA COM SILK DEUSA, PRETO, GG"/>
        <s v="CAMISETA COM SILK DEUSA, PRETO, G"/>
        <s v="CAMISETA COM SILK DEUSA, PRETO, M"/>
        <s v="CAMISETA COM SILK DEUSA, PRETO, PP"/>
        <s v="CASACO DE MALHA 80, PRETO"/>
        <s v="BLUSA MC MALHA ELASTICO, PRETO"/>
        <s v="REGATA MALHA ALÇA DUPLA, PRETO"/>
        <s v="BLUSA ML MALHA COM DETALHE DE VIES, PRET"/>
        <s v="REGATA RIB 2X1 BASICA, PRETO"/>
        <s v="REGATA RIB 2X1 BASICA, AMARELO"/>
        <s v="REGATA RIB 2X1 BASICA, CZA-MESCLA"/>
        <s v="REGATA RIB 2X1 BASICA, BRA-OFF-WHITE"/>
        <s v="REGATA RIB 2X1 BASICA, CINZA"/>
        <s v="REGATA RIB 2X1 BASICA, CZA-CHUMBO"/>
        <s v="BLUSA MC MALHA, PRETO"/>
        <s v="BERMUDA MOLETOM ESTAMPADA, SORTIDO"/>
        <s v="BERMUDA MOLETOM LISA, CZA-MESCLA"/>
        <s v="CASACO MOLETOM CAPUZ, CZA-MESCLA"/>
        <s v="CALÇA SKINNY, CZA-MESCLA"/>
        <s v="CALÇA SKINNY, VERDE"/>
        <s v="CALÇA SKINNY, CINZA"/>
        <s v="CALÇA SKINNY, AZUL"/>
        <s v="CAMISETA MC BÁSICA, PRETO"/>
        <s v="CAMISETA MC BÁSICA, AZUL"/>
        <s v="CAMISETA MC BÁSICA, CINZA"/>
        <s v="CAMISETA MC BASICA, CINZA"/>
        <s v="CAMISETA MC BASICA, AZUL"/>
        <s v="CAMISETA MC BASICA, PRETO"/>
        <s v="REGATA MALHA DEVORÊ, ROX-LILÁS"/>
        <s v="REGATA MALHA DEVORÊ, LARANJA"/>
        <s v="REGATA MALHA DEVORÊ, AZL-TURQUEZA"/>
        <s v="BLUSA MC MALHA DEVORÊ, AZL-TURQUEZA"/>
        <s v="BLUSA MC MALHA DEVORÊ, LARANJA"/>
        <s v="BLUSA MC MALHA DEVORÊ, BRANCO"/>
        <s v="BLUSA ML MALHA DEVORÊ, PRETO"/>
        <s v="BLUSA ML MALHA DEVORÊ, BRANCO"/>
        <s v="BLUSA ML MALHA DEVORÊ, ROS-CLARO"/>
        <s v="TOP GOTA COSTAS, BRANCO"/>
        <s v="LEGGING ESTAMPADA FOREVER, PRETO"/>
        <s v="LEGGING RECORTE PERNA, CZA-MESCLA/BRANCO"/>
        <s v="LEGGING RECORTE PERNA, PTO/MESCLA"/>
        <s v="TOP RECORTE BUSTO, PTO/MESCLA"/>
        <s v="TOP RECORTE BUSTO, CZA-MESCLA/BRANCO"/>
        <s v="TOP BASICO MESCLA, AZL-MARINHO"/>
        <s v="TOP BASICO MESCLA, CZA-MESCLA"/>
        <s v="TOP CRUZADO COSTAS, CZA-MESCLA"/>
        <s v="TOP CRUZADO COSTAS, PRETO"/>
        <s v="LEGGING BASICA MESCLA, CZA-MESCLA"/>
        <s v="BERMUDA CICLISTA MESCLA, CZA-MESCLA"/>
        <s v="BL MC GOLA ALTA RIB, ROS-CLARO"/>
        <s v="BL MC GOLA ALTA RIB, PRETO"/>
        <s v="BLUSA MC CANELADA, ROSA"/>
        <s v="REGATA RIB 100%CO, SORTIDO"/>
        <s v="VESTIDO DUDA MC POA AMOR, PRETO"/>
        <s v="BLUSA MC RIB SORTIDA, SORTIDO"/>
        <s v="PÓLO PIQUET RECORTE CONTROLE, SORTIDO"/>
        <s v="PÓLO PIQUET BORDADO SKATE, SORTIDO"/>
        <s v="CASACO CANGURU CAPUZ, CZA-CHUMBO"/>
        <s v="CASACO CANGURU CAPUZ, VERMELHO"/>
        <s v="CASACO CANGURU CAPUZ, PRETO"/>
        <s v="CASACO CANGURU CAPUZ, CINZA"/>
        <s v="BL MC DECOTE V, SORTIDO"/>
        <s v="BL MC QUADRADINHA SILK RAINY DAYS, BRA-O"/>
        <s v="CROPPED MC RECORTES CORES UNICORNIO, MUL"/>
        <s v="SHORT RECORTE LATERAL  LUREX, ROX-LILAS"/>
        <s v="SHORT RECORTE LATERAL CORE, VERMELHO"/>
        <s v="CROPPED MC CAPUZ LISTRAS CORE, ROSA"/>
        <s v="REGATA MALHA APLIQUE CORAÇÃO, BRANCO"/>
        <s v="CALÇA J F MOM PONTOS DE LUZ, AZL-JEANS M"/>
        <s v="CALÇA J F RETA BOLSO CARGO, AZL-JEANS MÉ"/>
        <s v="RAST  TRANCADO FNX OPT, SORTIDO"/>
        <s v="TENIS ESP FAIXA ONE II, PRETO"/>
        <s v="TENIS ESP FAIXA ONE II, PTO/VERMELHO"/>
        <s v="SAND SLT MD ASA DELTA, MRM-CAMEL"/>
        <s v="TNS LONA B RIO, PTO/BRANCO"/>
        <s v="SAND SLT MD VZ, BGE-CREME"/>
        <s v="TNS CASUAL NAP B RIO, ROS-ROSE"/>
        <s v="SAND SLT MD NP, PRETO"/>
        <s v="SAND SLT FINO B RIO, PRETO"/>
        <s v="SAND BASIC B RIO, PRETO/BEGE"/>
        <s v="SAND TIRA PRONTA B RIO, BGE-CREME"/>
        <s v="SAND BASIC B RIO, BGE/BRANCO"/>
        <s v="RAST GASP B RIO, ROSA"/>
        <s v="RAST GASP B RIO, PRETO"/>
        <s v="SAND MD TIRA PRONTA B RIO, ROS-NUDE"/>
        <s v="SAND SLT BX B RIO, BRA-OFF WHITE"/>
        <s v="SAND SLT MD NP B RIO, PRETO"/>
        <s v="RAST C TRAS B RIO, PRETO"/>
        <s v="CARTAGO MAIORCA ESSEN 02668, MARROM"/>
        <s v="CARTAGO MAIORCA ESSEN 02668, PRETO"/>
        <s v="SAND RASTEIRA BALNEARIO PIN, ROS-NUDE"/>
        <s v="BLUSA ML CANELADO FINO, SORTIDO"/>
        <s v="BLUSA ML CANELADO LARGO , SORTIDO"/>
        <s v="LV COQUETEL SUDOKU MD/DF ED 06"/>
        <s v="LV COQUETEL PALAVRAS CRUZADAS FACIL ED61"/>
        <s v="LV COQUETEL LETRAO DESAFIO ED 03"/>
        <s v="LV COQUETEL SUDOKU NIVEL FC/MD/DF ED 201"/>
        <s v="LV COQUETEL CRIPTO NIVEL MEDIO ED 83"/>
        <s v="TACAS SOBREMESA  LILAS 310ML"/>
        <s v="TACA AGUA PALMEIRA 260ML CLASS"/>
        <s v="TACAS AGUA  AZUL  310ML"/>
        <s v="TACAS AGUA LILAS 270ML"/>
        <s v="KIT COLCHA ULTRASONICO ESTAMPADO CASAL"/>
        <s v="KIT COLCHA ULTRASONICO ESTAMPADO SOLTEIR"/>
        <s v="KIT COLCHA ULTRASONICO LISO QUEEN"/>
        <s v="KIT COLCHA ULTRASONICO LISO SOLTEIRO"/>
        <s v="KIT COLCHA ULTRASONICO LISO CASAL"/>
        <s v="KIT COLCHA ULTRASONICO ESTAMPADO QUEEN"/>
        <s v="TNS ENGLAND NV PU, BRA/MRM-BRONZE"/>
        <s v="TNS ENGLAND MEIA, BRANCO"/>
        <s v="TNS CM ENGLAND SINT, PRETO"/>
        <s v="TNS CM ENGLAND SINT, BRA/MRM-BRONZE"/>
        <s v="TNS CM ENGLAND SINT, BRANCO"/>
        <s v="TNS ENGLAND NV PU, PRETO"/>
        <s v="TNS ENGLAND NV PU, BRANCO"/>
        <s v="TNS ENGLAND MEIA, PRETO"/>
        <s v="TLH RTO MEDELLIN AZUL PETROLEO CAVHOME"/>
        <s v="TLH BNH MEDELLIN TERRACOTA CAVHOME"/>
        <s v="TLH RTO MEDELLIN TERRACOTA CAVHOME"/>
        <s v="TLH RTO MEDELLIN BRANCO CAVHOME"/>
        <s v="TLH BNH MEDELLIN AZUL PETROLEO CAVHOME"/>
        <s v="TLH BNH MEDELLIN ROSA CHA CAVHOME"/>
        <s v="TLH RTO MEDELLIN ROSA CHA CAVHOME"/>
        <s v="TLH BNH MEDELLIN BRANCO CAVHOME"/>
        <s v="POLO MC PIQUET 2, SORTIDO"/>
        <s v="POLO MC PIQUET 1, SORTIDO"/>
        <s v="CAMISETA MC RECORTE, SORTIDO"/>
        <s v="CAMISETA MC DETALHE, SORTIDO"/>
        <s v="CAMISETA MC BOLSO, SORTIDO"/>
        <s v="CASACO MOLETOM 4, SORTIDO"/>
        <s v="BERMUDA MOLETOM 2, SORTIDO"/>
        <s v="CALÇA MOLETOM JOGGER 2, SORTIDO"/>
        <s v="CAMISETA MC SILK, SORTIDO"/>
        <s v="CALÇA MOLETOM JOGGER 3, SORTIDO"/>
        <s v="BERMUDA MOLETOM 1, SORTIDO"/>
        <s v="CAMISETA MC RECORTE 2, SORTIDO"/>
        <s v="CASACO MOLETOM 2, SORTIDO"/>
        <s v="CASACO MOLETOM 1, SORTIDO"/>
        <s v="CASACO MOLETOM 3, SORTIDO"/>
        <s v="CALÇA MOLETOM JOGGER 1, SORTIDO"/>
        <s v="JAQUETA PLUS, SORTIDO"/>
        <s v="CJ 2FRIG 20/24 AA MULTIFLON"/>
        <s v="CJ 2FRIG 18/22 AA PETIT  MULTIFLON"/>
        <s v="ESCORREDOR 12PRATOS INOX DOMUS"/>
        <s v="ESCORREDOR 16PRATOS INOX DOMUS"/>
        <s v="TOALHA RTO COMFORT BG TEKA"/>
        <s v="TOALHA RTO COMFORT CA TEKA"/>
        <s v="TOALHA RTO COMFORT CZ TEKA"/>
        <s v="TOALHA RTO COMFORT BC TEKA"/>
        <s v="TNS CAS LISTRA CURVA, PRETO"/>
        <s v="TNS CAS LISTRA CURVA, BRANCO"/>
        <s v="CAMISA MANGA CURTA ESTAMPADA I, PRETO"/>
        <s v="CAMISA MANGA CURTA ESTAMPADA II, PRETO"/>
        <s v="CAMISA MANGA CURTA ESTAMPADA II, AZUL"/>
        <s v="CAMISA MANGA CURTA ESTAMPADA II, BEGE"/>
        <s v="CAMISA MANGA CURTA ESTAMPADA I, BRANCO"/>
        <s v="CAMISA MC ESTAMPA FOLHAS, BRA-OFF WHITE/"/>
        <s v="SHORT ESTAMPA FOLHAS, PTO/AZUL"/>
        <s v="CAMISA MC ESTAMPA PAISAGEM, BRA-OFF WHIT"/>
        <s v="SHORT ESTAMPA PAISAGEM, BRA-OFF WHITE/VE"/>
        <s v="SHORT LISO, PRETO"/>
        <s v="SHORT LISO, AZL-MARINHO"/>
        <s v="CAMISA MC LISTRADA, BEGE"/>
        <s v="CAMISA MC LISTRADA, ROSA"/>
        <s v="CAMISA MC LISTRADA, AZUL"/>
        <s v="CAMISA MC ESTAMPA FOLHAGEM BLUE, AZL/PRE"/>
        <s v="SHORT ESTAMPA COQUEIROS, PTO/BEGE"/>
        <s v="CAMISA MC ESTAMPA FOLHAS, PTO/AZUL"/>
        <s v="CAMISA MC ESTAMPA COQUEIROS, PTO/BEGE"/>
        <s v="SHORT ESTAMPA FOLHAGEM BLUE, AZL/PRETO"/>
        <s v="SHORT ESTAMPA FOLHAS, BRA-OFF WHITE/VERD"/>
        <s v="SHORT LISO, LRJ-CORAL"/>
        <s v="CAMISA MC ESTAMPADA, BRA-OFF WHITE/VERDE"/>
        <s v="CAMISA MC ESTAMPADA, PTO/BRANCO"/>
        <s v="CAMISA MC ESTAMPADA, AZL/PRETO"/>
        <s v="KIT 2 GUARDANAPO 43X43"/>
        <s v="MACACÃO EST CÍRCULOS, PTO/BRANCO"/>
        <s v="CAMISA MANGA BUFANTE ELÁSTICO BARRA, VER"/>
        <s v="VESTIDO CHEMISE MC CURTO EST PINCELADAS,"/>
        <s v="CAMISA MC EST PINCELADAS, BRA/PTO"/>
        <s v="SHORT SARJADO EST ONÇA, MULTICORES"/>
        <s v="SHORT SARJADO EST ZEBRADO, BGE/PTO"/>
        <s v="SHORT SARJADO TINTO LISO, ROS-PINK"/>
        <s v="CALÇA EST LOLLIPOP, BRA/ROS"/>
        <s v="MACACÃO EST BICHO, VERDE"/>
        <s v="SHORT EST BICHO, VERDE"/>
        <s v="CAMISA MC EST FLORAL POSITIVA, BRA/VERDE"/>
        <s v="SHORT EST FLORAL NEGATIVO, VERDE"/>
        <s v="BL ML CROPPED MALHA DEVORE, BRANCO"/>
        <s v="BL ML CROPPED MALHA DEVORE, ROX-LILAS"/>
        <s v="BL ML CROPPED MALHA DEVORE, ROSA"/>
        <s v="BL MG JAPONESA CANELADO DEVORE, BRANCO"/>
        <s v="BL MG JAPONESA VISCOLINHO, BRA-OFF WHITE"/>
        <s v="BL ML CANELADO DEVORE, PRETO"/>
        <s v="BL ML CANELADO DEVORE, BRA-OFF WHITE"/>
        <s v="BLUSA MC LOVE IS LOVE , BRA-OFF WHITE"/>
        <s v="CAMISETA ML BOLSO, SORTIDO"/>
        <s v="KIT COLCHA SLT ONCA 112-01 900XXXULL"/>
        <s v="KIT COLCHA CSL ONCA 112-01 900XXXULL"/>
        <s v="KIT COLCHA QUEEN ONCA 112-01 900XXXULL"/>
        <s v="KIT COLCHA SLT FLOR 114-01 900XXXULL"/>
        <s v="KIT COLCHA CSL FLOR 114-01 900XXXULL"/>
        <s v="KIT COLCHA QUEEN FLOR 114-01 900XXXULL"/>
        <s v="KIT COLCHA SLT ARABESCO 118-01 900XXXULL"/>
        <s v="KIT COLCHA CSL ARABESCO 118-01 900XXXULL"/>
        <s v="KIT COLCHA QUEEN ARABESCO 118-01 900XXXU"/>
        <s v="KIT COLCHA SLT FLOR 119-01 900XXXULL"/>
        <s v="KIT COLCHA CSL FLOR 119-01 900XXXULL"/>
        <s v="KIT COLCHA QUEEN FLOR 119-01 900XXXULL"/>
        <s v="KIT COLCHA SLT FLOR 122-01 900XXXULL"/>
        <s v="KIT COLCHA CSL FLOR 122-01 900XXXULL"/>
        <s v="KIT COLCHA QUEEN FLOR 122-01 900XXXULL"/>
        <s v="KIT COLCHA SLT ARABESCO 124-01 900XXXULL"/>
        <s v="KIT COLCHA CSL ARABESCO 124-01 900XXXULL"/>
        <s v="KIT COLCHA QUEEN ARABESCO 124-01 900XXXU"/>
        <s v="KIT COLCHA SLT ROSA 133-01 900XXXULL"/>
        <s v="KIT COLCHA CSL ROSA 133-01 900XXXULL"/>
        <s v="KIT COLCHA QUEEN ROSA 133-01 900XXXULL"/>
        <s v="KIT COLCHA SLT QUADRO 136-01 900XXXULL"/>
        <s v="KIT COLCHA CSL QUADRO 136-01 900XXXULL"/>
        <s v="KIT COLCHA QUEEN QUADRO 136-01 900XXXULL"/>
        <s v="BERMUDA CICLISTA BÁSICA,ROSA"/>
        <s v="LEGGING BÁSICA ,PRETO"/>
        <s v="CALCINHA COTTON INF, SORTIDO"/>
        <s v="BERM F J CICLISTA - 406155, AZL-JEANS MÉ"/>
        <s v="CALÇA F J PREGAS WIDE, AZL-JEANS MÉDIO"/>
        <s v="BERM F J CICLISTA BIGODE 3D, PTO-BLACK J"/>
        <s v="BERM F J CICLISTA - 406210, AZL-JEANS MÉ"/>
        <s v="SAIA F J LONGA FENDA, AZL-JEANS MÉDIO"/>
        <s v="CALÇA F J BOOT CUT RASGOS JOELHO, AZL-JE"/>
        <s v="CALÇA M J SLIM  STAR, AZL-JEANS ESCURO"/>
        <s v="CALÇA M S JOGGER , PRETO"/>
        <s v="CALÇA M J JOGGER JEANS BLACK, PTO-BLACK"/>
        <s v="CALÇA M S JOGGER , VRD-MILITAR"/>
        <s v="CALÇA M J SKINNY BOLSO FACA, AZL-JEANS E"/>
        <s v="BERM M S 5 BOLSOS PROG, BGE-CAQUI"/>
        <s v="CALÇA M J SUPER SKINNY, AZL-JEANS MÉDIO"/>
        <s v="CALÇA M J SLIM PREMIUM, AZL-JEANS ESCURO"/>
        <s v="CALÇA M J RETA CARGO, PTO-BLACK JEANS"/>
        <s v="CALÇA M J RETA CARGO LAVADA, AZL-JEANS M"/>
        <s v="CALÇA M S  ALFAIATARIA BOLSO EMBUTIDO, V"/>
        <s v="CALÇA M S  ALFAIATARIA BOLSO EMBUTIDO, B"/>
        <s v="CALÇA M S  ALFAIATARIA BOLSO EMBUTIDO, A"/>
        <s v="CALÇA M S  ALFAIATARIA BOLSO EMBUTIDO, P"/>
        <s v="BERM M S ALFAIATARIA BOLSO EMBUTIDO, VRD"/>
        <s v="BERM M S ALFAIATARIA BOLSO EMBUTIDO, BGE"/>
        <s v="BERM M S ALFAIATARIA BOLSO EMBUTIDO, AZL"/>
        <s v="BERM M S ALFAIATARIA BOLSO EMBUTIDO, PRE"/>
        <s v="CALÇA F J MOM PLUS, AZL-JEANS ESCURO"/>
        <s v="BERM J J CLICLISTA PLUS - 406154, AZL-JE"/>
        <s v="BERM J J CLICLISTA PLUS - 406208, AZL-JE"/>
        <s v="BERM J J CLICLISTA PLUS - 406207, AZL-JE"/>
        <s v="CALÇA F J JOGGER PLUS, AZL-JEANS ESCURO"/>
        <s v="TLH DE RTO TURIN INDIGO CAVHOME"/>
        <s v="TLH DE BNH TURIN INDIGO CAVHOME"/>
        <s v="TLH RTO TWIST GOLD CHUMBO 643 BRUSQUE"/>
        <s v="CUECA BOXER MICRO LISA INF, SORTIDO, GG"/>
        <s v="CUECA BOXER MICRO EST INF CI, SORTIDO, P"/>
        <s v="CUECA BOXER MICRO LISA JUV, SORTIDO, 12"/>
        <s v="CUECA BOXER MICRO LISA INF C, SORTIDO, M"/>
        <s v="CUECA BOXER MICRO LISA JUV, SORTIDO, 14"/>
        <s v="CUECA BOXER MICRO EST INF CI, SORTIDO, G"/>
        <s v="CUECA BOXER MICRO EST INF C, SORTIDO, GG"/>
        <s v="CUECA BOXER MICRO LISA JUV, SORTIDO, 16"/>
        <s v="CUECA BOXER MICRO LISA INF C, SORTIDO, G"/>
        <s v="CUECA BOXER MICRO LISA INF C, SORTIDO, P"/>
        <s v="CUECA BOXER MICRO EST INF CI, SORTIDO, M"/>
        <s v="CUECA BOXER MICRO LISA CIA M, SORTIDO, P"/>
        <s v="CUECA BOXER MICRO LISA CIA M, SORTIDO, G"/>
        <s v="KIT 2X1 PLUS SIZE SLIP, SORTIDO, G3"/>
        <s v="KIT 2X1 PLUS SIZE SLIP, SORTIDO, G1"/>
        <s v="CUECA BOXER MICRO PLUS SIZ, SORTIDO, G1"/>
        <s v="CUECA BOXER MICRO PLUS SIZ, SORTIDO, G3"/>
        <s v="CUECA BOXER MICRO PLUS SIZ, SORTIDO, G2"/>
        <s v="CUECA BOXER MICRO RISCA DE G, SORTIDO, M"/>
        <s v="KIT 2X1 PLUS SIZE SLIP, SORTIDO, G2"/>
        <s v="CUECA BOXER MICRO LISA CIA M, SORTIDO, M"/>
        <s v="CUECA BOXER MICRO LISA CIA, SORTIDO, GG"/>
        <s v="CUECA BOXER MICRO RISCA DE G, SORTIDO, G"/>
        <s v="CUECA BOXER MICRO RISCA DE G, SORTIDO, P"/>
        <s v="CUECA BOXER MICRO RISCA DE, SORTIDO, GG"/>
        <s v="SAP SOCIAL COURO CAD, PRETO"/>
        <s v="SAP SOCIAL COURO FIV, PRETO"/>
        <s v="TNS FLIP DJEAN, BRA-OFF WHITE"/>
        <s v="SAND 3 TIRAS DJEAN, ROS-NUDE"/>
        <s v="1373506 - SAND GASP DIJEAN KNIT, PRETO"/>
        <s v="PAPETE VELCRO DJEAN, PRETO"/>
        <s v="1373507 - SAND PAPETE DIJEAN, ROS-NUDE"/>
        <s v="TNS FLIP DJEAN, PRETO"/>
        <s v="SAND GASPEA DJEAN, ROS-NUDE"/>
        <s v="PORTA PARA 3 ROLOS  MEATALTRU"/>
        <s v="ESCORREDOR MADRI 12PRATOS  PR MEATALTRU"/>
        <s v="RALO DE PIA METALTRU"/>
        <s v="KIT PRENDEDOR DE EMBALAGEM 5 PECAS"/>
        <s v="SAND SLT TRANC AKZ, ROS-NUDE"/>
        <s v="SAND SLT TRANC AKZ, PRETO"/>
        <s v="FLAT TRANÇADO ASA DELTA AKZ, BRA-OFF WHI"/>
        <s v="RAST ENTRELAC FINO OPT AKZ, ROS-NUDE"/>
        <s v="RASTEIRA 2 EM 1  STRASS AKZ, PRETO"/>
        <s v="RAST ENTRELAC FINO OPT AKZ, PRETO"/>
        <s v="RAST ENTRELAC FINO OPT AKZ, LRJ/MTC"/>
        <s v="SAND SLT DIF TRANC AKZ, LARANJA"/>
        <s v="SAND SLT DIF TRANC AKZ, ROS-NUDE"/>
        <s v="RAST METALIZADO AKZ, PRETO"/>
        <s v="CINTO LONA PONTEIRA PU, AZL/MULTICOR, G"/>
        <s v="CINTO ELASTANO DF, CZA-GRAFITE/PTO, U"/>
        <s v="CINTO LONA PONTEIRA PU, AZL-MARINHO, P"/>
        <s v="CARTEIRA MASC ABT SIN, PRETO, U"/>
        <s v="CINTO LONA PONTEIRA PU, PRETO, M"/>
        <s v="CINTO LONA PONTEIRA, PRETO/MULTICORES, M"/>
        <s v="CINTO LONA PONTEIRA PU, AZL-MARINHO, G"/>
        <s v="CINTO LONA PONTEIRA PU, AZL/MULTICOR, P"/>
        <s v="CINTO PU 35 DF, PTO/MARROM, U"/>
        <s v="CINTO LONA PONTEIRA PU, BEGE, G"/>
        <s v="CINTO LONA PONTEIRA PU, PRETO, P"/>
        <s v="CINTO LONA PONTEIRA PU, AZL/MULTICOR, M"/>
        <s v="CINTO LONA PONTEIRA PU, AZL-MARINHO, M"/>
        <s v="CINTO LONA PONTEIRA PU, BEGE, M"/>
        <s v="CARTEIRA MASC ZIPER SIN, PRETO, U"/>
        <s v="CINTO LONA PONTEIRA PU, PRETO, G"/>
        <s v="CINTO LONA PONTEIRA, PRETO/MULTICORES, P"/>
        <s v="CINTO LONA PONTEIRA PU, BEGE, P"/>
        <s v="CINTO LONA PONTEIRA, PRETO/MULTICORES, G"/>
        <s v="CARTEIRA MASC LING SINT, PRETO, U"/>
        <s v="CINTO FEMININO LARG 40 SORTI, SORTIDO, P"/>
        <s v="CINTO FEMININO LARG 30 SORTI, SORTIDO, M"/>
        <s v="CINTO FEMININO LARG 20 SORTI, SORTIDO, M"/>
        <s v="CINTO FEMININO LARG 30 SORT, SORTIDO, GG"/>
        <s v="CINTO FEMININO LARG 20 SORTI, SORTIDO, P"/>
        <s v="CINTO FEMININO LARG 20 SORTI, SORTIDO, G"/>
        <s v="KIT 2 CINTOS LARG 20, SORTIDO, P"/>
        <s v="CINTO FEMININO LARG 40 SORTI, SORTIDO, G"/>
        <s v="CINTO FEMININO LARG 40 SORT, SORTIDO, GG"/>
        <s v="CINTO FEMININO LARG 30 SORTI, SORTIDO, P"/>
        <s v="CINTO FEMININO LARG 30 SORTI, SORTIDO, G"/>
        <s v="CINTO FEMININO LARG 40 SORTI, SORTIDO, M"/>
        <s v="KIT 2 CINTOS LARG 20, SORTIDO, M"/>
        <s v="KIT 2 CINTOS LARG 20, SORTIDO, GG"/>
        <s v="KIT 2 CINTOS LARG 20, SORTIDO, G"/>
        <s v="BERMUDA MOLETOM START MOVING, CZA-MESCLA"/>
        <s v="BERMUDA MOLETOM SILK, AMARELO"/>
        <s v="CINTO FEMININO LARG 15 SORTI, SORTIDO, G"/>
        <s v="CINTO FEMININO LARG 15 SORTI, SORTIDO, P"/>
        <s v="CINTO FEMININO LARG 15 SORTI, SORTIDO, M"/>
        <s v="CINTO FEMININO MEIA LUA ENCA, SORTIDO, M"/>
        <s v="CINTO FEMININO MEIA LUA ENCA, SORTIDO, G"/>
        <s v="CINTO FEMININO MEIA LUA ENC, SORTIDO, GG"/>
        <s v="BL MC EST NEED COFFE, MARROM"/>
        <s v="BERMUDA MOLETOM, AZL/BRANCO"/>
        <s v="VESTIDO MARIAS FULL MARGARIDAS, MULTICOR"/>
        <s v="BL MC QUADRADINHA SILK NEW YORK, CINZA"/>
        <s v="LEGGING LISA, SORTIDO"/>
        <s v="REGATA MALHA COTTON BASIC, SORTIDO"/>
        <s v="(vazio)"/>
        <s v="CAMISETA MC SHARK ANATOMY, AZL-MARINHO"/>
        <s v="CAMISETA MC PÁSSARO BANANAS, PRETO"/>
        <s v="CAMISETA MC PLANTA ESPECIES, VRD-MUSGO"/>
        <s v="CAMISETA MC MAPA ALCACHOFRA, VERMELHO"/>
        <s v="CAMISETA MC PLANTA CANNA, BRANCO"/>
        <s v="CAMISETA MC PLANTA CANNA, BRA-OFF WHITE"/>
        <s v="CAMISETA MC GOOD AWAY FROM THE CITY, PRE"/>
        <s v="CAMISETA MC SUNRISE CLUB, PTO-MESCLA"/>
        <s v="CAMISETA MC TROPICAL VIBES, CZA-CHUMBO"/>
        <s v="CAMISETA MC FINE LINE SUNSHINE, VRM-MESC"/>
        <s v="CAMISETA MC SEARCH FOR PARADISE, AZL-MES"/>
        <s v="CAMISETA MC CALIFORNIA GOLDEN STATE, CZA"/>
        <s v=" CAPA ALMOF 45X45CM  DESENHOS 9006443 LI"/>
        <s v=" CAPA ALMOF SORTIDA 45X45CM 9006443 - 90"/>
        <s v="MEIA AERO CC 34/39, BRANCO, U"/>
        <s v="TLH BNH CALERA MINERAL 80152/12 KARSTEN"/>
        <s v="TLH BNH CALERA CARBONO 80107/12 KARSTEN"/>
        <s v="TLH RTO EMPIRE 60198 IOGURTE KARSTEN"/>
        <s v="TLH BNH EMPIRE 60198 IOGURTE KARSTEN"/>
        <s v="TLH RTO CALERA CARBONO 80107/12 KARSTEN"/>
        <s v="TLH RTO OTTO 60222/8 CORAL KARSTEN"/>
        <s v="TLH RTO CALERA MINERAL 80152/12 KARSTEN"/>
        <s v="TLH MS QUAD. 140X140 9007023"/>
        <s v="CAPA DE ALMOFADA SORT.45X45CM HERING"/>
        <s v="CAPA DE ALMOFADA SORT. 45X45CM HERING"/>
        <s v="CAPA DE ALMOFADA SORTIDA 45X45CM HERING"/>
        <s v="LEGGING BÁSICA ,AZUL"/>
        <s v="BERMUDA CICLISTA BÁSICA, PRETO"/>
        <m/>
      </sharedItems>
    </cacheField>
    <cacheField name="PRODUTOS" numFmtId="0">
      <sharedItems containsBlank="1" containsMixedTypes="1" containsNumber="1" containsInteger="1" minValue="1001246" maxValue="1382609001" count="570">
        <s v="P1381228001"/>
        <s v="P1381229001"/>
        <s v="P1381230001"/>
        <s v="P1381230002"/>
        <s v="P1381230003"/>
        <s v="P1380302002"/>
        <s v="P1381301001"/>
        <s v="P1381302001"/>
        <s v="P1381303001"/>
        <s v="P1381305001"/>
        <s v="P1381306001"/>
        <s v="P1381322001"/>
        <s v="P1381308001"/>
        <s v="P1381309001"/>
        <s v="P1381310001"/>
        <s v="P1381311001"/>
        <n v="1381308005"/>
        <n v="1381308003"/>
        <n v="1381308004"/>
        <n v="1381308002"/>
        <s v="P1381300001"/>
        <s v="P1381317001"/>
        <s v="P1381318001"/>
        <s v="P1381319001"/>
        <s v="P1381321001"/>
        <s v="P1381321002"/>
        <s v="P1381321004"/>
        <s v="P1381321006"/>
        <s v="P1381321007"/>
        <s v="P1381299002"/>
        <n v="1381299002"/>
        <n v="1381299003"/>
        <n v="1381299005"/>
        <n v="1381299004"/>
        <s v="P1381355001"/>
        <s v="P1381360001"/>
        <s v="P1381360002"/>
        <s v="P1381360003"/>
        <s v="P1381360004"/>
        <s v="P1381360005"/>
        <s v="P1381360006"/>
        <n v="1381360016"/>
        <n v="1381360015"/>
        <n v="1381360006"/>
        <n v="1381360005"/>
        <n v="1381360007"/>
        <n v="1381360013"/>
        <n v="1381360014"/>
        <s v="P1381356001"/>
        <s v="P1381382001"/>
        <s v="P1381383001"/>
        <s v="P1381353001"/>
        <s v="P1381354002"/>
        <s v="P1381381001"/>
        <s v="P1381380001"/>
        <s v="P1381421001"/>
        <s v="P1381377001"/>
        <s v="P1381378001"/>
        <s v="P1381378002"/>
        <n v="1381377004"/>
        <n v="1381377003"/>
        <n v="1381377001"/>
        <n v="1381377002"/>
        <n v="1381377005"/>
        <s v="P1381376001"/>
        <s v="P1381374001"/>
        <s v="P1381375001"/>
        <s v="P1376001002"/>
        <s v="P1376001003"/>
        <s v="P1376001004"/>
        <s v="P1376001005"/>
        <s v="P1380846002"/>
        <s v="P1380557002"/>
        <s v="P1379785006"/>
        <s v="P1379785007"/>
        <s v="P1379786006"/>
        <s v="P1379786007"/>
        <s v="P1380203009"/>
        <s v="P1380203010"/>
        <s v="P1380203011"/>
        <s v="P1380203012"/>
        <s v="P1381547001"/>
        <s v="P1381548001"/>
        <s v="P1381549001"/>
        <s v="P1381550001"/>
        <s v="P1381553001"/>
        <s v="P1381554001"/>
        <s v="P1381545001"/>
        <s v="P1381551001"/>
        <s v="P1381552001"/>
        <s v="P1381546001"/>
        <s v="P1381555001"/>
        <s v="P1381364001"/>
        <s v="P1381365001"/>
        <s v="P1381544001"/>
        <s v="P1381544002"/>
        <s v="P1381544003"/>
        <s v="P1381544004"/>
        <s v="P1380867002"/>
        <s v="P1381366001"/>
        <s v="P1377625040"/>
        <s v="P1380832004"/>
        <s v="P1380832005"/>
        <s v="P1381127001"/>
        <s v="P1381125001"/>
        <s v="P1380900001"/>
        <s v="P1380910003"/>
        <s v="P1380910004"/>
        <s v="P1380991002"/>
        <s v="P1379754002"/>
        <s v="P1380399002"/>
        <s v="P1381320001"/>
        <s v="P1381362001"/>
        <s v="P1381363001"/>
        <s v="P1381361001"/>
        <s v="P1381639001"/>
        <s v="P1381631001"/>
        <s v="P1381599001"/>
        <s v="P1381600001"/>
        <s v="P1381621001"/>
        <s v="P1381597001"/>
        <s v="P1381597002"/>
        <s v="P1381597003"/>
        <s v="P1381598001"/>
        <s v="P1380969001"/>
        <s v="P1380969002"/>
        <s v="P1380969003"/>
        <s v="P1380969004"/>
        <s v="P1380970001"/>
        <s v="P1381014001"/>
        <s v="P1381015001"/>
        <s v="P1381015002"/>
        <s v="P1381015003"/>
        <s v="P1381015004"/>
        <s v="P1381015005"/>
        <s v="P1381016001"/>
        <s v="P1381051001"/>
        <s v="P1381227002"/>
        <n v="1381227001"/>
        <n v="1381227002"/>
        <n v="1381227003"/>
        <n v="1381227004"/>
        <n v="1381227005"/>
        <s v="P1381129001"/>
        <s v="P1381131001"/>
        <s v="P1381133001"/>
        <s v="P1381134001"/>
        <s v="P1381134002"/>
        <s v="P1381132002"/>
        <s v="P1381234001"/>
        <s v="P1381235001"/>
        <n v="1381234002"/>
        <n v="1381234001"/>
        <n v="1381234003"/>
        <n v="1381234004"/>
        <s v="P1381222001"/>
        <s v="P1381223001"/>
        <s v="P1381224001"/>
        <s v="P1381225001"/>
        <n v="1381222004"/>
        <n v="1381222001"/>
        <n v="1381222002"/>
        <n v="1381222003"/>
        <n v="1381222005"/>
        <s v="P1381218001"/>
        <s v="P1381219001"/>
        <s v="P1381249001"/>
        <s v="P1381250001"/>
        <s v="P1381226001"/>
        <s v="P1381226002"/>
        <s v="P1381226003"/>
        <s v="P1381226004"/>
        <s v="P1381226005"/>
        <s v="P1381226006"/>
        <s v="P1381290001"/>
        <s v="P1381220001"/>
        <s v="P1381246001"/>
        <s v="P1381247001"/>
        <s v="P1381248001"/>
        <s v="P1381323001"/>
        <s v="P1381323002"/>
        <s v="P1381323003"/>
        <s v="P1380310002"/>
        <s v="P1380310003"/>
        <s v="P1380310004"/>
        <s v="P1381221001"/>
        <s v="P1381221002"/>
        <s v="P1381221003"/>
        <s v="P1381221004"/>
        <s v="P1381252001"/>
        <s v="P1381252002"/>
        <s v="P1381252003"/>
        <s v="P1381253001"/>
        <s v="P1381253002"/>
        <s v="P1381253003"/>
        <s v="P1381254001"/>
        <s v="P1381254002"/>
        <s v="P1381254003"/>
        <s v="P1381334001"/>
        <s v="P1381335001"/>
        <s v="P1381336001"/>
        <s v="P1381336002"/>
        <s v="P1381337001"/>
        <s v="P1381337002"/>
        <s v="P1381338001"/>
        <s v="P1381338002"/>
        <s v="P1381339001"/>
        <s v="P1381339002"/>
        <s v="P1381340001"/>
        <s v="P1381341001"/>
        <s v="P1381429002"/>
        <s v="P1381429003"/>
        <s v="P1380647009"/>
        <s v="P1376001006"/>
        <s v="P1381379002"/>
        <s v="P1377065004"/>
        <s v="P1380908002"/>
        <s v="P1380906002"/>
        <s v="P1380583005"/>
        <s v="P1380583002"/>
        <s v="P1380583003"/>
        <s v="P1380583004"/>
        <s v="P1382087001"/>
        <s v="P1382086001"/>
        <s v="P1382081001"/>
        <s v="P1382082001"/>
        <s v="P1382084001"/>
        <s v="P1382083001"/>
        <s v="P1382085001"/>
        <s v="P1381860001"/>
        <s v="P1381861001"/>
        <s v="P1379606008"/>
        <s v="P1382088001"/>
        <s v="P1382088002"/>
        <s v="P1382095001"/>
        <s v="P1382093001"/>
        <s v="P1382096001"/>
        <s v="P1382094001"/>
        <s v="P1382097001"/>
        <s v="P1382098001"/>
        <s v="P1382186001"/>
        <s v="P1382187001"/>
        <s v="P1382186002"/>
        <s v="P1382184001"/>
        <s v="P1382184002"/>
        <s v="P1382189001"/>
        <s v="P1382190001"/>
        <s v="P1382188001"/>
        <s v="P1382185001"/>
        <s v="P1382109002"/>
        <s v="P1382109001"/>
        <s v="P1381930001"/>
        <s v="P1381930002"/>
        <s v="P1381120002"/>
        <s v="P1381601001"/>
        <s v="P1381570001"/>
        <n v="1381909"/>
        <n v="1381911"/>
        <n v="1381910"/>
        <n v="1381907"/>
        <n v="1381912"/>
        <n v="1322940"/>
        <n v="1358771"/>
        <n v="1322941"/>
        <n v="1322939"/>
        <n v="1381950"/>
        <n v="1381949"/>
        <n v="1381955"/>
        <n v="1381953"/>
        <n v="1381954"/>
        <n v="1381951"/>
        <s v="P1382149003"/>
        <s v="P1382150001"/>
        <s v="P1382211001"/>
        <s v="P1382211003"/>
        <s v="P1382211002"/>
        <s v="P1382149001"/>
        <s v="P1382149002"/>
        <s v="P1382150002"/>
        <n v="1382285"/>
        <n v="1382280"/>
        <n v="1382284"/>
        <n v="1382283"/>
        <n v="1382281"/>
        <n v="1382282"/>
        <n v="1382286"/>
        <n v="1382279"/>
        <s v="P1382304001"/>
        <s v="P1382303001"/>
        <s v="P1382306001"/>
        <s v="P1382307001"/>
        <s v="P1382305001"/>
        <s v="P1382312001"/>
        <s v="P1382311001"/>
        <s v="P1382308001"/>
        <s v="P1382313001"/>
        <s v="P1382309001"/>
        <s v="P1382310001"/>
        <s v="P1382314001"/>
        <s v="P1382317001"/>
        <s v="P1382316001"/>
        <s v="P1382319001"/>
        <s v="P1382318001"/>
        <s v="P1382315001"/>
        <s v="P1382320001"/>
        <n v="1006414"/>
        <n v="1002389"/>
        <n v="1382273"/>
        <n v="1382274"/>
        <n v="1382180"/>
        <n v="1382181"/>
        <n v="1382182"/>
        <n v="1382183"/>
        <s v="P1382349001"/>
        <s v="P1382349002"/>
        <s v="P1382391002"/>
        <s v="P1382392001"/>
        <s v="P1382392002"/>
        <s v="P1382392003"/>
        <s v="P1382391001"/>
        <s v="P1382332002"/>
        <s v="P1382333001"/>
        <s v="P1382334001"/>
        <s v="P1382335001"/>
        <s v="P1382340003"/>
        <s v="P1382340001"/>
        <s v="P1382341003"/>
        <s v="P1382341001"/>
        <s v="P1382341002"/>
        <s v="P1382336001"/>
        <s v="P1382339001"/>
        <s v="P1382332001"/>
        <s v="P1382338001"/>
        <s v="P1382337001"/>
        <s v="P1382333002"/>
        <s v="P1382340002"/>
        <s v="P1382342003"/>
        <s v="P1382342002"/>
        <s v="P1382342001"/>
        <n v="1381773"/>
        <s v="P1382376001"/>
        <s v="P1382377001"/>
        <s v="P1382370001"/>
        <s v="P1382371001"/>
        <s v="P1382372001"/>
        <s v="P1382373001"/>
        <s v="P1382374001"/>
        <s v="P1382375001"/>
        <s v="P1382378001"/>
        <s v="P1382379001"/>
        <s v="P1382380001"/>
        <s v="P1382381001"/>
        <s v="P1382347002"/>
        <s v="P1382347003"/>
        <s v="P1382347001"/>
        <s v="P1382345001"/>
        <s v="P1382346001"/>
        <s v="P1382344001"/>
        <s v="P1382344002"/>
        <s v="P1382348001"/>
        <s v="P1382343001"/>
        <n v="1381504"/>
        <n v="1381505"/>
        <n v="1381506"/>
        <n v="1381507"/>
        <n v="1381508"/>
        <n v="1381509"/>
        <n v="1381510"/>
        <n v="1381511"/>
        <n v="1381512"/>
        <n v="1381513"/>
        <n v="1381514"/>
        <n v="1381515"/>
        <n v="1381516"/>
        <n v="1381517"/>
        <n v="1381518"/>
        <n v="1381519"/>
        <n v="1381520"/>
        <n v="1381521"/>
        <n v="1381522"/>
        <n v="1381523"/>
        <n v="1381524"/>
        <n v="1381525"/>
        <n v="1381526"/>
        <n v="1381527"/>
        <s v="P1381716003"/>
        <s v="P1381715002"/>
        <s v="P1380417001"/>
        <s v="P1382488001"/>
        <s v="P1382471001"/>
        <s v="P1382473001"/>
        <s v="P1382489001"/>
        <s v="P1382210001"/>
        <s v="P1382472001"/>
        <s v="P1382487001"/>
        <s v="P1382477002"/>
        <s v="P1382478001"/>
        <s v="P1382477001"/>
        <s v="P1382483001"/>
        <s v="P1382481001"/>
        <s v="P1382482001"/>
        <s v="P1382484001"/>
        <s v="P1382485001"/>
        <s v="P1382486001"/>
        <s v="P1382479001"/>
        <s v="P1382479002"/>
        <s v="P1382479003"/>
        <s v="P1382479004"/>
        <s v="P1382480001"/>
        <s v="P1382480002"/>
        <s v="P1382480003"/>
        <s v="P1382480004"/>
        <s v="P1382475001"/>
        <s v="P1382490001"/>
        <s v="P1382491001"/>
        <s v="P1382476001"/>
        <s v="P1382474001"/>
        <s v="1382288"/>
        <s v="1382287"/>
        <s v="1366622"/>
        <s v="1382461004"/>
        <s v="1382462001"/>
        <s v="1382469001"/>
        <s v="1382461002"/>
        <s v="1382469002"/>
        <s v="1382462003"/>
        <s v="1382462004"/>
        <s v="1382469003"/>
        <s v="1382461003"/>
        <s v="1382461001"/>
        <s v="1382462002"/>
        <s v="1382464001"/>
        <s v="1382464003"/>
        <s v="1382467003"/>
        <s v="1382467001"/>
        <s v="1382468001"/>
        <s v="1382465003"/>
        <s v="1382465001"/>
        <s v="1382468003"/>
        <s v="1382468002"/>
        <s v="1382466002"/>
        <s v="1382467002"/>
        <s v="1382464002"/>
        <s v="1382465004"/>
        <s v="1382465002"/>
        <s v="1382466003"/>
        <s v="1382464004"/>
        <s v="1382466001"/>
        <s v="1382466004"/>
        <s v="P1382505001"/>
        <s v="P1382504001"/>
        <s v="P1382503002"/>
        <s v="P1382499001"/>
        <s v="P1382500001"/>
        <s v="P1382501001"/>
        <s v="P1382502001"/>
        <s v="P1382503001"/>
        <s v="P1382498001"/>
        <s v="1382458"/>
        <s v="1382457"/>
        <s v="1382459"/>
        <s v="1382460"/>
        <s v="P1382512001"/>
        <s v="P1382512002"/>
        <s v="P1382511001"/>
        <s v="P1377883003"/>
        <s v="P1382470001"/>
        <s v="P1377883002"/>
        <s v="P1377883004"/>
        <s v="P1382513001"/>
        <s v="P1382513002"/>
        <s v="P1381258002"/>
        <s v="1382606004"/>
        <s v="1382610001"/>
        <s v="1382606003"/>
        <s v="1382608001"/>
        <s v="1382606014"/>
        <s v="1382606008"/>
        <s v="1382606001"/>
        <s v="1382606006"/>
        <s v="1382611001"/>
        <s v="1382606010"/>
        <s v="1382606015"/>
        <s v="1382606005"/>
        <s v="1382606002"/>
        <s v="1382606011"/>
        <s v="1382607001"/>
        <s v="1382606013"/>
        <s v="1382606009"/>
        <s v="1382606012"/>
        <s v="1382606007"/>
        <s v="1382609001"/>
        <s v="1382549001"/>
        <s v="1382548002"/>
        <s v="1382547002"/>
        <s v="1382548004"/>
        <s v="1382547001"/>
        <s v="1382547003"/>
        <s v="1382621001"/>
        <s v="1382549003"/>
        <s v="1382549004"/>
        <s v="1382548001"/>
        <s v="1382548003"/>
        <s v="1382549002"/>
        <s v="1382621002"/>
        <s v="1382621004"/>
        <s v="1382621003"/>
        <s v="P1380691002"/>
        <s v="P1380526002"/>
        <s v="1382546001"/>
        <s v="1382546003"/>
        <s v="1382546002"/>
        <s v="1382550002"/>
        <s v="1382550003"/>
        <s v="1382550004"/>
        <s v="P1381631002"/>
        <s v="P1381632003"/>
        <s v="P1381422002"/>
        <s v="P1381886002"/>
        <s v="P1380589006"/>
        <s v="P1382389002"/>
        <s v="1382646010"/>
        <s v="1382645004"/>
        <s v="1382646008"/>
        <s v="1382646006"/>
        <s v="1382646004"/>
        <s v="1382646002"/>
        <s v="1382649003"/>
        <s v="1382645003"/>
        <s v="1382645002"/>
        <s v="1382646005"/>
        <s v="1382646007"/>
        <s v="1382649002"/>
        <s v="1382649001"/>
        <s v="1382649004"/>
        <s v="1382646003"/>
        <s v="1382645005"/>
        <s v="P1382641001"/>
        <s v="P1382644001"/>
        <s v="P1382643001"/>
        <s v="P1382642001"/>
        <s v="P1382450001"/>
        <s v="P1382450002"/>
        <s v="P1382647001"/>
        <s v="P1382650001"/>
        <s v="P1382651001"/>
        <s v="P1382652001"/>
        <s v="P1382648001"/>
        <s v="P1382653001"/>
        <s v="1382672"/>
        <s v="1382671"/>
        <s v="1382456001"/>
        <s v="1382655"/>
        <s v="1382656"/>
        <s v="1382661"/>
        <s v="1382660"/>
        <s v="1382654"/>
        <s v="1382659"/>
        <s v="1382657"/>
        <s v="1382666"/>
        <s v="1382665"/>
        <s v="1382664"/>
        <s v="1382662"/>
        <s v="1382663"/>
        <s v="P1381715003"/>
        <s v="P1381716002"/>
        <m/>
        <n v="1108345" u="1"/>
        <n v="1001246" u="1"/>
        <n v="1382609001" u="1"/>
      </sharedItems>
    </cacheField>
    <cacheField name="GENERICO" numFmtId="0">
      <sharedItems containsBlank="1" containsMixedTypes="1" containsNumber="1" containsInteger="1" minValue="1376001" maxValue="1382087"/>
    </cacheField>
    <cacheField name="UND" numFmtId="0">
      <sharedItems containsString="0" containsBlank="1" containsNumber="1" containsInteger="1" minValue="0" maxValue="50"/>
    </cacheField>
    <cacheField name="LOJAS CATALOG" numFmtId="0">
      <sharedItems containsString="0" containsBlank="1" containsNumber="1" containsInteger="1" minValue="0" maxValue="0"/>
    </cacheField>
    <cacheField name="QUANT" numFmtId="0">
      <sharedItems containsString="0" containsBlank="1" containsNumber="1" containsInteger="1" minValue="1" maxValue="5004" count="188">
        <n v="1001"/>
        <n v="497"/>
        <n v="900"/>
        <n v="602"/>
        <n v="399"/>
        <n v="616"/>
        <n v="1000"/>
        <n v="1"/>
        <n v="3"/>
        <n v="6"/>
        <n v="5"/>
        <n v="4"/>
        <n v="600"/>
        <n v="999"/>
        <n v="200"/>
        <n v="525"/>
        <n v="2"/>
        <n v="24"/>
        <n v="44"/>
        <n v="8"/>
        <n v="41"/>
        <n v="1498"/>
        <n v="77"/>
        <n v="798"/>
        <n v="700"/>
        <n v="1504"/>
        <n v="800"/>
        <n v="1712"/>
        <n v="256"/>
        <n v="7"/>
        <n v="125"/>
        <n v="603"/>
        <n v="304"/>
        <n v="1197"/>
        <n v="1200"/>
        <n v="801"/>
        <n v="501"/>
        <n v="63"/>
        <n v="504"/>
        <n v="387"/>
        <n v="441"/>
        <n v="679"/>
        <n v="406"/>
        <n v="912"/>
        <n v="13"/>
        <n v="39"/>
        <n v="16"/>
        <n v="34"/>
        <n v="20"/>
        <n v="32"/>
        <n v="21"/>
        <n v="122"/>
        <n v="10"/>
        <n v="129"/>
        <n v="14"/>
        <n v="68"/>
        <n v="576"/>
        <n v="864"/>
        <n v="400"/>
        <n v="248"/>
        <n v="368"/>
        <n v="1248"/>
        <n v="488"/>
        <n v="1002"/>
        <n v="340"/>
        <n v="512"/>
        <n v="536"/>
        <n v="480"/>
        <n v="1752"/>
        <n v="960"/>
        <n v="840"/>
        <n v="60"/>
        <n v="408"/>
        <n v="165"/>
        <n v="1800"/>
        <n v="5004"/>
        <n v="300"/>
        <n v="720"/>
        <n v="402"/>
        <n v="378"/>
        <n v="528"/>
        <n v="744"/>
        <n v="420"/>
        <n v="954"/>
        <n v="636"/>
        <n v="72"/>
        <n v="120"/>
        <n v="138"/>
        <n v="210"/>
        <n v="1320"/>
        <n v="150"/>
        <n v="1500"/>
        <n v="240"/>
        <n v="540"/>
        <n v="1080"/>
        <n v="1152"/>
        <n v="318"/>
        <n v="252"/>
        <n v="360"/>
        <n v="102"/>
        <n v="981"/>
        <n v="207"/>
        <n v="180"/>
        <n v="635"/>
        <n v="483"/>
        <n v="301"/>
        <n v="70"/>
        <n v="203"/>
        <n v="704"/>
        <n v="1144"/>
        <n v="1287"/>
        <n v="350"/>
        <n v="1212"/>
        <n v="769"/>
        <n v="275"/>
        <n v="952"/>
        <n v="604"/>
        <n v="245"/>
        <n v="848"/>
        <n v="538"/>
        <n v="320"/>
        <n v="1108"/>
        <n v="703"/>
        <n v="327"/>
        <n v="1134"/>
        <n v="719"/>
        <n v="432"/>
        <n v="274"/>
        <n v="132"/>
        <n v="458"/>
        <n v="290"/>
        <n v="904"/>
        <n v="2880"/>
        <n v="1428"/>
        <n v="1236"/>
        <n v="1032"/>
        <n v="384"/>
        <n v="330"/>
        <n v="588"/>
        <n v="1120"/>
        <n v="1264"/>
        <n v="994"/>
        <n v="1400"/>
        <n v="2002"/>
        <n v="980"/>
        <n v="1204"/>
        <n v="2016"/>
        <n v="324"/>
        <n v="888"/>
        <n v="560"/>
        <n v="81"/>
        <n v="84"/>
        <n v="168"/>
        <n v="306"/>
        <n v="48"/>
        <n v="450"/>
        <n v="204"/>
        <n v="1700"/>
        <n v="1260"/>
        <n v="804"/>
        <n v="141"/>
        <n v="282"/>
        <n v="996"/>
        <n v="192"/>
        <n v="665"/>
        <n v="86"/>
        <n v="56"/>
        <n v="239"/>
        <n v="229"/>
        <n v="28"/>
        <n v="250"/>
        <n v="50"/>
        <n v="23"/>
        <n v="40"/>
        <n v="227"/>
        <n v="323"/>
        <n v="702"/>
        <n v="30"/>
        <n v="1277"/>
        <n v="312"/>
        <n v="628"/>
        <n v="15"/>
        <n v="1229"/>
        <m/>
        <n v="100" u="1"/>
        <n v="648" u="1"/>
        <n v="750" u="1"/>
        <n v="2358" u="1"/>
      </sharedItems>
    </cacheField>
    <cacheField name="AGING" numFmtId="0">
      <sharedItems containsString="0" containsBlank="1" containsNumber="1" containsInteger="1" minValue="0" maxValue="50" count="22">
        <n v="30"/>
        <n v="22"/>
        <n v="2"/>
        <n v="36"/>
        <n v="50"/>
        <n v="15"/>
        <n v="44"/>
        <n v="8"/>
        <n v="4"/>
        <n v="0"/>
        <n v="21"/>
        <n v="1"/>
        <n v="11"/>
        <n v="5"/>
        <n v="3"/>
        <m/>
        <n v="14" u="1"/>
        <n v="6" u="1"/>
        <n v="17" u="1"/>
        <n v="18" u="1"/>
        <n v="7" u="1"/>
        <n v="9" u="1"/>
      </sharedItems>
    </cacheField>
    <cacheField name="PRIMEIRO_ENVIO" numFmtId="0">
      <sharedItems containsNonDate="0" containsDate="1" containsString="0" containsBlank="1" minDate="2023-05-02T00:00:00" maxDate="2023-07-18T00:00:00"/>
    </cacheField>
    <cacheField name="DATA_RESOLUCAO" numFmtId="0">
      <sharedItems containsNonDate="0" containsDate="1" containsString="0" containsBlank="1" minDate="2023-06-21T00:00:00" maxDate="2023-07-20T00:00:00" count="13">
        <d v="2023-06-21T00:00:00"/>
        <d v="2023-06-26T00:00:00"/>
        <d v="2023-06-22T00:00:00"/>
        <d v="2023-06-30T00:00:00"/>
        <d v="2023-07-17T00:00:00"/>
        <d v="2023-06-27T00:00:00"/>
        <d v="2023-07-10T00:00:00"/>
        <d v="2023-07-03T00:00:00"/>
        <d v="2023-07-04T00:00:00"/>
        <d v="2023-07-05T00:00:00"/>
        <d v="2023-07-13T00:00:00"/>
        <d v="2023-07-19T00:00:00"/>
        <m/>
      </sharedItems>
    </cacheField>
  </cacheFields>
  <extLst>
    <ext xmlns:x14="http://schemas.microsoft.com/office/spreadsheetml/2009/9/main" uri="{725AE2AE-9491-48be-B2B4-4EB974FC3084}">
      <x14:pivotCacheDefinition pivotCacheId="571953799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lia Jorge Sarte" refreshedDate="45185.679438888888" createdVersion="6" refreshedVersion="8" minRefreshableVersion="3" recordCount="596" xr:uid="{3912F788-59DB-42AF-9B1A-B246CADE178B}">
  <cacheSource type="worksheet">
    <worksheetSource ref="A1:T1048576" sheet="Base Pedidos"/>
  </cacheSource>
  <cacheFields count="20">
    <cacheField name="MÊS" numFmtId="0">
      <sharedItems containsBlank="1"/>
    </cacheField>
    <cacheField name="SEMANA" numFmtId="0">
      <sharedItems containsString="0" containsBlank="1" containsNumber="1" containsInteger="1" minValue="25" maxValue="29"/>
    </cacheField>
    <cacheField name="DATA_ENVIO" numFmtId="0">
      <sharedItems containsNonDate="0" containsDate="1" containsString="0" containsBlank="1" minDate="2023-06-19T00:00:00" maxDate="2023-07-18T00:00:00"/>
    </cacheField>
    <cacheField name="STATUS" numFmtId="0">
      <sharedItems containsBlank="1" count="3">
        <s v="CATALOGADO"/>
        <s v="SEM RETORNO"/>
        <m/>
      </sharedItems>
    </cacheField>
    <cacheField name="AGENDADO?" numFmtId="0">
      <sharedItems containsBlank="1" count="3">
        <s v="NÃO AGENDADO"/>
        <s v="AGENDADO"/>
        <m/>
      </sharedItems>
    </cacheField>
    <cacheField name="DT_AGENDAMENTO" numFmtId="0">
      <sharedItems containsDate="1" containsBlank="1" containsMixedTypes="1" minDate="2023-06-27T00:00:00" maxDate="2023-07-01T00:00:00"/>
    </cacheField>
    <cacheField name="DT_REMESSA" numFmtId="0">
      <sharedItems containsBlank="1"/>
    </cacheField>
    <cacheField name="FABRICANTE" numFmtId="0">
      <sharedItems containsBlank="1" count="81">
        <s v="FABRICANTE 01"/>
        <s v="FABRICANTE 02"/>
        <s v="FABRICANTE 03"/>
        <s v="FABRICANTE 04"/>
        <s v="FABRICANTE 05"/>
        <s v="FABRICANTE 06"/>
        <s v="FABRICANTE 07"/>
        <s v="FABRICANTE 08"/>
        <s v="FABRICANTE 09"/>
        <s v="FABRICANTE 10"/>
        <s v="FABRICANTE 11"/>
        <s v="FABRICANTE 12"/>
        <s v="FABRICANTE 13"/>
        <s v="FABRICANTE 14"/>
        <s v="FABRICANTE 15"/>
        <s v="FABRICANTE 16"/>
        <s v="FABRICANTE 17"/>
        <s v="FABRICANTE 18"/>
        <s v="FABRICANTE 19"/>
        <s v="FABRICANTE 20"/>
        <s v="FABRICANTE 21"/>
        <s v="FABRICANTE 22"/>
        <s v="FABRICANTE 23"/>
        <s v="FABRICANTE 24"/>
        <s v="FABRICANTE 25"/>
        <s v="FABRICANTE 26"/>
        <s v="FABRICANTE 27"/>
        <s v="FABRICANTE 28"/>
        <s v="FABRICANTE 29"/>
        <s v="FABRICANTE 30"/>
        <s v="FABRICANTE 31"/>
        <s v="FABRICANTE 32"/>
        <s v="FABRICANTE 33"/>
        <s v="FABRICANTE 34"/>
        <s v="FABRICANTE 35"/>
        <s v="FABRICANTE 36"/>
        <s v="FABRICANTE 37"/>
        <s v="FABRICANTE 38"/>
        <s v="FABRICANTE 39"/>
        <m/>
        <s v="LD2 TEXTIL LTDA" u="1"/>
        <s v="PSA IND E COM CONF LTDA" u="1"/>
        <s v="WF CALCADOS LTDA" u="1"/>
        <s v="ONEFLIP INDUSTRIA E COMERCIO DE CAL" u="1"/>
        <s v="CALCADOS BEIRA RIO SA" u="1"/>
        <s v="CALÇADOS BEIRA RIO S.A" u="1"/>
        <s v="4 ELOS DISTRIBUIDORA LTDA" u="1"/>
        <s v="EBENEZER IND E COM DE CONFECCOES LT" u="1"/>
        <s v="TERRA E AGUA INDUSTRIA DE CALCADOS" u="1"/>
        <s v="TEXTIL BRASIL IMP EXP ARTIGOS VESTU" u="1"/>
        <s v="EDITORA NOVA FRONTEIRA PARTICIPACOE" u="1"/>
        <s v="MULTIPRESENTES PRES E BRINQ LTDA ME" u="1"/>
        <s v="BM TEX COMERCIO ATACADISTA LTDA" u="1"/>
        <s v="STAR FEET CALCADOS IND E COM LTDA" u="1"/>
        <s v="TECELAGEM CAVIQUIOLI LTDA" u="1"/>
        <s v="DEZALI IND E COMERCIO DO VESTUARIO" u="1"/>
        <s v="MULTIFLON REVESTIMENTOS ANTIADERENT" u="1"/>
        <s v="DOMUM IND E COM DE ARTEFATOS DE MET" u="1"/>
        <s v="TEKA TECELAGEM KUEHNRICH SA" u="1"/>
        <s v="TAYNAM HENRIQUE DA MOTTA 1420388967" u="1"/>
        <s v="ALIRIO COMERCIO DE CONFECCOES EIREL" u="1"/>
        <s v="LIPPELU CONFECCOES DE ROUPAS  LTDA" u="1"/>
        <s v="ULL MODA LTDA" u="1"/>
        <s v="PEDRA DA GAVEA IND E COMERCIO LTDA" u="1"/>
        <s v="YEND S INDUSTRIA COMERCIO E" u="1"/>
        <s v="CONFECCOES PIT BULL LTDA" u="1"/>
        <s v="MIKS JEANS IND E COMERCIO DE ROUPA" u="1"/>
        <s v="TEXTIL BRUSQUE LTDA" u="1"/>
        <s v="SALBER INDUSTRIA E COMERCIO LTDA" u="1"/>
        <s v="OPEN COM REPRESENTACAO CALCADOS PRO" u="1"/>
        <s v="DOK CALCADOS DO SERGIPE LTDA" u="1"/>
        <s v="METALURGICA METALTRU LTDA" u="1"/>
        <s v="AKAZZO INDUSTRIA DE CALCADOS LTDA" u="1"/>
        <s v="MG RODRIGUES COUROS" u="1"/>
        <s v="VR CINTOS E BOLSAS LTDA" u="1"/>
        <s v="FABIO MARTO DE OLIVEIRA" u="1"/>
        <s v="LVN INDUSTRIA E COMERCIO LTDA" u="1"/>
        <s v="MALHARIA RIKAM LTDA" u="1"/>
        <s v="KARSTEN SA" u="1"/>
        <s v="SOBRAL INVICTA SOCIEDADE ANONIMA" u="1"/>
        <s v="AL REBORN CONFECCAO LTDA" u="1"/>
      </sharedItems>
    </cacheField>
    <cacheField name="DEPTO" numFmtId="0">
      <sharedItems containsBlank="1" count="12">
        <s v="MAS"/>
        <s v="FEM"/>
        <s v="INF"/>
        <s v="JNS"/>
        <s v="CAL"/>
        <s v="CNV"/>
        <s v="UDL"/>
        <s v="CMB"/>
        <s v="LNG"/>
        <s v="COM"/>
        <s v="ACS"/>
        <m/>
      </sharedItems>
    </cacheField>
    <cacheField name="SECAO" numFmtId="0">
      <sharedItems containsBlank="1"/>
    </cacheField>
    <cacheField name="DSC_MATERIAL" numFmtId="0">
      <sharedItems containsBlank="1"/>
    </cacheField>
    <cacheField name="PRODUTOS" numFmtId="0">
      <sharedItems containsBlank="1" containsMixedTypes="1" containsNumber="1" containsInteger="1" minValue="1002389" maxValue="1381377005"/>
    </cacheField>
    <cacheField name="GENERICO" numFmtId="0">
      <sharedItems containsBlank="1" containsMixedTypes="1" containsNumber="1" containsInteger="1" minValue="1376001" maxValue="1382087"/>
    </cacheField>
    <cacheField name="UND" numFmtId="0">
      <sharedItems containsString="0" containsBlank="1" containsNumber="1" containsInteger="1" minValue="0" maxValue="50"/>
    </cacheField>
    <cacheField name="LOJAS CATALOG" numFmtId="0">
      <sharedItems containsString="0" containsBlank="1" containsNumber="1" containsInteger="1" minValue="0" maxValue="0"/>
    </cacheField>
    <cacheField name="QUANT" numFmtId="0">
      <sharedItems containsString="0" containsBlank="1" containsNumber="1" containsInteger="1" minValue="1" maxValue="5004"/>
    </cacheField>
    <cacheField name="AGING" numFmtId="0">
      <sharedItems containsString="0" containsBlank="1" containsNumber="1" containsInteger="1" minValue="0" maxValue="50" count="22">
        <n v="30"/>
        <n v="22"/>
        <n v="2"/>
        <n v="36"/>
        <n v="50"/>
        <n v="15"/>
        <n v="44"/>
        <n v="8"/>
        <n v="4"/>
        <n v="0"/>
        <n v="21"/>
        <n v="1"/>
        <n v="11"/>
        <n v="5"/>
        <n v="3"/>
        <m/>
        <n v="14" u="1"/>
        <n v="6" u="1"/>
        <n v="17" u="1"/>
        <n v="18" u="1"/>
        <n v="7" u="1"/>
        <n v="9" u="1"/>
      </sharedItems>
    </cacheField>
    <cacheField name="PRIMEIRO_ENVIO" numFmtId="0">
      <sharedItems containsNonDate="0" containsDate="1" containsString="0" containsBlank="1" minDate="2023-05-02T00:00:00" maxDate="2023-07-18T00:00:00"/>
    </cacheField>
    <cacheField name="DATA_RESOLUCAO" numFmtId="0">
      <sharedItems containsNonDate="0" containsDate="1" containsString="0" containsBlank="1" minDate="2023-06-21T00:00:00" maxDate="2023-07-20T00:00:00"/>
    </cacheField>
    <cacheField name="FAIXA" numFmtId="0">
      <sharedItems containsBlank="1" count="10">
        <s v="28 - 32"/>
        <s v="18 - 22"/>
        <s v="0 - 7"/>
        <s v="33 - 37"/>
        <s v="48 - 52"/>
        <s v="13 - 17"/>
        <s v="43 - 47"/>
        <s v="8 - 12"/>
        <m/>
        <s v="CRIAR_FAIXA" u="1"/>
      </sharedItems>
    </cacheField>
  </cacheFields>
  <extLst>
    <ext xmlns:x14="http://schemas.microsoft.com/office/spreadsheetml/2009/9/main" uri="{725AE2AE-9491-48be-B2B4-4EB974FC3084}">
      <x14:pivotCacheDefinition pivotCacheId="187536574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s v="ACESSÓRIOS"/>
    <x v="0"/>
    <s v="ACS03 - ACESSÓRIO MASCULINO"/>
    <s v="ACS0304 - CINTO"/>
    <x v="0"/>
    <x v="0"/>
    <x v="0"/>
    <s v="MARROM"/>
    <x v="0"/>
    <x v="0"/>
    <x v="0"/>
    <d v="2023-06-09T00:00:00"/>
    <x v="0"/>
  </r>
  <r>
    <x v="0"/>
    <x v="0"/>
    <x v="0"/>
    <s v="ACESSÓRIOS"/>
    <x v="0"/>
    <s v="ACS03 - ACESSÓRIO MASCULINO"/>
    <s v="ACS0304 - CINTO"/>
    <x v="0"/>
    <x v="1"/>
    <x v="0"/>
    <s v="MARROM"/>
    <x v="1"/>
    <x v="0"/>
    <x v="0"/>
    <d v="2023-06-09T00:00:00"/>
    <x v="0"/>
  </r>
  <r>
    <x v="0"/>
    <x v="0"/>
    <x v="0"/>
    <s v="ACESSÓRIOS"/>
    <x v="0"/>
    <s v="ACS03 - ACESSÓRIO MASCULINO"/>
    <s v="ACS0304 - CINTO"/>
    <x v="0"/>
    <x v="2"/>
    <x v="1"/>
    <s v="SORTIDO"/>
    <x v="2"/>
    <x v="0"/>
    <x v="0"/>
    <d v="2023-06-09T00:00:00"/>
    <x v="0"/>
  </r>
  <r>
    <x v="0"/>
    <x v="0"/>
    <x v="0"/>
    <s v="ACESSÓRIOS"/>
    <x v="0"/>
    <s v="ACS03 - ACESSÓRIO MASCULINO"/>
    <s v="ACS0304 - CINTO"/>
    <x v="0"/>
    <x v="3"/>
    <x v="1"/>
    <s v="SORTIDO"/>
    <x v="3"/>
    <x v="0"/>
    <x v="0"/>
    <d v="2023-06-09T00:00:00"/>
    <x v="0"/>
  </r>
  <r>
    <x v="0"/>
    <x v="0"/>
    <x v="1"/>
    <s v="LINGERIE"/>
    <x v="1"/>
    <s v="LNG02 - LINGERIE MARCA PRÓPRIA"/>
    <s v="LNG0213 - TOP BÁSICO"/>
    <x v="1"/>
    <x v="4"/>
    <x v="2"/>
    <s v="SORTIDO"/>
    <x v="4"/>
    <x v="0"/>
    <x v="1"/>
    <d v="2023-06-09T00:00:00"/>
    <x v="1"/>
  </r>
  <r>
    <x v="0"/>
    <x v="0"/>
    <x v="0"/>
    <s v="ACESSÓRIOS"/>
    <x v="0"/>
    <s v="ACS03 - ACESSÓRIO MASCULINO"/>
    <s v="ACS0304 - CINTO"/>
    <x v="0"/>
    <x v="5"/>
    <x v="1"/>
    <s v="SORTIDO"/>
    <x v="5"/>
    <x v="0"/>
    <x v="0"/>
    <d v="2023-06-09T00:00:00"/>
    <x v="0"/>
  </r>
  <r>
    <x v="0"/>
    <x v="0"/>
    <x v="0"/>
    <s v="ACESSÓRIOS"/>
    <x v="0"/>
    <s v="ACS03 - ACESSÓRIO MASCULINO"/>
    <s v="ACS0304 - CINTO"/>
    <x v="0"/>
    <x v="6"/>
    <x v="0"/>
    <s v="PRETO"/>
    <x v="6"/>
    <x v="0"/>
    <x v="0"/>
    <d v="2023-06-09T00:00:00"/>
    <x v="0"/>
  </r>
  <r>
    <x v="0"/>
    <x v="0"/>
    <x v="0"/>
    <s v="ACESSÓRIOS"/>
    <x v="0"/>
    <s v="ACS03 - ACESSÓRIO MASCULINO"/>
    <s v="ACS0304 - CINTO"/>
    <x v="0"/>
    <x v="7"/>
    <x v="0"/>
    <s v="CINZA"/>
    <x v="7"/>
    <x v="0"/>
    <x v="0"/>
    <d v="2023-06-09T00:00:00"/>
    <x v="0"/>
  </r>
  <r>
    <x v="0"/>
    <x v="0"/>
    <x v="0"/>
    <s v="ACESSÓRIOS"/>
    <x v="0"/>
    <s v="ACS03 - ACESSÓRIO MASCULINO"/>
    <s v="ACS0304 - CINTO"/>
    <x v="0"/>
    <x v="8"/>
    <x v="0"/>
    <s v="MARROM"/>
    <x v="8"/>
    <x v="0"/>
    <x v="0"/>
    <d v="2023-06-09T00:00:00"/>
    <x v="0"/>
  </r>
  <r>
    <x v="0"/>
    <x v="0"/>
    <x v="0"/>
    <s v="ACESSÓRIOS"/>
    <x v="0"/>
    <s v="ACS03 - ACESSÓRIO MASCULINO"/>
    <s v="ACS0304 - CINTO"/>
    <x v="0"/>
    <x v="9"/>
    <x v="1"/>
    <s v="SORTIDO"/>
    <x v="9"/>
    <x v="0"/>
    <x v="0"/>
    <d v="2023-06-09T00:00:00"/>
    <x v="0"/>
  </r>
  <r>
    <x v="0"/>
    <x v="0"/>
    <x v="0"/>
    <s v="ACESSÓRIOS"/>
    <x v="0"/>
    <s v="ACS03 - ACESSÓRIO MASCULINO"/>
    <s v="ACS0304 - CINTO"/>
    <x v="0"/>
    <x v="10"/>
    <x v="0"/>
    <s v="MARROM"/>
    <x v="6"/>
    <x v="0"/>
    <x v="0"/>
    <d v="2023-06-09T00:00:00"/>
    <x v="0"/>
  </r>
  <r>
    <x v="0"/>
    <x v="0"/>
    <x v="0"/>
    <s v="ACESSÓRIOS"/>
    <x v="0"/>
    <s v="ACS03 - ACESSÓRIO MASCULINO"/>
    <s v="ACS0304 - CINTO"/>
    <x v="0"/>
    <x v="11"/>
    <x v="3"/>
    <s v="PTO/MRM-CAFÉ"/>
    <x v="10"/>
    <x v="0"/>
    <x v="0"/>
    <d v="2023-06-09T00:00:00"/>
    <x v="0"/>
  </r>
  <r>
    <x v="0"/>
    <x v="0"/>
    <x v="2"/>
    <s v="MASCULINO"/>
    <x v="2"/>
    <s v="MAS04 - SURFWEAR MASCULINO"/>
    <s v="MAS0412 - CASACO MOLETOM"/>
    <x v="2"/>
    <x v="12"/>
    <x v="4"/>
    <s v="VRD-CLARO"/>
    <x v="11"/>
    <x v="1"/>
    <x v="0"/>
    <d v="2023-06-12T00:00:00"/>
    <x v="2"/>
  </r>
  <r>
    <x v="0"/>
    <x v="0"/>
    <x v="2"/>
    <s v="FEMININO"/>
    <x v="3"/>
    <s v="FEM01 - CASUAL FEMININO"/>
    <s v="FEM0103 - CAMISETA (MC) MALHA"/>
    <x v="2"/>
    <x v="13"/>
    <x v="5"/>
    <s v="PTO/BRANCO"/>
    <x v="12"/>
    <x v="1"/>
    <x v="0"/>
    <d v="2023-06-12T00:00:00"/>
    <x v="2"/>
  </r>
  <r>
    <x v="0"/>
    <x v="0"/>
    <x v="2"/>
    <s v="FEMININO"/>
    <x v="3"/>
    <s v="FEM03 - MODA JOVEM"/>
    <s v="FEM0302 - REGATA MALHA"/>
    <x v="2"/>
    <x v="14"/>
    <x v="6"/>
    <s v="AZL-MARINHO"/>
    <x v="13"/>
    <x v="1"/>
    <x v="0"/>
    <d v="2023-06-12T00:00:00"/>
    <x v="2"/>
  </r>
  <r>
    <x v="0"/>
    <x v="0"/>
    <x v="2"/>
    <s v="FEMININO"/>
    <x v="3"/>
    <s v="FEM03 - MODA JOVEM"/>
    <s v="FEM0303 - CAMISETA (MC) MALHA"/>
    <x v="2"/>
    <x v="15"/>
    <x v="7"/>
    <s v="SORTIDO"/>
    <x v="14"/>
    <x v="1"/>
    <x v="0"/>
    <d v="2023-06-12T00:00:00"/>
    <x v="2"/>
  </r>
  <r>
    <x v="0"/>
    <x v="0"/>
    <x v="2"/>
    <s v="LINGERIE"/>
    <x v="1"/>
    <s v="LNG02 - LINGERIE MARCA PRÓPRIA"/>
    <s v="LNG0201 - SUTIÃ"/>
    <x v="3"/>
    <x v="16"/>
    <x v="8"/>
    <s v="SORTIDO"/>
    <x v="15"/>
    <x v="0"/>
    <x v="1"/>
    <d v="2023-06-12T00:00:00"/>
    <x v="0"/>
  </r>
  <r>
    <x v="0"/>
    <x v="1"/>
    <x v="3"/>
    <s v="INFANTIL"/>
    <x v="4"/>
    <s v="INF03 - INFANTOJUVENIL MENINA"/>
    <s v="INF0325 - CONJUNTO MOLETOM"/>
    <x v="4"/>
    <x v="17"/>
    <x v="9"/>
    <s v="ROS/ROX-LILÁS/BRA-OFF"/>
    <x v="16"/>
    <x v="1"/>
    <x v="2"/>
    <d v="2023-06-13T00:00:00"/>
    <x v="3"/>
  </r>
  <r>
    <x v="0"/>
    <x v="1"/>
    <x v="3"/>
    <s v="INFANTIL"/>
    <x v="4"/>
    <s v="INF03 - INFANTOJUVENIL MENINA"/>
    <s v="INF0325 - CONJUNTO MOLETOM"/>
    <x v="4"/>
    <x v="18"/>
    <x v="9"/>
    <s v="ROS/ROX-LILÁS/BRA-OFF"/>
    <x v="17"/>
    <x v="1"/>
    <x v="2"/>
    <d v="2023-06-13T00:00:00"/>
    <x v="3"/>
  </r>
  <r>
    <x v="0"/>
    <x v="1"/>
    <x v="3"/>
    <s v="INFANTIL"/>
    <x v="4"/>
    <s v="INF05 - PRIMEIROS PASSOS MENINO"/>
    <s v="INF0516 - CASACO/JAQUETA MOLETOM"/>
    <x v="4"/>
    <x v="19"/>
    <x v="10"/>
    <s v="VERMELHO"/>
    <x v="18"/>
    <x v="1"/>
    <x v="2"/>
    <d v="2023-06-13T00:00:00"/>
    <x v="3"/>
  </r>
  <r>
    <x v="0"/>
    <x v="1"/>
    <x v="3"/>
    <s v="INFANTIL"/>
    <x v="4"/>
    <s v="INF03 - INFANTOJUVENIL MENINA"/>
    <s v="INF0325 - CONJUNTO MOLETOM"/>
    <x v="4"/>
    <x v="20"/>
    <x v="9"/>
    <s v="ROS/ROX-LILÁS/BRA-OFF"/>
    <x v="17"/>
    <x v="1"/>
    <x v="2"/>
    <d v="2023-06-13T00:00:00"/>
    <x v="3"/>
  </r>
  <r>
    <x v="0"/>
    <x v="1"/>
    <x v="3"/>
    <s v="INFANTIL"/>
    <x v="4"/>
    <s v="INF05 - PRIMEIROS PASSOS MENINO"/>
    <s v="INF0516 - CASACO/JAQUETA MOLETOM"/>
    <x v="4"/>
    <x v="21"/>
    <x v="10"/>
    <s v="VERMELHO"/>
    <x v="19"/>
    <x v="1"/>
    <x v="2"/>
    <d v="2023-06-13T00:00:00"/>
    <x v="3"/>
  </r>
  <r>
    <x v="0"/>
    <x v="1"/>
    <x v="4"/>
    <s v="INFANTIL MENINO"/>
    <x v="4"/>
    <s v="INF06 - INFANTOJUVENIL MENINO"/>
    <s v="INF0624 - CONJUNTO MOLETOM"/>
    <x v="5"/>
    <x v="22"/>
    <x v="11"/>
    <s v="PTO/VERDE"/>
    <x v="20"/>
    <x v="0"/>
    <x v="2"/>
    <d v="2023-06-14T00:00:00"/>
    <x v="4"/>
  </r>
  <r>
    <x v="0"/>
    <x v="1"/>
    <x v="4"/>
    <s v="INFANTIL MENINO"/>
    <x v="4"/>
    <s v="INF06 - INFANTOJUVENIL MENINO"/>
    <s v="INF0624 - CONJUNTO MOLETOM"/>
    <x v="5"/>
    <x v="23"/>
    <x v="11"/>
    <s v="PTO/VERDE"/>
    <x v="21"/>
    <x v="0"/>
    <x v="2"/>
    <d v="2023-06-14T00:00:00"/>
    <x v="4"/>
  </r>
  <r>
    <x v="0"/>
    <x v="1"/>
    <x v="4"/>
    <s v="INFANTIL MENINO"/>
    <x v="4"/>
    <s v="INF05 - PRIMEIROS PASSOS MENINO"/>
    <s v="INF0520 - CONJUNTO MOLETOM"/>
    <x v="5"/>
    <x v="24"/>
    <x v="12"/>
    <s v="VRD/CZA-MESC"/>
    <x v="22"/>
    <x v="0"/>
    <x v="2"/>
    <d v="2023-06-14T00:00:00"/>
    <x v="4"/>
  </r>
  <r>
    <x v="0"/>
    <x v="1"/>
    <x v="4"/>
    <s v="INFANTIL MENINO"/>
    <x v="4"/>
    <s v="INF05 - PRIMEIROS PASSOS MENINO"/>
    <s v="INF0520 - CONJUNTO MOLETOM"/>
    <x v="5"/>
    <x v="25"/>
    <x v="12"/>
    <s v="VRD/CZA-MESC"/>
    <x v="23"/>
    <x v="0"/>
    <x v="2"/>
    <d v="2023-06-14T00:00:00"/>
    <x v="4"/>
  </r>
  <r>
    <x v="0"/>
    <x v="1"/>
    <x v="4"/>
    <s v="INFANTIL MENINO"/>
    <x v="4"/>
    <s v="INF05 - PRIMEIROS PASSOS MENINO"/>
    <s v="INF0516 - CASACO/JAQUETA MOLETOM"/>
    <x v="4"/>
    <x v="26"/>
    <x v="10"/>
    <s v="VERMELHO"/>
    <x v="8"/>
    <x v="0"/>
    <x v="2"/>
    <d v="2023-06-14T00:00:00"/>
    <x v="4"/>
  </r>
  <r>
    <x v="0"/>
    <x v="1"/>
    <x v="4"/>
    <s v="INFANTIL MENINO"/>
    <x v="4"/>
    <s v="INF06 - INFANTOJUVENIL MENINO"/>
    <s v="INF0624 - CONJUNTO MOLETOM"/>
    <x v="5"/>
    <x v="27"/>
    <x v="11"/>
    <s v="PTO/VERDE"/>
    <x v="22"/>
    <x v="0"/>
    <x v="2"/>
    <d v="2023-06-14T00:00:00"/>
    <x v="4"/>
  </r>
  <r>
    <x v="0"/>
    <x v="1"/>
    <x v="5"/>
    <s v="MASCULINO"/>
    <x v="2"/>
    <s v="MAS02 - ESPORTE MASCULINO"/>
    <s v="MAS0208 - SHORT TECIDO PLANO"/>
    <x v="6"/>
    <x v="28"/>
    <x v="13"/>
    <s v="SORTIDO"/>
    <x v="24"/>
    <x v="1"/>
    <x v="2"/>
    <d v="2023-06-16T00:00:00"/>
    <x v="5"/>
  </r>
  <r>
    <x v="0"/>
    <x v="1"/>
    <x v="5"/>
    <s v="OUTROS"/>
    <x v="5"/>
    <s v="OPT01 - CMB - CAMEBA"/>
    <s v="OPT0101 - CMB01 - CAMA"/>
    <x v="7"/>
    <x v="29"/>
    <x v="14"/>
    <s v=" "/>
    <x v="25"/>
    <x v="1"/>
    <x v="3"/>
    <d v="2023-06-19T00:00:00"/>
    <x v="6"/>
  </r>
  <r>
    <x v="0"/>
    <x v="1"/>
    <x v="5"/>
    <s v="OUTROS"/>
    <x v="5"/>
    <s v="OPT01 - CMB - CAMEBA"/>
    <s v="OPT0101 - CMB01 - CAMA"/>
    <x v="7"/>
    <x v="30"/>
    <x v="15"/>
    <s v=" "/>
    <x v="26"/>
    <x v="1"/>
    <x v="3"/>
    <d v="2023-06-19T00:00:00"/>
    <x v="6"/>
  </r>
  <r>
    <x v="0"/>
    <x v="1"/>
    <x v="5"/>
    <s v="OUTROS"/>
    <x v="5"/>
    <s v="OPT01 - CMB - CAMEBA"/>
    <s v="OPT0101 - CMB01 - CAMA"/>
    <x v="7"/>
    <x v="31"/>
    <x v="16"/>
    <s v=" "/>
    <x v="25"/>
    <x v="1"/>
    <x v="3"/>
    <d v="2023-06-19T00:00:00"/>
    <x v="6"/>
  </r>
  <r>
    <x v="0"/>
    <x v="2"/>
    <x v="6"/>
    <s v="CAMEBA"/>
    <x v="6"/>
    <s v="CMB01 - CAMA"/>
    <s v="CMB0106 - LENÇOL AVULSO MICRO-FIBRA"/>
    <x v="8"/>
    <x v="32"/>
    <x v="17"/>
    <s v=" "/>
    <x v="27"/>
    <x v="0"/>
    <x v="2"/>
    <d v="2023-06-29T00:00:00"/>
    <x v="7"/>
  </r>
  <r>
    <x v="0"/>
    <x v="2"/>
    <x v="6"/>
    <s v="CAMEBA"/>
    <x v="6"/>
    <s v="CMB01 - CAMA"/>
    <s v="CMB0106 - LENÇOL AVULSO MICRO-FIBRA"/>
    <x v="8"/>
    <x v="33"/>
    <x v="18"/>
    <s v=" "/>
    <x v="28"/>
    <x v="0"/>
    <x v="2"/>
    <d v="2023-06-29T00:00:00"/>
    <x v="7"/>
  </r>
  <r>
    <x v="0"/>
    <x v="2"/>
    <x v="6"/>
    <s v="CAMEBA"/>
    <x v="6"/>
    <s v="CMB01 - CAMA"/>
    <s v="CMB0106 - LENÇOL AVULSO MICRO-FIBRA"/>
    <x v="8"/>
    <x v="34"/>
    <x v="19"/>
    <s v=" "/>
    <x v="29"/>
    <x v="0"/>
    <x v="2"/>
    <d v="2023-06-29T00:00:00"/>
    <x v="7"/>
  </r>
  <r>
    <x v="1"/>
    <x v="3"/>
    <x v="7"/>
    <m/>
    <x v="7"/>
    <m/>
    <m/>
    <x v="9"/>
    <x v="35"/>
    <x v="20"/>
    <m/>
    <x v="30"/>
    <x v="2"/>
    <x v="4"/>
    <m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junho"/>
    <n v="23"/>
    <d v="2023-06-06T00:00:00"/>
    <s v="ACESSÓRIOS"/>
    <x v="0"/>
    <x v="0"/>
    <s v="ACS0304 - CINTO"/>
    <x v="0"/>
    <s v="1381062013"/>
    <s v="1381062-CINTO PU LG 40 FU"/>
    <s v="MARROM"/>
    <n v="9"/>
    <x v="0"/>
    <x v="0"/>
    <d v="2023-06-09T00:00:00"/>
    <d v="2023-06-09T00:00:00"/>
    <x v="0"/>
  </r>
  <r>
    <s v="junho"/>
    <n v="23"/>
    <d v="2023-06-06T00:00:00"/>
    <s v="ACESSÓRIOS"/>
    <x v="0"/>
    <x v="0"/>
    <s v="ACS0304 - CINTO"/>
    <x v="0"/>
    <s v="1381062015"/>
    <s v="1381062-CINTO PU LG 40 FU"/>
    <s v="MARROM"/>
    <n v="12"/>
    <x v="0"/>
    <x v="0"/>
    <d v="2023-06-09T00:00:00"/>
    <d v="2023-06-09T00:00:00"/>
    <x v="0"/>
  </r>
  <r>
    <s v="junho"/>
    <n v="23"/>
    <d v="2023-06-06T00:00:00"/>
    <s v="ACESSÓRIOS"/>
    <x v="0"/>
    <x v="0"/>
    <s v="ACS0304 - CINTO"/>
    <x v="0"/>
    <s v="1381061005"/>
    <s v="1381061-CINTO MASC ELASTIC VR"/>
    <s v="SORTIDO"/>
    <n v="315"/>
    <x v="0"/>
    <x v="0"/>
    <d v="2023-06-09T00:00:00"/>
    <d v="2023-06-09T00:00:00"/>
    <x v="0"/>
  </r>
  <r>
    <s v="junho"/>
    <n v="23"/>
    <d v="2023-06-06T00:00:00"/>
    <s v="ACESSÓRIOS"/>
    <x v="0"/>
    <x v="0"/>
    <s v="ACS0304 - CINTO"/>
    <x v="0"/>
    <s v="1381061004"/>
    <s v="1381061-CINTO MASC ELASTIC VR"/>
    <s v="SORTIDO"/>
    <n v="72"/>
    <x v="0"/>
    <x v="0"/>
    <d v="2023-06-09T00:00:00"/>
    <d v="2023-06-09T00:00:00"/>
    <x v="0"/>
  </r>
  <r>
    <s v="junho"/>
    <n v="23"/>
    <d v="2023-06-07T00:00:00"/>
    <s v="LINGERIE"/>
    <x v="1"/>
    <x v="1"/>
    <s v="LNG0213 - TOP BÁSICO"/>
    <x v="1"/>
    <s v="P1381214006"/>
    <s v="1381214-SUTIA TOP COM BOJO"/>
    <s v="SORTIDO"/>
    <n v="9126"/>
    <x v="0"/>
    <x v="1"/>
    <d v="2023-06-09T00:00:00"/>
    <d v="2023-06-07T00:00:00"/>
    <x v="1"/>
  </r>
  <r>
    <s v="junho"/>
    <n v="23"/>
    <d v="2023-06-06T00:00:00"/>
    <s v="ACESSÓRIOS"/>
    <x v="0"/>
    <x v="0"/>
    <s v="ACS0304 - CINTO"/>
    <x v="0"/>
    <s v="1381061003"/>
    <s v="1381061-CINTO MASC ELASTIC VR"/>
    <s v="SORTIDO"/>
    <n v="117"/>
    <x v="0"/>
    <x v="0"/>
    <d v="2023-06-09T00:00:00"/>
    <d v="2023-06-09T00:00:00"/>
    <x v="0"/>
  </r>
  <r>
    <s v="junho"/>
    <n v="23"/>
    <d v="2023-06-06T00:00:00"/>
    <s v="ACESSÓRIOS"/>
    <x v="0"/>
    <x v="0"/>
    <s v="ACS0304 - CINTO"/>
    <x v="0"/>
    <s v="1381062003"/>
    <s v="1381062-CINTO PU LG 40 FU"/>
    <s v="PRETO"/>
    <n v="87"/>
    <x v="0"/>
    <x v="0"/>
    <d v="2023-06-09T00:00:00"/>
    <d v="2023-06-09T00:00:00"/>
    <x v="0"/>
  </r>
  <r>
    <s v="junho"/>
    <n v="23"/>
    <d v="2023-06-06T00:00:00"/>
    <s v="ACESSÓRIOS"/>
    <x v="0"/>
    <x v="0"/>
    <s v="ACS0304 - CINTO"/>
    <x v="0"/>
    <s v="1381062005"/>
    <s v="1381062-CINTO PU LG 40 FU"/>
    <s v="CINZA"/>
    <n v="6"/>
    <x v="0"/>
    <x v="0"/>
    <d v="2023-06-09T00:00:00"/>
    <d v="2023-06-09T00:00:00"/>
    <x v="0"/>
  </r>
  <r>
    <s v="junho"/>
    <n v="23"/>
    <d v="2023-06-06T00:00:00"/>
    <s v="ACESSÓRIOS"/>
    <x v="0"/>
    <x v="0"/>
    <s v="ACS0304 - CINTO"/>
    <x v="0"/>
    <s v="1381062014"/>
    <s v="1381062-CINTO PU LG 40 FU"/>
    <s v="MARROM"/>
    <n v="30"/>
    <x v="0"/>
    <x v="0"/>
    <d v="2023-06-09T00:00:00"/>
    <d v="2023-06-09T00:00:00"/>
    <x v="0"/>
  </r>
  <r>
    <s v="junho"/>
    <n v="23"/>
    <d v="2023-06-06T00:00:00"/>
    <s v="ACESSÓRIOS"/>
    <x v="0"/>
    <x v="0"/>
    <s v="ACS0304 - CINTO"/>
    <x v="0"/>
    <s v="1381061002"/>
    <s v="1381061-CINTO MASC ELASTIC VR"/>
    <s v="SORTIDO"/>
    <n v="96"/>
    <x v="0"/>
    <x v="0"/>
    <d v="2023-06-09T00:00:00"/>
    <d v="2023-06-09T00:00:00"/>
    <x v="0"/>
  </r>
  <r>
    <s v="junho"/>
    <n v="23"/>
    <d v="2023-06-06T00:00:00"/>
    <s v="ACESSÓRIOS"/>
    <x v="0"/>
    <x v="0"/>
    <s v="ACS0304 - CINTO"/>
    <x v="0"/>
    <s v="1381062006"/>
    <s v="1381062-CINTO PU LG 40 FU"/>
    <s v="MARROM"/>
    <n v="87"/>
    <x v="0"/>
    <x v="0"/>
    <d v="2023-06-09T00:00:00"/>
    <d v="2023-06-09T00:00:00"/>
    <x v="0"/>
  </r>
  <r>
    <s v="junho"/>
    <n v="23"/>
    <d v="2023-06-06T00:00:00"/>
    <s v="ACESSÓRIOS"/>
    <x v="0"/>
    <x v="0"/>
    <s v="ACS0304 - CINTO"/>
    <x v="0"/>
    <s v="1377198002"/>
    <s v="1377198-CINTO PU DF LG 40"/>
    <s v="PTO/MRM-CAFÉ"/>
    <n v="75"/>
    <x v="0"/>
    <x v="0"/>
    <d v="2023-06-09T00:00:00"/>
    <d v="2023-06-09T00:00:00"/>
    <x v="0"/>
  </r>
  <r>
    <s v="junho"/>
    <n v="23"/>
    <d v="2023-06-09T00:00:00"/>
    <s v="MASCULINO"/>
    <x v="2"/>
    <x v="2"/>
    <s v="MAS0412 - CASACO MOLETOM"/>
    <x v="2"/>
    <s v="P1380566002"/>
    <s v="1380566-CASACO MOLETOM SILK"/>
    <s v="VRD-CLARO"/>
    <n v="168"/>
    <x v="1"/>
    <x v="0"/>
    <d v="2023-06-12T00:00:00"/>
    <d v="2023-06-12T00:00:00"/>
    <x v="0"/>
  </r>
  <r>
    <s v="junho"/>
    <n v="23"/>
    <d v="2023-06-09T00:00:00"/>
    <s v="FEMININO"/>
    <x v="3"/>
    <x v="3"/>
    <s v="FEM0103 - CAMISETA (MC) MALHA"/>
    <x v="2"/>
    <s v="P1381130001"/>
    <s v="1381130-BLUSA MALHA QUADRADA EST. BOLAS"/>
    <s v="PTO/BRANCO"/>
    <n v="175"/>
    <x v="1"/>
    <x v="0"/>
    <d v="2023-06-12T00:00:00"/>
    <d v="2023-06-12T00:00:00"/>
    <x v="0"/>
  </r>
  <r>
    <s v="junho"/>
    <n v="23"/>
    <d v="2023-06-09T00:00:00"/>
    <s v="FEMININO"/>
    <x v="3"/>
    <x v="4"/>
    <s v="FEM0302 - REGATA MALHA"/>
    <x v="2"/>
    <s v="P1381015006"/>
    <s v="1381015-TOP CROPPED ALCA FINA"/>
    <s v="AZL-MARINHO"/>
    <n v="624"/>
    <x v="1"/>
    <x v="0"/>
    <d v="2023-06-12T00:00:00"/>
    <d v="2023-06-12T00:00:00"/>
    <x v="0"/>
  </r>
  <r>
    <s v="junho"/>
    <n v="23"/>
    <d v="2023-06-09T00:00:00"/>
    <s v="FEMININO"/>
    <x v="3"/>
    <x v="4"/>
    <s v="FEM0303 - CAMISETA (MC) MALHA"/>
    <x v="2"/>
    <s v="P1381010001"/>
    <s v="1381010-BLUSA BOX MALHA SORT. BRILHO"/>
    <s v="SORTIDO"/>
    <n v="392"/>
    <x v="1"/>
    <x v="0"/>
    <d v="2023-06-12T00:00:00"/>
    <d v="2023-06-12T00:00:00"/>
    <x v="0"/>
  </r>
  <r>
    <s v="junho"/>
    <n v="23"/>
    <d v="2023-06-09T00:00:00"/>
    <s v="LINGERIE"/>
    <x v="1"/>
    <x v="1"/>
    <s v="LNG0201 - SUTIÃ"/>
    <x v="3"/>
    <s v="P1380164005"/>
    <s v="1380164-SUTIA TOP COM BOJO"/>
    <s v="SORTIDO"/>
    <n v="3348"/>
    <x v="0"/>
    <x v="1"/>
    <d v="2023-06-12T00:00:00"/>
    <d v="2023-06-09T00:00:00"/>
    <x v="1"/>
  </r>
  <r>
    <s v="junho"/>
    <n v="24"/>
    <d v="2023-06-12T00:00:00"/>
    <s v="INFANTIL"/>
    <x v="4"/>
    <x v="5"/>
    <s v="INF0325 - CONJUNTO MOLETOM"/>
    <x v="4"/>
    <s v="P1379068004"/>
    <s v="1379068-CONJUNTO DE MOLETOM BLOCO DE COR"/>
    <s v="ROS/ROX-LILÁS/BRA-OFF"/>
    <n v="54"/>
    <x v="1"/>
    <x v="2"/>
    <d v="2023-06-13T00:00:00"/>
    <d v="2023-06-13T00:00:00"/>
    <x v="1"/>
  </r>
  <r>
    <s v="junho"/>
    <n v="24"/>
    <d v="2023-06-12T00:00:00"/>
    <s v="INFANTIL"/>
    <x v="4"/>
    <x v="5"/>
    <s v="INF0325 - CONJUNTO MOLETOM"/>
    <x v="4"/>
    <s v="P1379068003"/>
    <s v="1379068-CONJUNTO DE MOLETOM BLOCO DE COR"/>
    <s v="ROS/ROX-LILÁS/BRA-OFF"/>
    <n v="27"/>
    <x v="1"/>
    <x v="2"/>
    <d v="2023-06-13T00:00:00"/>
    <d v="2023-06-13T00:00:00"/>
    <x v="1"/>
  </r>
  <r>
    <s v="junho"/>
    <n v="24"/>
    <d v="2023-06-12T00:00:00"/>
    <s v="INFANTIL"/>
    <x v="4"/>
    <x v="6"/>
    <s v="INF0516 - CASACO/JAQUETA MOLETOM"/>
    <x v="4"/>
    <s v="P1379669003"/>
    <s v="1379669-CASACO TIRANOSSAURO REX"/>
    <s v="VERMELHO"/>
    <n v="69"/>
    <x v="1"/>
    <x v="2"/>
    <d v="2023-06-13T00:00:00"/>
    <d v="2023-06-13T00:00:00"/>
    <x v="1"/>
  </r>
  <r>
    <s v="junho"/>
    <n v="24"/>
    <d v="2023-06-12T00:00:00"/>
    <s v="INFANTIL"/>
    <x v="4"/>
    <x v="5"/>
    <s v="INF0325 - CONJUNTO MOLETOM"/>
    <x v="4"/>
    <s v="P1379068002"/>
    <s v="1379068-CONJUNTO DE MOLETOM BLOCO DE COR"/>
    <s v="ROS/ROX-LILÁS/BRA-OFF"/>
    <n v="27"/>
    <x v="1"/>
    <x v="2"/>
    <d v="2023-06-13T00:00:00"/>
    <d v="2023-06-13T00:00:00"/>
    <x v="1"/>
  </r>
  <r>
    <s v="junho"/>
    <n v="24"/>
    <d v="2023-06-12T00:00:00"/>
    <s v="INFANTIL"/>
    <x v="4"/>
    <x v="6"/>
    <s v="INF0516 - CASACO/JAQUETA MOLETOM"/>
    <x v="4"/>
    <s v="P1379669002"/>
    <s v="1379669-CASACO TIRANOSSAURO REX"/>
    <s v="VERMELHO"/>
    <n v="36"/>
    <x v="1"/>
    <x v="2"/>
    <d v="2023-06-13T00:00:00"/>
    <d v="2023-06-13T00:00:00"/>
    <x v="1"/>
  </r>
  <r>
    <s v="junho"/>
    <n v="24"/>
    <d v="2023-06-13T00:00:00"/>
    <s v="INFANTIL MENINO"/>
    <x v="4"/>
    <x v="7"/>
    <s v="INF0624 - CONJUNTO MOLETOM"/>
    <x v="5"/>
    <s v="P1380636004"/>
    <s v="1380636-CONJUNTO MOLETOM DINO T-REX"/>
    <s v="PTO/VERDE"/>
    <n v="208"/>
    <x v="0"/>
    <x v="2"/>
    <d v="2023-06-14T00:00:00"/>
    <d v="2023-06-14T00:00:00"/>
    <x v="1"/>
  </r>
  <r>
    <s v="junho"/>
    <n v="24"/>
    <d v="2023-06-13T00:00:00"/>
    <s v="INFANTIL MENINO"/>
    <x v="4"/>
    <x v="7"/>
    <s v="INF0624 - CONJUNTO MOLETOM"/>
    <x v="5"/>
    <s v="P1380636003"/>
    <s v="1380636-CONJUNTO MOLETOM DINO T-REX"/>
    <s v="PTO/VERDE"/>
    <n v="254"/>
    <x v="0"/>
    <x v="2"/>
    <d v="2023-06-14T00:00:00"/>
    <d v="2023-06-14T00:00:00"/>
    <x v="1"/>
  </r>
  <r>
    <s v="junho"/>
    <n v="24"/>
    <d v="2023-06-13T00:00:00"/>
    <s v="INFANTIL MENINO"/>
    <x v="4"/>
    <x v="6"/>
    <s v="INF0520 - CONJUNTO MOLETOM"/>
    <x v="5"/>
    <s v="P1378616004"/>
    <s v="1378616-CONJ MOL ZIPER DOG + CALCA"/>
    <s v="VRD/CZA-MESC"/>
    <n v="70"/>
    <x v="0"/>
    <x v="2"/>
    <d v="2023-06-14T00:00:00"/>
    <d v="2023-06-14T00:00:00"/>
    <x v="1"/>
  </r>
  <r>
    <s v="junho"/>
    <n v="24"/>
    <d v="2023-06-13T00:00:00"/>
    <s v="INFANTIL MENINO"/>
    <x v="4"/>
    <x v="6"/>
    <s v="INF0520 - CONJUNTO MOLETOM"/>
    <x v="5"/>
    <s v="P1378616005"/>
    <s v="1378616-CONJ MOL ZIPER DOG + CALCA"/>
    <s v="VRD/CZA-MESC"/>
    <n v="144"/>
    <x v="0"/>
    <x v="2"/>
    <d v="2023-06-14T00:00:00"/>
    <d v="2023-06-14T00:00:00"/>
    <x v="1"/>
  </r>
  <r>
    <s v="junho"/>
    <n v="24"/>
    <d v="2023-06-13T00:00:00"/>
    <s v="INFANTIL MENINO"/>
    <x v="4"/>
    <x v="6"/>
    <s v="INF0516 - CASACO/JAQUETA MOLETOM"/>
    <x v="4"/>
    <s v="P1379669004"/>
    <s v="1379669-CASACO TIRANOSSAURO REX"/>
    <s v="VERMELHO"/>
    <n v="30"/>
    <x v="0"/>
    <x v="2"/>
    <d v="2023-06-14T00:00:00"/>
    <d v="2023-06-14T00:00:00"/>
    <x v="1"/>
  </r>
  <r>
    <s v="junho"/>
    <n v="24"/>
    <d v="2023-06-13T00:00:00"/>
    <s v="INFANTIL MENINO"/>
    <x v="4"/>
    <x v="7"/>
    <s v="INF0624 - CONJUNTO MOLETOM"/>
    <x v="5"/>
    <s v="P1380636002"/>
    <s v="1380636-CONJUNTO MOLETOM DINO T-REX"/>
    <s v="PTO/VERDE"/>
    <n v="70"/>
    <x v="0"/>
    <x v="2"/>
    <d v="2023-06-14T00:00:00"/>
    <d v="2023-06-14T00:00:00"/>
    <x v="1"/>
  </r>
  <r>
    <s v="junho"/>
    <n v="24"/>
    <d v="2023-06-15T00:00:00"/>
    <s v="MASCULINO"/>
    <x v="2"/>
    <x v="8"/>
    <s v="MAS0208 - SHORT TECIDO PLANO"/>
    <x v="6"/>
    <s v="P1381327002"/>
    <s v="1381327-SHORT ELASTICO DETALHE LATERAL"/>
    <s v="SORTIDO"/>
    <n v="198"/>
    <x v="1"/>
    <x v="2"/>
    <d v="2023-06-16T00:00:00"/>
    <d v="2023-06-16T00:00:00"/>
    <x v="1"/>
  </r>
  <r>
    <s v="junho"/>
    <n v="24"/>
    <d v="2023-06-15T00:00:00"/>
    <s v="OUTROS"/>
    <x v="5"/>
    <x v="9"/>
    <s v="OPT0101 - CMB01 - CAMA"/>
    <x v="7"/>
    <s v="1375435"/>
    <s v="1375435-LCL QUEEN AVULSO C/ELAST SORT"/>
    <s v=" "/>
    <n v="48"/>
    <x v="1"/>
    <x v="3"/>
    <d v="2023-06-19T00:00:00"/>
    <d v="2023-06-19T00:00:00"/>
    <x v="0"/>
  </r>
  <r>
    <s v="junho"/>
    <n v="24"/>
    <d v="2023-06-15T00:00:00"/>
    <s v="OUTROS"/>
    <x v="5"/>
    <x v="9"/>
    <s v="OPT0101 - CMB01 - CAMA"/>
    <x v="7"/>
    <s v="1375436"/>
    <s v="1375436-LCL CSL AVULSO C/ELAST SORT"/>
    <s v=" "/>
    <n v="111"/>
    <x v="1"/>
    <x v="3"/>
    <d v="2023-06-19T00:00:00"/>
    <d v="2023-06-19T00:00:00"/>
    <x v="0"/>
  </r>
  <r>
    <s v="junho"/>
    <n v="24"/>
    <d v="2023-06-15T00:00:00"/>
    <s v="OUTROS"/>
    <x v="5"/>
    <x v="9"/>
    <s v="OPT0101 - CMB01 - CAMA"/>
    <x v="7"/>
    <s v="1375437"/>
    <s v="1375437-LCL SLT AVULSO C/ ELAST SORT"/>
    <s v=" "/>
    <n v="48"/>
    <x v="1"/>
    <x v="3"/>
    <d v="2023-06-19T00:00:00"/>
    <d v="2023-06-19T00:00:00"/>
    <x v="0"/>
  </r>
  <r>
    <s v="junho"/>
    <n v="26"/>
    <d v="2023-06-28T00:00:00"/>
    <s v="CAMEBA"/>
    <x v="6"/>
    <x v="10"/>
    <s v="CMB0106 - LENÇOL AVULSO MICRO-FIBRA"/>
    <x v="8"/>
    <s v="1377239"/>
    <s v="1377239-LCL CSL ELAST MF60 CZ 5074 ULL"/>
    <s v=" "/>
    <n v="120"/>
    <x v="0"/>
    <x v="2"/>
    <d v="2023-06-29T00:00:00"/>
    <d v="2023-06-29T00:00:00"/>
    <x v="1"/>
  </r>
  <r>
    <s v="junho"/>
    <n v="26"/>
    <d v="2023-06-28T00:00:00"/>
    <s v="CAMEBA"/>
    <x v="6"/>
    <x v="10"/>
    <s v="CMB0106 - LENÇOL AVULSO MICRO-FIBRA"/>
    <x v="8"/>
    <s v="1377240"/>
    <s v="1377240-LCL QUEEN ELAST MF60 CZ 5074 ULL"/>
    <s v=" "/>
    <n v="232"/>
    <x v="0"/>
    <x v="2"/>
    <d v="2023-06-29T00:00:00"/>
    <d v="2023-06-29T00:00:00"/>
    <x v="1"/>
  </r>
  <r>
    <s v="junho"/>
    <n v="26"/>
    <d v="2023-06-28T00:00:00"/>
    <s v="CAMEBA"/>
    <x v="6"/>
    <x v="10"/>
    <s v="CMB0106 - LENÇOL AVULSO MICRO-FIBRA"/>
    <x v="8"/>
    <s v="1377238"/>
    <s v="1377238-LCL SLT ELAST MF60 CZ 5074 ULL"/>
    <s v=" "/>
    <n v="40"/>
    <x v="0"/>
    <x v="2"/>
    <d v="2023-06-29T00:00:00"/>
    <d v="2023-06-29T00:00:00"/>
    <x v="1"/>
  </r>
  <r>
    <m/>
    <m/>
    <m/>
    <m/>
    <x v="7"/>
    <x v="11"/>
    <m/>
    <x v="9"/>
    <m/>
    <m/>
    <m/>
    <m/>
    <x v="2"/>
    <x v="4"/>
    <m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6">
  <r>
    <x v="0"/>
    <x v="0"/>
    <x v="0"/>
    <x v="0"/>
    <s v="NÃO AGENDADO"/>
    <s v="(vazio)"/>
    <s v="01/jul"/>
    <x v="0"/>
    <x v="0"/>
    <s v="MAS01"/>
    <x v="0"/>
    <x v="0"/>
    <n v="1381228"/>
    <n v="7"/>
    <n v="0"/>
    <x v="0"/>
    <x v="0"/>
    <d v="2023-05-22T00:00:00"/>
    <x v="0"/>
  </r>
  <r>
    <x v="0"/>
    <x v="0"/>
    <x v="0"/>
    <x v="0"/>
    <s v="NÃO AGENDADO"/>
    <s v="(vazio)"/>
    <s v="01/jul"/>
    <x v="0"/>
    <x v="0"/>
    <s v="MAS01"/>
    <x v="1"/>
    <x v="1"/>
    <n v="1381229"/>
    <n v="7"/>
    <n v="0"/>
    <x v="0"/>
    <x v="0"/>
    <d v="2023-05-22T00:00:00"/>
    <x v="0"/>
  </r>
  <r>
    <x v="0"/>
    <x v="0"/>
    <x v="0"/>
    <x v="0"/>
    <s v="NÃO AGENDADO"/>
    <s v="(vazio)"/>
    <s v="01/jul"/>
    <x v="0"/>
    <x v="0"/>
    <s v="MAS01"/>
    <x v="2"/>
    <x v="2"/>
    <n v="1381230"/>
    <n v="7"/>
    <n v="0"/>
    <x v="1"/>
    <x v="0"/>
    <d v="2023-05-22T00:00:00"/>
    <x v="0"/>
  </r>
  <r>
    <x v="0"/>
    <x v="0"/>
    <x v="0"/>
    <x v="0"/>
    <s v="NÃO AGENDADO"/>
    <s v="(vazio)"/>
    <s v="01/jul"/>
    <x v="0"/>
    <x v="0"/>
    <s v="MAS01"/>
    <x v="3"/>
    <x v="3"/>
    <n v="1381230"/>
    <n v="7"/>
    <n v="0"/>
    <x v="1"/>
    <x v="0"/>
    <d v="2023-05-22T00:00:00"/>
    <x v="0"/>
  </r>
  <r>
    <x v="0"/>
    <x v="0"/>
    <x v="0"/>
    <x v="0"/>
    <s v="NÃO AGENDADO"/>
    <s v="(vazio)"/>
    <s v="02/jul"/>
    <x v="0"/>
    <x v="0"/>
    <s v="MAS01"/>
    <x v="4"/>
    <x v="4"/>
    <n v="1381230"/>
    <n v="7"/>
    <n v="0"/>
    <x v="1"/>
    <x v="0"/>
    <d v="2023-05-22T00:00:00"/>
    <x v="0"/>
  </r>
  <r>
    <x v="0"/>
    <x v="0"/>
    <x v="0"/>
    <x v="0"/>
    <s v="NÃO AGENDADO"/>
    <s v="(vazio)"/>
    <s v="02/jun"/>
    <x v="0"/>
    <x v="0"/>
    <s v="MAS05"/>
    <x v="5"/>
    <x v="5"/>
    <n v="1380302"/>
    <n v="6"/>
    <n v="0"/>
    <x v="2"/>
    <x v="1"/>
    <d v="2023-05-30T00:00:00"/>
    <x v="0"/>
  </r>
  <r>
    <x v="0"/>
    <x v="0"/>
    <x v="0"/>
    <x v="0"/>
    <s v="NÃO AGENDADO"/>
    <s v="(vazio)"/>
    <s v="03/jul"/>
    <x v="0"/>
    <x v="1"/>
    <s v="FEM01"/>
    <x v="6"/>
    <x v="6"/>
    <n v="1381301"/>
    <n v="7"/>
    <n v="0"/>
    <x v="3"/>
    <x v="0"/>
    <d v="2023-05-22T00:00:00"/>
    <x v="0"/>
  </r>
  <r>
    <x v="0"/>
    <x v="0"/>
    <x v="0"/>
    <x v="0"/>
    <s v="NÃO AGENDADO"/>
    <s v="(vazio)"/>
    <s v="03/jul"/>
    <x v="0"/>
    <x v="1"/>
    <s v="FEM01"/>
    <x v="7"/>
    <x v="7"/>
    <n v="1381302"/>
    <n v="7"/>
    <n v="0"/>
    <x v="0"/>
    <x v="0"/>
    <d v="2023-05-22T00:00:00"/>
    <x v="0"/>
  </r>
  <r>
    <x v="0"/>
    <x v="0"/>
    <x v="0"/>
    <x v="0"/>
    <s v="NÃO AGENDADO"/>
    <s v="(vazio)"/>
    <s v="03/jul"/>
    <x v="0"/>
    <x v="1"/>
    <s v="FEM01"/>
    <x v="8"/>
    <x v="8"/>
    <n v="1381303"/>
    <n v="7"/>
    <n v="0"/>
    <x v="4"/>
    <x v="0"/>
    <d v="2023-05-22T00:00:00"/>
    <x v="0"/>
  </r>
  <r>
    <x v="0"/>
    <x v="0"/>
    <x v="0"/>
    <x v="0"/>
    <s v="NÃO AGENDADO"/>
    <s v="(vazio)"/>
    <s v="03/jul"/>
    <x v="0"/>
    <x v="1"/>
    <s v="FEM01"/>
    <x v="9"/>
    <x v="9"/>
    <n v="1381305"/>
    <n v="7"/>
    <n v="0"/>
    <x v="0"/>
    <x v="0"/>
    <d v="2023-05-22T00:00:00"/>
    <x v="0"/>
  </r>
  <r>
    <x v="0"/>
    <x v="0"/>
    <x v="0"/>
    <x v="0"/>
    <s v="NÃO AGENDADO"/>
    <s v="(vazio)"/>
    <s v="03/jul"/>
    <x v="0"/>
    <x v="1"/>
    <s v="FEM01"/>
    <x v="10"/>
    <x v="10"/>
    <n v="1381306"/>
    <n v="7"/>
    <n v="0"/>
    <x v="0"/>
    <x v="0"/>
    <d v="2023-05-22T00:00:00"/>
    <x v="0"/>
  </r>
  <r>
    <x v="0"/>
    <x v="0"/>
    <x v="0"/>
    <x v="0"/>
    <s v="NÃO AGENDADO"/>
    <s v="(vazio)"/>
    <s v="03/jul"/>
    <x v="0"/>
    <x v="1"/>
    <s v="FEM01"/>
    <x v="11"/>
    <x v="11"/>
    <n v="1381322"/>
    <n v="7"/>
    <n v="0"/>
    <x v="1"/>
    <x v="1"/>
    <d v="2023-05-30T00:00:00"/>
    <x v="0"/>
  </r>
  <r>
    <x v="0"/>
    <x v="0"/>
    <x v="0"/>
    <x v="0"/>
    <s v="NÃO AGENDADO"/>
    <s v="(vazio)"/>
    <s v="03/jul"/>
    <x v="0"/>
    <x v="1"/>
    <s v="FEM03"/>
    <x v="12"/>
    <x v="12"/>
    <n v="1381308"/>
    <n v="8"/>
    <n v="0"/>
    <x v="5"/>
    <x v="0"/>
    <d v="2023-05-22T00:00:00"/>
    <x v="0"/>
  </r>
  <r>
    <x v="0"/>
    <x v="0"/>
    <x v="0"/>
    <x v="0"/>
    <s v="NÃO AGENDADO"/>
    <s v="(vazio)"/>
    <s v="03/jul"/>
    <x v="0"/>
    <x v="1"/>
    <s v="FEM03"/>
    <x v="13"/>
    <x v="13"/>
    <n v="1381309"/>
    <n v="8"/>
    <n v="0"/>
    <x v="6"/>
    <x v="0"/>
    <d v="2023-05-22T00:00:00"/>
    <x v="0"/>
  </r>
  <r>
    <x v="0"/>
    <x v="0"/>
    <x v="0"/>
    <x v="0"/>
    <s v="NÃO AGENDADO"/>
    <s v="(vazio)"/>
    <s v="03/jul"/>
    <x v="0"/>
    <x v="1"/>
    <s v="FEM03"/>
    <x v="14"/>
    <x v="14"/>
    <n v="1381310"/>
    <n v="8"/>
    <n v="0"/>
    <x v="6"/>
    <x v="0"/>
    <d v="2023-05-22T00:00:00"/>
    <x v="0"/>
  </r>
  <r>
    <x v="0"/>
    <x v="0"/>
    <x v="0"/>
    <x v="0"/>
    <s v="NÃO AGENDADO"/>
    <s v="(vazio)"/>
    <s v="03/jul"/>
    <x v="0"/>
    <x v="1"/>
    <s v="FEM03"/>
    <x v="15"/>
    <x v="15"/>
    <n v="1381311"/>
    <n v="8"/>
    <n v="0"/>
    <x v="6"/>
    <x v="0"/>
    <d v="2023-05-22T00:00:00"/>
    <x v="0"/>
  </r>
  <r>
    <x v="0"/>
    <x v="0"/>
    <x v="0"/>
    <x v="0"/>
    <s v="NÃO AGENDADO"/>
    <s v="(vazio)"/>
    <s v="03/jul"/>
    <x v="0"/>
    <x v="1"/>
    <s v="FEM03"/>
    <x v="16"/>
    <x v="16"/>
    <n v="1381308"/>
    <n v="1"/>
    <n v="0"/>
    <x v="7"/>
    <x v="2"/>
    <d v="2023-06-19T00:00:00"/>
    <x v="0"/>
  </r>
  <r>
    <x v="0"/>
    <x v="0"/>
    <x v="0"/>
    <x v="0"/>
    <s v="NÃO AGENDADO"/>
    <s v="(vazio)"/>
    <s v="03/jul"/>
    <x v="0"/>
    <x v="1"/>
    <s v="FEM03"/>
    <x v="16"/>
    <x v="16"/>
    <n v="1381308"/>
    <n v="1"/>
    <n v="0"/>
    <x v="8"/>
    <x v="2"/>
    <d v="2023-06-19T00:00:00"/>
    <x v="0"/>
  </r>
  <r>
    <x v="0"/>
    <x v="0"/>
    <x v="0"/>
    <x v="0"/>
    <s v="NÃO AGENDADO"/>
    <s v="(vazio)"/>
    <s v="03/jul"/>
    <x v="0"/>
    <x v="1"/>
    <s v="FEM03"/>
    <x v="17"/>
    <x v="17"/>
    <n v="1381308"/>
    <n v="1"/>
    <n v="0"/>
    <x v="9"/>
    <x v="2"/>
    <d v="2023-06-19T00:00:00"/>
    <x v="0"/>
  </r>
  <r>
    <x v="0"/>
    <x v="0"/>
    <x v="0"/>
    <x v="0"/>
    <s v="NÃO AGENDADO"/>
    <s v="(vazio)"/>
    <s v="03/jul"/>
    <x v="0"/>
    <x v="1"/>
    <s v="FEM03"/>
    <x v="18"/>
    <x v="18"/>
    <n v="1381308"/>
    <n v="1"/>
    <n v="0"/>
    <x v="10"/>
    <x v="2"/>
    <d v="2023-06-19T00:00:00"/>
    <x v="0"/>
  </r>
  <r>
    <x v="0"/>
    <x v="0"/>
    <x v="0"/>
    <x v="0"/>
    <s v="NÃO AGENDADO"/>
    <s v="(vazio)"/>
    <s v="03/jul"/>
    <x v="0"/>
    <x v="1"/>
    <s v="FEM03"/>
    <x v="19"/>
    <x v="19"/>
    <n v="1381308"/>
    <n v="1"/>
    <n v="0"/>
    <x v="11"/>
    <x v="2"/>
    <d v="2023-06-19T00:00:00"/>
    <x v="0"/>
  </r>
  <r>
    <x v="0"/>
    <x v="0"/>
    <x v="0"/>
    <x v="0"/>
    <s v="NÃO AGENDADO"/>
    <s v="(vazio)"/>
    <s v="03/jul"/>
    <x v="0"/>
    <x v="1"/>
    <s v="FEM09"/>
    <x v="20"/>
    <x v="20"/>
    <n v="1381300"/>
    <n v="8"/>
    <n v="0"/>
    <x v="12"/>
    <x v="0"/>
    <d v="2023-05-22T00:00:00"/>
    <x v="0"/>
  </r>
  <r>
    <x v="0"/>
    <x v="0"/>
    <x v="0"/>
    <x v="0"/>
    <s v="NÃO AGENDADO"/>
    <s v="(vazio)"/>
    <s v="03/jul"/>
    <x v="0"/>
    <x v="0"/>
    <s v="MAS01"/>
    <x v="21"/>
    <x v="21"/>
    <n v="1381317"/>
    <n v="9"/>
    <n v="0"/>
    <x v="13"/>
    <x v="0"/>
    <d v="2023-05-22T00:00:00"/>
    <x v="0"/>
  </r>
  <r>
    <x v="0"/>
    <x v="0"/>
    <x v="0"/>
    <x v="0"/>
    <s v="NÃO AGENDADO"/>
    <s v="(vazio)"/>
    <s v="03/jul"/>
    <x v="0"/>
    <x v="0"/>
    <s v="MAS01"/>
    <x v="22"/>
    <x v="22"/>
    <n v="1381318"/>
    <n v="9"/>
    <n v="0"/>
    <x v="13"/>
    <x v="0"/>
    <d v="2023-05-22T00:00:00"/>
    <x v="0"/>
  </r>
  <r>
    <x v="0"/>
    <x v="0"/>
    <x v="0"/>
    <x v="0"/>
    <s v="NÃO AGENDADO"/>
    <s v="(vazio)"/>
    <s v="03/jul"/>
    <x v="0"/>
    <x v="0"/>
    <s v="MAS01"/>
    <x v="23"/>
    <x v="23"/>
    <n v="1381319"/>
    <n v="9"/>
    <n v="0"/>
    <x v="13"/>
    <x v="0"/>
    <d v="2023-05-22T00:00:00"/>
    <x v="0"/>
  </r>
  <r>
    <x v="0"/>
    <x v="0"/>
    <x v="0"/>
    <x v="0"/>
    <s v="NÃO AGENDADO"/>
    <s v="(vazio)"/>
    <s v="03/jul"/>
    <x v="0"/>
    <x v="0"/>
    <s v="MAS01"/>
    <x v="24"/>
    <x v="24"/>
    <n v="1381321"/>
    <n v="8"/>
    <n v="0"/>
    <x v="14"/>
    <x v="1"/>
    <d v="2023-05-30T00:00:00"/>
    <x v="0"/>
  </r>
  <r>
    <x v="0"/>
    <x v="0"/>
    <x v="0"/>
    <x v="0"/>
    <s v="NÃO AGENDADO"/>
    <s v="(vazio)"/>
    <s v="03/jul"/>
    <x v="0"/>
    <x v="0"/>
    <s v="MAS01"/>
    <x v="25"/>
    <x v="25"/>
    <n v="1381321"/>
    <n v="8"/>
    <n v="0"/>
    <x v="14"/>
    <x v="1"/>
    <d v="2023-05-30T00:00:00"/>
    <x v="0"/>
  </r>
  <r>
    <x v="0"/>
    <x v="0"/>
    <x v="0"/>
    <x v="0"/>
    <s v="NÃO AGENDADO"/>
    <s v="(vazio)"/>
    <s v="03/jul"/>
    <x v="0"/>
    <x v="0"/>
    <s v="MAS01"/>
    <x v="26"/>
    <x v="26"/>
    <n v="1381321"/>
    <n v="8"/>
    <n v="0"/>
    <x v="14"/>
    <x v="1"/>
    <d v="2023-05-30T00:00:00"/>
    <x v="0"/>
  </r>
  <r>
    <x v="0"/>
    <x v="0"/>
    <x v="0"/>
    <x v="0"/>
    <s v="NÃO AGENDADO"/>
    <s v="(vazio)"/>
    <s v="03/jul"/>
    <x v="0"/>
    <x v="0"/>
    <s v="MAS01"/>
    <x v="27"/>
    <x v="27"/>
    <n v="1381321"/>
    <n v="8"/>
    <n v="0"/>
    <x v="14"/>
    <x v="1"/>
    <d v="2023-05-30T00:00:00"/>
    <x v="0"/>
  </r>
  <r>
    <x v="0"/>
    <x v="0"/>
    <x v="0"/>
    <x v="0"/>
    <s v="NÃO AGENDADO"/>
    <s v="(vazio)"/>
    <s v="03/jul"/>
    <x v="0"/>
    <x v="0"/>
    <s v="MAS01"/>
    <x v="28"/>
    <x v="28"/>
    <n v="1381321"/>
    <n v="8"/>
    <n v="0"/>
    <x v="14"/>
    <x v="1"/>
    <d v="2023-05-30T00:00:00"/>
    <x v="0"/>
  </r>
  <r>
    <x v="0"/>
    <x v="0"/>
    <x v="0"/>
    <x v="0"/>
    <s v="NÃO AGENDADO"/>
    <s v="(vazio)"/>
    <s v="03/jul"/>
    <x v="0"/>
    <x v="0"/>
    <s v="MAS06"/>
    <x v="29"/>
    <x v="29"/>
    <n v="1381299"/>
    <n v="7"/>
    <n v="0"/>
    <x v="15"/>
    <x v="1"/>
    <d v="2023-05-30T00:00:00"/>
    <x v="0"/>
  </r>
  <r>
    <x v="0"/>
    <x v="0"/>
    <x v="0"/>
    <x v="0"/>
    <s v="NÃO AGENDADO"/>
    <s v="(vazio)"/>
    <s v="03/jul"/>
    <x v="0"/>
    <x v="0"/>
    <s v="MAS06"/>
    <x v="30"/>
    <x v="30"/>
    <n v="1381299"/>
    <n v="1"/>
    <n v="0"/>
    <x v="16"/>
    <x v="2"/>
    <d v="2023-06-19T00:00:00"/>
    <x v="0"/>
  </r>
  <r>
    <x v="0"/>
    <x v="0"/>
    <x v="0"/>
    <x v="0"/>
    <s v="NÃO AGENDADO"/>
    <s v="(vazio)"/>
    <s v="03/jul"/>
    <x v="0"/>
    <x v="0"/>
    <s v="MAS06"/>
    <x v="30"/>
    <x v="30"/>
    <n v="1381299"/>
    <n v="1"/>
    <n v="0"/>
    <x v="17"/>
    <x v="2"/>
    <d v="2023-06-19T00:00:00"/>
    <x v="0"/>
  </r>
  <r>
    <x v="0"/>
    <x v="0"/>
    <x v="0"/>
    <x v="0"/>
    <s v="NÃO AGENDADO"/>
    <s v="(vazio)"/>
    <s v="03/jul"/>
    <x v="0"/>
    <x v="0"/>
    <s v="MAS06"/>
    <x v="31"/>
    <x v="31"/>
    <n v="1381299"/>
    <n v="1"/>
    <n v="0"/>
    <x v="10"/>
    <x v="2"/>
    <d v="2023-06-19T00:00:00"/>
    <x v="0"/>
  </r>
  <r>
    <x v="0"/>
    <x v="0"/>
    <x v="0"/>
    <x v="0"/>
    <s v="NÃO AGENDADO"/>
    <s v="(vazio)"/>
    <s v="03/jul"/>
    <x v="0"/>
    <x v="0"/>
    <s v="MAS06"/>
    <x v="31"/>
    <x v="31"/>
    <n v="1381299"/>
    <n v="1"/>
    <n v="0"/>
    <x v="18"/>
    <x v="2"/>
    <d v="2023-06-19T00:00:00"/>
    <x v="0"/>
  </r>
  <r>
    <x v="0"/>
    <x v="0"/>
    <x v="0"/>
    <x v="0"/>
    <s v="NÃO AGENDADO"/>
    <s v="(vazio)"/>
    <s v="03/jul"/>
    <x v="0"/>
    <x v="0"/>
    <s v="MAS06"/>
    <x v="32"/>
    <x v="32"/>
    <n v="1381299"/>
    <n v="1"/>
    <n v="0"/>
    <x v="19"/>
    <x v="2"/>
    <d v="2023-06-19T00:00:00"/>
    <x v="0"/>
  </r>
  <r>
    <x v="0"/>
    <x v="0"/>
    <x v="0"/>
    <x v="0"/>
    <s v="NÃO AGENDADO"/>
    <s v="(vazio)"/>
    <s v="03/jul"/>
    <x v="0"/>
    <x v="0"/>
    <s v="MAS06"/>
    <x v="32"/>
    <x v="32"/>
    <n v="1381299"/>
    <n v="1"/>
    <n v="0"/>
    <x v="18"/>
    <x v="2"/>
    <d v="2023-06-19T00:00:00"/>
    <x v="0"/>
  </r>
  <r>
    <x v="0"/>
    <x v="0"/>
    <x v="0"/>
    <x v="0"/>
    <s v="NÃO AGENDADO"/>
    <s v="(vazio)"/>
    <s v="03/jul"/>
    <x v="0"/>
    <x v="0"/>
    <s v="MAS06"/>
    <x v="33"/>
    <x v="33"/>
    <n v="1381299"/>
    <n v="1"/>
    <n v="0"/>
    <x v="9"/>
    <x v="2"/>
    <d v="2023-06-19T00:00:00"/>
    <x v="0"/>
  </r>
  <r>
    <x v="0"/>
    <x v="0"/>
    <x v="0"/>
    <x v="0"/>
    <s v="NÃO AGENDADO"/>
    <s v="(vazio)"/>
    <s v="03/jul"/>
    <x v="0"/>
    <x v="0"/>
    <s v="MAS06"/>
    <x v="33"/>
    <x v="33"/>
    <n v="1381299"/>
    <n v="1"/>
    <n v="0"/>
    <x v="20"/>
    <x v="2"/>
    <d v="2023-06-19T00:00:00"/>
    <x v="0"/>
  </r>
  <r>
    <x v="0"/>
    <x v="0"/>
    <x v="0"/>
    <x v="0"/>
    <s v="NÃO AGENDADO"/>
    <s v="(vazio)"/>
    <s v="08/jul"/>
    <x v="0"/>
    <x v="1"/>
    <s v="FEM01"/>
    <x v="34"/>
    <x v="34"/>
    <n v="1381355"/>
    <n v="7"/>
    <n v="0"/>
    <x v="21"/>
    <x v="1"/>
    <d v="2023-05-30T00:00:00"/>
    <x v="0"/>
  </r>
  <r>
    <x v="0"/>
    <x v="0"/>
    <x v="0"/>
    <x v="0"/>
    <s v="NÃO AGENDADO"/>
    <s v="(vazio)"/>
    <s v="08/jul"/>
    <x v="0"/>
    <x v="1"/>
    <s v="FEM01"/>
    <x v="35"/>
    <x v="35"/>
    <n v="1381360"/>
    <n v="7"/>
    <n v="0"/>
    <x v="22"/>
    <x v="1"/>
    <d v="2023-05-30T00:00:00"/>
    <x v="0"/>
  </r>
  <r>
    <x v="0"/>
    <x v="0"/>
    <x v="0"/>
    <x v="0"/>
    <s v="NÃO AGENDADO"/>
    <s v="(vazio)"/>
    <s v="08/jul"/>
    <x v="0"/>
    <x v="1"/>
    <s v="FEM01"/>
    <x v="36"/>
    <x v="36"/>
    <n v="1381360"/>
    <n v="7"/>
    <n v="0"/>
    <x v="23"/>
    <x v="1"/>
    <d v="2023-05-30T00:00:00"/>
    <x v="0"/>
  </r>
  <r>
    <x v="0"/>
    <x v="0"/>
    <x v="0"/>
    <x v="0"/>
    <s v="NÃO AGENDADO"/>
    <s v="(vazio)"/>
    <s v="08/jul"/>
    <x v="0"/>
    <x v="1"/>
    <s v="FEM01"/>
    <x v="37"/>
    <x v="37"/>
    <n v="1381360"/>
    <n v="7"/>
    <n v="0"/>
    <x v="23"/>
    <x v="1"/>
    <d v="2023-05-30T00:00:00"/>
    <x v="0"/>
  </r>
  <r>
    <x v="0"/>
    <x v="0"/>
    <x v="0"/>
    <x v="0"/>
    <s v="NÃO AGENDADO"/>
    <s v="(vazio)"/>
    <s v="08/jul"/>
    <x v="0"/>
    <x v="1"/>
    <s v="FEM01"/>
    <x v="38"/>
    <x v="38"/>
    <n v="1381360"/>
    <n v="7"/>
    <n v="0"/>
    <x v="23"/>
    <x v="1"/>
    <d v="2023-05-30T00:00:00"/>
    <x v="0"/>
  </r>
  <r>
    <x v="0"/>
    <x v="0"/>
    <x v="0"/>
    <x v="0"/>
    <s v="NÃO AGENDADO"/>
    <s v="(vazio)"/>
    <s v="08/jul"/>
    <x v="0"/>
    <x v="1"/>
    <s v="FEM01"/>
    <x v="39"/>
    <x v="39"/>
    <n v="1381360"/>
    <n v="7"/>
    <n v="0"/>
    <x v="24"/>
    <x v="1"/>
    <d v="2023-05-30T00:00:00"/>
    <x v="0"/>
  </r>
  <r>
    <x v="0"/>
    <x v="0"/>
    <x v="0"/>
    <x v="0"/>
    <s v="NÃO AGENDADO"/>
    <s v="(vazio)"/>
    <s v="08/jul"/>
    <x v="0"/>
    <x v="1"/>
    <s v="FEM01"/>
    <x v="40"/>
    <x v="40"/>
    <n v="1381360"/>
    <n v="7"/>
    <n v="0"/>
    <x v="23"/>
    <x v="1"/>
    <d v="2023-05-30T00:00:00"/>
    <x v="0"/>
  </r>
  <r>
    <x v="0"/>
    <x v="0"/>
    <x v="0"/>
    <x v="0"/>
    <s v="NÃO AGENDADO"/>
    <s v="(vazio)"/>
    <s v="08/jul"/>
    <x v="0"/>
    <x v="1"/>
    <s v="FEM01"/>
    <x v="41"/>
    <x v="41"/>
    <n v="1381360"/>
    <n v="1"/>
    <n v="0"/>
    <x v="7"/>
    <x v="2"/>
    <d v="2023-06-19T00:00:00"/>
    <x v="0"/>
  </r>
  <r>
    <x v="0"/>
    <x v="0"/>
    <x v="0"/>
    <x v="0"/>
    <s v="NÃO AGENDADO"/>
    <s v="(vazio)"/>
    <s v="08/jul"/>
    <x v="0"/>
    <x v="1"/>
    <s v="FEM01"/>
    <x v="41"/>
    <x v="41"/>
    <n v="1381360"/>
    <n v="1"/>
    <n v="0"/>
    <x v="8"/>
    <x v="2"/>
    <d v="2023-06-19T00:00:00"/>
    <x v="0"/>
  </r>
  <r>
    <x v="0"/>
    <x v="0"/>
    <x v="0"/>
    <x v="0"/>
    <s v="NÃO AGENDADO"/>
    <s v="(vazio)"/>
    <s v="08/jul"/>
    <x v="0"/>
    <x v="1"/>
    <s v="FEM01"/>
    <x v="42"/>
    <x v="42"/>
    <n v="1381360"/>
    <n v="1"/>
    <n v="0"/>
    <x v="16"/>
    <x v="2"/>
    <d v="2023-06-19T00:00:00"/>
    <x v="0"/>
  </r>
  <r>
    <x v="0"/>
    <x v="0"/>
    <x v="0"/>
    <x v="0"/>
    <s v="NÃO AGENDADO"/>
    <s v="(vazio)"/>
    <s v="08/jul"/>
    <x v="0"/>
    <x v="1"/>
    <s v="FEM01"/>
    <x v="42"/>
    <x v="42"/>
    <n v="1381360"/>
    <n v="1"/>
    <n v="0"/>
    <x v="8"/>
    <x v="2"/>
    <d v="2023-06-19T00:00:00"/>
    <x v="0"/>
  </r>
  <r>
    <x v="0"/>
    <x v="0"/>
    <x v="0"/>
    <x v="0"/>
    <s v="NÃO AGENDADO"/>
    <s v="(vazio)"/>
    <s v="08/jul"/>
    <x v="0"/>
    <x v="1"/>
    <s v="FEM01"/>
    <x v="43"/>
    <x v="43"/>
    <n v="1381360"/>
    <n v="1"/>
    <n v="0"/>
    <x v="16"/>
    <x v="2"/>
    <d v="2023-06-19T00:00:00"/>
    <x v="0"/>
  </r>
  <r>
    <x v="0"/>
    <x v="0"/>
    <x v="0"/>
    <x v="0"/>
    <s v="NÃO AGENDADO"/>
    <s v="(vazio)"/>
    <s v="08/jul"/>
    <x v="0"/>
    <x v="1"/>
    <s v="FEM01"/>
    <x v="44"/>
    <x v="44"/>
    <n v="1381360"/>
    <n v="1"/>
    <n v="0"/>
    <x v="7"/>
    <x v="2"/>
    <d v="2023-06-19T00:00:00"/>
    <x v="0"/>
  </r>
  <r>
    <x v="0"/>
    <x v="0"/>
    <x v="0"/>
    <x v="0"/>
    <s v="NÃO AGENDADO"/>
    <s v="(vazio)"/>
    <s v="08/jul"/>
    <x v="0"/>
    <x v="1"/>
    <s v="FEM01"/>
    <x v="45"/>
    <x v="45"/>
    <n v="1381360"/>
    <n v="1"/>
    <n v="0"/>
    <x v="7"/>
    <x v="2"/>
    <d v="2023-06-19T00:00:00"/>
    <x v="0"/>
  </r>
  <r>
    <x v="0"/>
    <x v="0"/>
    <x v="0"/>
    <x v="0"/>
    <s v="NÃO AGENDADO"/>
    <s v="(vazio)"/>
    <s v="08/jul"/>
    <x v="0"/>
    <x v="1"/>
    <s v="FEM01"/>
    <x v="46"/>
    <x v="46"/>
    <n v="1381360"/>
    <n v="1"/>
    <n v="0"/>
    <x v="16"/>
    <x v="2"/>
    <d v="2023-06-19T00:00:00"/>
    <x v="0"/>
  </r>
  <r>
    <x v="0"/>
    <x v="0"/>
    <x v="0"/>
    <x v="0"/>
    <s v="NÃO AGENDADO"/>
    <s v="(vazio)"/>
    <s v="08/jul"/>
    <x v="0"/>
    <x v="1"/>
    <s v="FEM01"/>
    <x v="46"/>
    <x v="46"/>
    <n v="1381360"/>
    <n v="1"/>
    <n v="0"/>
    <x v="8"/>
    <x v="2"/>
    <d v="2023-06-19T00:00:00"/>
    <x v="0"/>
  </r>
  <r>
    <x v="0"/>
    <x v="0"/>
    <x v="0"/>
    <x v="0"/>
    <s v="NÃO AGENDADO"/>
    <s v="(vazio)"/>
    <s v="08/jul"/>
    <x v="0"/>
    <x v="1"/>
    <s v="FEM01"/>
    <x v="47"/>
    <x v="47"/>
    <n v="1381360"/>
    <n v="1"/>
    <n v="0"/>
    <x v="7"/>
    <x v="2"/>
    <d v="2023-06-19T00:00:00"/>
    <x v="0"/>
  </r>
  <r>
    <x v="0"/>
    <x v="0"/>
    <x v="0"/>
    <x v="0"/>
    <s v="NÃO AGENDADO"/>
    <s v="(vazio)"/>
    <s v="08/jul"/>
    <x v="0"/>
    <x v="1"/>
    <s v="FEM03"/>
    <x v="48"/>
    <x v="48"/>
    <n v="1381356"/>
    <n v="8"/>
    <n v="0"/>
    <x v="25"/>
    <x v="1"/>
    <d v="2023-05-30T00:00:00"/>
    <x v="0"/>
  </r>
  <r>
    <x v="0"/>
    <x v="0"/>
    <x v="0"/>
    <x v="0"/>
    <s v="NÃO AGENDADO"/>
    <s v="(vazio)"/>
    <s v="08/jul"/>
    <x v="0"/>
    <x v="1"/>
    <s v="FEM03"/>
    <x v="49"/>
    <x v="49"/>
    <n v="1381382"/>
    <n v="8"/>
    <n v="0"/>
    <x v="26"/>
    <x v="1"/>
    <d v="2023-05-30T00:00:00"/>
    <x v="0"/>
  </r>
  <r>
    <x v="0"/>
    <x v="0"/>
    <x v="0"/>
    <x v="0"/>
    <s v="NÃO AGENDADO"/>
    <s v="(vazio)"/>
    <s v="08/jul"/>
    <x v="0"/>
    <x v="1"/>
    <s v="FEM03"/>
    <x v="50"/>
    <x v="50"/>
    <n v="1381383"/>
    <n v="8"/>
    <n v="0"/>
    <x v="26"/>
    <x v="1"/>
    <d v="2023-05-30T00:00:00"/>
    <x v="0"/>
  </r>
  <r>
    <x v="0"/>
    <x v="0"/>
    <x v="0"/>
    <x v="0"/>
    <s v="NÃO AGENDADO"/>
    <s v="(vazio)"/>
    <s v="08/jul"/>
    <x v="0"/>
    <x v="1"/>
    <s v="FEM07"/>
    <x v="51"/>
    <x v="51"/>
    <n v="1381353"/>
    <n v="7"/>
    <n v="0"/>
    <x v="21"/>
    <x v="1"/>
    <d v="2023-05-30T00:00:00"/>
    <x v="0"/>
  </r>
  <r>
    <x v="0"/>
    <x v="0"/>
    <x v="0"/>
    <x v="0"/>
    <s v="NÃO AGENDADO"/>
    <s v="(vazio)"/>
    <s v="08/jul"/>
    <x v="0"/>
    <x v="0"/>
    <s v="MAS04"/>
    <x v="52"/>
    <x v="52"/>
    <n v="1381354"/>
    <n v="8"/>
    <n v="0"/>
    <x v="27"/>
    <x v="1"/>
    <d v="2023-05-30T00:00:00"/>
    <x v="0"/>
  </r>
  <r>
    <x v="0"/>
    <x v="0"/>
    <x v="0"/>
    <x v="0"/>
    <s v="NÃO AGENDADO"/>
    <s v="(vazio)"/>
    <s v="08/jul"/>
    <x v="0"/>
    <x v="0"/>
    <s v="MAS05"/>
    <x v="53"/>
    <x v="53"/>
    <n v="1381381"/>
    <n v="8"/>
    <n v="0"/>
    <x v="26"/>
    <x v="1"/>
    <d v="2023-05-30T00:00:00"/>
    <x v="0"/>
  </r>
  <r>
    <x v="0"/>
    <x v="0"/>
    <x v="0"/>
    <x v="0"/>
    <s v="NÃO AGENDADO"/>
    <s v="(vazio)"/>
    <s v="09/jul"/>
    <x v="0"/>
    <x v="1"/>
    <s v="FEM01"/>
    <x v="54"/>
    <x v="54"/>
    <n v="1381380"/>
    <n v="7"/>
    <n v="0"/>
    <x v="23"/>
    <x v="1"/>
    <d v="2023-05-30T00:00:00"/>
    <x v="0"/>
  </r>
  <r>
    <x v="0"/>
    <x v="0"/>
    <x v="0"/>
    <x v="0"/>
    <s v="NÃO AGENDADO"/>
    <s v="(vazio)"/>
    <s v="09/jul"/>
    <x v="0"/>
    <x v="1"/>
    <s v="FEM01"/>
    <x v="55"/>
    <x v="55"/>
    <n v="1381421"/>
    <n v="7"/>
    <n v="0"/>
    <x v="23"/>
    <x v="1"/>
    <d v="2023-05-30T00:00:00"/>
    <x v="0"/>
  </r>
  <r>
    <x v="0"/>
    <x v="0"/>
    <x v="0"/>
    <x v="0"/>
    <s v="NÃO AGENDADO"/>
    <s v="(vazio)"/>
    <s v="09/jul"/>
    <x v="0"/>
    <x v="1"/>
    <s v="FEM03"/>
    <x v="56"/>
    <x v="56"/>
    <n v="1381377"/>
    <n v="8"/>
    <n v="0"/>
    <x v="28"/>
    <x v="1"/>
    <d v="2023-05-30T00:00:00"/>
    <x v="0"/>
  </r>
  <r>
    <x v="0"/>
    <x v="0"/>
    <x v="0"/>
    <x v="0"/>
    <s v="NÃO AGENDADO"/>
    <s v="(vazio)"/>
    <s v="09/jul"/>
    <x v="0"/>
    <x v="1"/>
    <s v="FEM03"/>
    <x v="57"/>
    <x v="57"/>
    <n v="1381378"/>
    <n v="8"/>
    <n v="0"/>
    <x v="12"/>
    <x v="1"/>
    <d v="2023-05-30T00:00:00"/>
    <x v="0"/>
  </r>
  <r>
    <x v="0"/>
    <x v="0"/>
    <x v="0"/>
    <x v="0"/>
    <s v="NÃO AGENDADO"/>
    <s v="(vazio)"/>
    <s v="09/jul"/>
    <x v="0"/>
    <x v="1"/>
    <s v="FEM03"/>
    <x v="58"/>
    <x v="58"/>
    <n v="1381378"/>
    <n v="8"/>
    <n v="0"/>
    <x v="12"/>
    <x v="1"/>
    <d v="2023-05-30T00:00:00"/>
    <x v="0"/>
  </r>
  <r>
    <x v="0"/>
    <x v="0"/>
    <x v="0"/>
    <x v="0"/>
    <s v="NÃO AGENDADO"/>
    <s v="(vazio)"/>
    <s v="09/jul"/>
    <x v="0"/>
    <x v="1"/>
    <s v="FEM03"/>
    <x v="59"/>
    <x v="59"/>
    <n v="1381377"/>
    <n v="1"/>
    <n v="0"/>
    <x v="7"/>
    <x v="2"/>
    <d v="2023-06-19T00:00:00"/>
    <x v="0"/>
  </r>
  <r>
    <x v="0"/>
    <x v="0"/>
    <x v="0"/>
    <x v="0"/>
    <s v="NÃO AGENDADO"/>
    <s v="(vazio)"/>
    <s v="09/jul"/>
    <x v="0"/>
    <x v="1"/>
    <s v="FEM03"/>
    <x v="59"/>
    <x v="59"/>
    <n v="1381377"/>
    <n v="1"/>
    <n v="0"/>
    <x v="19"/>
    <x v="2"/>
    <d v="2023-06-19T00:00:00"/>
    <x v="0"/>
  </r>
  <r>
    <x v="0"/>
    <x v="0"/>
    <x v="0"/>
    <x v="0"/>
    <s v="NÃO AGENDADO"/>
    <s v="(vazio)"/>
    <s v="09/jul"/>
    <x v="0"/>
    <x v="1"/>
    <s v="FEM03"/>
    <x v="60"/>
    <x v="60"/>
    <n v="1381377"/>
    <n v="1"/>
    <n v="0"/>
    <x v="29"/>
    <x v="2"/>
    <d v="2023-06-19T00:00:00"/>
    <x v="0"/>
  </r>
  <r>
    <x v="0"/>
    <x v="0"/>
    <x v="0"/>
    <x v="0"/>
    <s v="NÃO AGENDADO"/>
    <s v="(vazio)"/>
    <s v="09/jul"/>
    <x v="0"/>
    <x v="1"/>
    <s v="FEM03"/>
    <x v="61"/>
    <x v="61"/>
    <n v="1381377"/>
    <n v="1"/>
    <n v="0"/>
    <x v="7"/>
    <x v="2"/>
    <d v="2023-06-19T00:00:00"/>
    <x v="0"/>
  </r>
  <r>
    <x v="0"/>
    <x v="0"/>
    <x v="0"/>
    <x v="0"/>
    <s v="NÃO AGENDADO"/>
    <s v="(vazio)"/>
    <s v="09/jul"/>
    <x v="0"/>
    <x v="1"/>
    <s v="FEM03"/>
    <x v="61"/>
    <x v="61"/>
    <n v="1381377"/>
    <n v="1"/>
    <n v="0"/>
    <x v="16"/>
    <x v="2"/>
    <d v="2023-06-19T00:00:00"/>
    <x v="0"/>
  </r>
  <r>
    <x v="0"/>
    <x v="0"/>
    <x v="0"/>
    <x v="0"/>
    <s v="NÃO AGENDADO"/>
    <s v="(vazio)"/>
    <s v="09/jul"/>
    <x v="0"/>
    <x v="1"/>
    <s v="FEM03"/>
    <x v="62"/>
    <x v="62"/>
    <n v="1381377"/>
    <n v="1"/>
    <n v="0"/>
    <x v="19"/>
    <x v="2"/>
    <d v="2023-06-19T00:00:00"/>
    <x v="0"/>
  </r>
  <r>
    <x v="0"/>
    <x v="0"/>
    <x v="0"/>
    <x v="0"/>
    <s v="NÃO AGENDADO"/>
    <s v="(vazio)"/>
    <s v="09/jul"/>
    <x v="0"/>
    <x v="1"/>
    <s v="FEM03"/>
    <x v="63"/>
    <x v="63"/>
    <n v="1381377"/>
    <n v="1"/>
    <n v="0"/>
    <x v="7"/>
    <x v="2"/>
    <d v="2023-06-19T00:00:00"/>
    <x v="0"/>
  </r>
  <r>
    <x v="0"/>
    <x v="0"/>
    <x v="0"/>
    <x v="0"/>
    <s v="NÃO AGENDADO"/>
    <s v="(vazio)"/>
    <s v="09/jul"/>
    <x v="0"/>
    <x v="1"/>
    <s v="FEM03"/>
    <x v="63"/>
    <x v="63"/>
    <n v="1381377"/>
    <n v="1"/>
    <n v="0"/>
    <x v="8"/>
    <x v="2"/>
    <d v="2023-06-19T00:00:00"/>
    <x v="0"/>
  </r>
  <r>
    <x v="0"/>
    <x v="0"/>
    <x v="0"/>
    <x v="0"/>
    <s v="NÃO AGENDADO"/>
    <s v="(vazio)"/>
    <s v="09/jul"/>
    <x v="0"/>
    <x v="1"/>
    <s v="FEM04"/>
    <x v="64"/>
    <x v="64"/>
    <n v="1381376"/>
    <n v="8"/>
    <n v="0"/>
    <x v="26"/>
    <x v="1"/>
    <d v="2023-05-30T00:00:00"/>
    <x v="0"/>
  </r>
  <r>
    <x v="0"/>
    <x v="0"/>
    <x v="0"/>
    <x v="0"/>
    <s v="NÃO AGENDADO"/>
    <s v="(vazio)"/>
    <s v="09/jul"/>
    <x v="0"/>
    <x v="0"/>
    <s v="MAS04"/>
    <x v="65"/>
    <x v="65"/>
    <n v="1381374"/>
    <n v="8"/>
    <n v="0"/>
    <x v="6"/>
    <x v="1"/>
    <d v="2023-05-30T00:00:00"/>
    <x v="0"/>
  </r>
  <r>
    <x v="0"/>
    <x v="0"/>
    <x v="0"/>
    <x v="0"/>
    <s v="NÃO AGENDADO"/>
    <s v="(vazio)"/>
    <s v="09/jul"/>
    <x v="0"/>
    <x v="0"/>
    <s v="MAS04"/>
    <x v="66"/>
    <x v="66"/>
    <n v="1381375"/>
    <n v="8"/>
    <n v="0"/>
    <x v="6"/>
    <x v="1"/>
    <d v="2023-05-30T00:00:00"/>
    <x v="0"/>
  </r>
  <r>
    <x v="0"/>
    <x v="0"/>
    <x v="0"/>
    <x v="0"/>
    <s v="NÃO AGENDADO"/>
    <s v="(vazio)"/>
    <s v="10/jul"/>
    <x v="0"/>
    <x v="1"/>
    <s v="FEM09"/>
    <x v="67"/>
    <x v="67"/>
    <n v="1376001"/>
    <n v="8"/>
    <n v="0"/>
    <x v="6"/>
    <x v="1"/>
    <d v="2023-05-30T00:00:00"/>
    <x v="0"/>
  </r>
  <r>
    <x v="0"/>
    <x v="0"/>
    <x v="0"/>
    <x v="0"/>
    <s v="NÃO AGENDADO"/>
    <s v="(vazio)"/>
    <s v="10/jul"/>
    <x v="0"/>
    <x v="1"/>
    <s v="FEM09"/>
    <x v="68"/>
    <x v="68"/>
    <n v="1376001"/>
    <n v="8"/>
    <n v="0"/>
    <x v="6"/>
    <x v="1"/>
    <d v="2023-05-30T00:00:00"/>
    <x v="0"/>
  </r>
  <r>
    <x v="0"/>
    <x v="0"/>
    <x v="0"/>
    <x v="0"/>
    <s v="NÃO AGENDADO"/>
    <s v="(vazio)"/>
    <s v="10/jul"/>
    <x v="0"/>
    <x v="1"/>
    <s v="FEM09"/>
    <x v="69"/>
    <x v="69"/>
    <n v="1376001"/>
    <n v="8"/>
    <n v="0"/>
    <x v="6"/>
    <x v="1"/>
    <d v="2023-05-30T00:00:00"/>
    <x v="0"/>
  </r>
  <r>
    <x v="0"/>
    <x v="0"/>
    <x v="0"/>
    <x v="0"/>
    <s v="NÃO AGENDADO"/>
    <s v="(vazio)"/>
    <s v="10/jul"/>
    <x v="0"/>
    <x v="1"/>
    <s v="FEM09"/>
    <x v="70"/>
    <x v="70"/>
    <n v="1376001"/>
    <n v="8"/>
    <n v="0"/>
    <x v="6"/>
    <x v="1"/>
    <d v="2023-05-30T00:00:00"/>
    <x v="0"/>
  </r>
  <r>
    <x v="0"/>
    <x v="0"/>
    <x v="0"/>
    <x v="0"/>
    <s v="NÃO AGENDADO"/>
    <s v="(vazio)"/>
    <s v="10/jun"/>
    <x v="0"/>
    <x v="1"/>
    <s v="FEM03"/>
    <x v="71"/>
    <x v="71"/>
    <n v="1380846"/>
    <n v="5"/>
    <n v="0"/>
    <x v="30"/>
    <x v="3"/>
    <d v="2023-05-16T00:00:00"/>
    <x v="0"/>
  </r>
  <r>
    <x v="0"/>
    <x v="0"/>
    <x v="0"/>
    <x v="0"/>
    <s v="NÃO AGENDADO"/>
    <s v="(vazio)"/>
    <s v="12/jun"/>
    <x v="0"/>
    <x v="0"/>
    <s v="MAS01"/>
    <x v="72"/>
    <x v="72"/>
    <n v="1380557"/>
    <n v="9"/>
    <n v="0"/>
    <x v="31"/>
    <x v="4"/>
    <d v="2023-05-02T00:00:00"/>
    <x v="0"/>
  </r>
  <r>
    <x v="0"/>
    <x v="0"/>
    <x v="0"/>
    <x v="0"/>
    <s v="NÃO AGENDADO"/>
    <s v="(vazio)"/>
    <s v="14/jul"/>
    <x v="0"/>
    <x v="1"/>
    <s v="FEM09"/>
    <x v="73"/>
    <x v="73"/>
    <n v="1379785"/>
    <n v="8"/>
    <n v="0"/>
    <x v="32"/>
    <x v="0"/>
    <d v="2023-05-22T00:00:00"/>
    <x v="0"/>
  </r>
  <r>
    <x v="0"/>
    <x v="0"/>
    <x v="0"/>
    <x v="0"/>
    <s v="NÃO AGENDADO"/>
    <s v="(vazio)"/>
    <s v="14/jul"/>
    <x v="0"/>
    <x v="1"/>
    <s v="FEM09"/>
    <x v="74"/>
    <x v="74"/>
    <n v="1379785"/>
    <n v="8"/>
    <n v="0"/>
    <x v="32"/>
    <x v="0"/>
    <d v="2023-05-22T00:00:00"/>
    <x v="0"/>
  </r>
  <r>
    <x v="0"/>
    <x v="0"/>
    <x v="0"/>
    <x v="0"/>
    <s v="NÃO AGENDADO"/>
    <s v="(vazio)"/>
    <s v="14/jul"/>
    <x v="0"/>
    <x v="1"/>
    <s v="FEM09"/>
    <x v="75"/>
    <x v="75"/>
    <n v="1379786"/>
    <n v="8"/>
    <n v="0"/>
    <x v="32"/>
    <x v="0"/>
    <d v="2023-05-22T00:00:00"/>
    <x v="0"/>
  </r>
  <r>
    <x v="0"/>
    <x v="0"/>
    <x v="0"/>
    <x v="0"/>
    <s v="NÃO AGENDADO"/>
    <s v="(vazio)"/>
    <s v="14/jul"/>
    <x v="0"/>
    <x v="1"/>
    <s v="FEM09"/>
    <x v="76"/>
    <x v="76"/>
    <n v="1379786"/>
    <n v="8"/>
    <n v="0"/>
    <x v="32"/>
    <x v="0"/>
    <d v="2023-05-22T00:00:00"/>
    <x v="0"/>
  </r>
  <r>
    <x v="0"/>
    <x v="0"/>
    <x v="0"/>
    <x v="0"/>
    <s v="NÃO AGENDADO"/>
    <s v="(vazio)"/>
    <s v="14/jul"/>
    <x v="0"/>
    <x v="0"/>
    <s v="MAS06"/>
    <x v="77"/>
    <x v="77"/>
    <n v="1380203"/>
    <n v="7"/>
    <n v="0"/>
    <x v="1"/>
    <x v="0"/>
    <d v="2023-05-22T00:00:00"/>
    <x v="0"/>
  </r>
  <r>
    <x v="0"/>
    <x v="0"/>
    <x v="0"/>
    <x v="0"/>
    <s v="NÃO AGENDADO"/>
    <s v="(vazio)"/>
    <s v="14/jul"/>
    <x v="0"/>
    <x v="0"/>
    <s v="MAS06"/>
    <x v="78"/>
    <x v="78"/>
    <n v="1380203"/>
    <n v="7"/>
    <n v="0"/>
    <x v="1"/>
    <x v="0"/>
    <d v="2023-05-22T00:00:00"/>
    <x v="0"/>
  </r>
  <r>
    <x v="0"/>
    <x v="0"/>
    <x v="0"/>
    <x v="0"/>
    <s v="NÃO AGENDADO"/>
    <s v="(vazio)"/>
    <s v="14/jul"/>
    <x v="0"/>
    <x v="0"/>
    <s v="MAS06"/>
    <x v="79"/>
    <x v="79"/>
    <n v="1380203"/>
    <n v="7"/>
    <n v="0"/>
    <x v="1"/>
    <x v="0"/>
    <d v="2023-05-22T00:00:00"/>
    <x v="0"/>
  </r>
  <r>
    <x v="0"/>
    <x v="0"/>
    <x v="0"/>
    <x v="0"/>
    <s v="NÃO AGENDADO"/>
    <s v="(vazio)"/>
    <s v="14/jul"/>
    <x v="0"/>
    <x v="0"/>
    <s v="MAS06"/>
    <x v="80"/>
    <x v="80"/>
    <n v="1380203"/>
    <n v="7"/>
    <n v="0"/>
    <x v="1"/>
    <x v="0"/>
    <d v="2023-05-22T00:00:00"/>
    <x v="0"/>
  </r>
  <r>
    <x v="0"/>
    <x v="0"/>
    <x v="0"/>
    <x v="0"/>
    <s v="NÃO AGENDADO"/>
    <s v="(vazio)"/>
    <s v="15/jul"/>
    <x v="0"/>
    <x v="1"/>
    <s v="FEM01"/>
    <x v="81"/>
    <x v="81"/>
    <n v="1381547"/>
    <n v="7"/>
    <n v="0"/>
    <x v="33"/>
    <x v="5"/>
    <d v="2023-06-06T00:00:00"/>
    <x v="0"/>
  </r>
  <r>
    <x v="0"/>
    <x v="0"/>
    <x v="0"/>
    <x v="0"/>
    <s v="NÃO AGENDADO"/>
    <s v="(vazio)"/>
    <s v="15/jul"/>
    <x v="0"/>
    <x v="1"/>
    <s v="FEM01"/>
    <x v="82"/>
    <x v="82"/>
    <n v="1381548"/>
    <n v="7"/>
    <n v="0"/>
    <x v="33"/>
    <x v="5"/>
    <d v="2023-06-06T00:00:00"/>
    <x v="0"/>
  </r>
  <r>
    <x v="0"/>
    <x v="0"/>
    <x v="0"/>
    <x v="0"/>
    <s v="NÃO AGENDADO"/>
    <s v="(vazio)"/>
    <s v="15/jul"/>
    <x v="0"/>
    <x v="1"/>
    <s v="FEM01"/>
    <x v="83"/>
    <x v="83"/>
    <n v="1381549"/>
    <n v="7"/>
    <n v="0"/>
    <x v="0"/>
    <x v="5"/>
    <d v="2023-06-06T00:00:00"/>
    <x v="0"/>
  </r>
  <r>
    <x v="0"/>
    <x v="0"/>
    <x v="0"/>
    <x v="0"/>
    <s v="NÃO AGENDADO"/>
    <s v="(vazio)"/>
    <s v="15/jul"/>
    <x v="0"/>
    <x v="1"/>
    <s v="FEM01"/>
    <x v="84"/>
    <x v="84"/>
    <n v="1381550"/>
    <n v="7"/>
    <n v="0"/>
    <x v="33"/>
    <x v="5"/>
    <d v="2023-06-06T00:00:00"/>
    <x v="0"/>
  </r>
  <r>
    <x v="0"/>
    <x v="0"/>
    <x v="0"/>
    <x v="0"/>
    <s v="NÃO AGENDADO"/>
    <s v="(vazio)"/>
    <s v="15/jul"/>
    <x v="0"/>
    <x v="1"/>
    <s v="FEM01"/>
    <x v="85"/>
    <x v="85"/>
    <n v="1381553"/>
    <n v="7"/>
    <n v="0"/>
    <x v="3"/>
    <x v="5"/>
    <d v="2023-06-06T00:00:00"/>
    <x v="0"/>
  </r>
  <r>
    <x v="0"/>
    <x v="0"/>
    <x v="0"/>
    <x v="0"/>
    <s v="NÃO AGENDADO"/>
    <s v="(vazio)"/>
    <s v="15/jul"/>
    <x v="0"/>
    <x v="1"/>
    <s v="FEM01"/>
    <x v="86"/>
    <x v="86"/>
    <n v="1381554"/>
    <n v="7"/>
    <n v="0"/>
    <x v="0"/>
    <x v="5"/>
    <d v="2023-06-06T00:00:00"/>
    <x v="0"/>
  </r>
  <r>
    <x v="0"/>
    <x v="0"/>
    <x v="0"/>
    <x v="0"/>
    <s v="NÃO AGENDADO"/>
    <s v="(vazio)"/>
    <s v="15/jul"/>
    <x v="0"/>
    <x v="1"/>
    <s v="FEM03"/>
    <x v="87"/>
    <x v="87"/>
    <n v="1381545"/>
    <n v="8"/>
    <n v="0"/>
    <x v="6"/>
    <x v="5"/>
    <d v="2023-06-06T00:00:00"/>
    <x v="0"/>
  </r>
  <r>
    <x v="0"/>
    <x v="0"/>
    <x v="0"/>
    <x v="0"/>
    <s v="NÃO AGENDADO"/>
    <s v="(vazio)"/>
    <s v="15/jul"/>
    <x v="0"/>
    <x v="1"/>
    <s v="FEM03"/>
    <x v="88"/>
    <x v="88"/>
    <n v="1381551"/>
    <n v="8"/>
    <n v="0"/>
    <x v="6"/>
    <x v="5"/>
    <d v="2023-06-06T00:00:00"/>
    <x v="0"/>
  </r>
  <r>
    <x v="0"/>
    <x v="0"/>
    <x v="0"/>
    <x v="0"/>
    <s v="NÃO AGENDADO"/>
    <s v="(vazio)"/>
    <s v="15/jul"/>
    <x v="0"/>
    <x v="1"/>
    <s v="FEM03"/>
    <x v="89"/>
    <x v="89"/>
    <n v="1381552"/>
    <n v="8"/>
    <n v="0"/>
    <x v="6"/>
    <x v="5"/>
    <d v="2023-06-06T00:00:00"/>
    <x v="0"/>
  </r>
  <r>
    <x v="0"/>
    <x v="0"/>
    <x v="0"/>
    <x v="0"/>
    <s v="NÃO AGENDADO"/>
    <s v="(vazio)"/>
    <s v="15/jul"/>
    <x v="0"/>
    <x v="1"/>
    <s v="FEM04"/>
    <x v="90"/>
    <x v="90"/>
    <n v="1381546"/>
    <n v="8"/>
    <n v="0"/>
    <x v="34"/>
    <x v="5"/>
    <d v="2023-06-06T00:00:00"/>
    <x v="0"/>
  </r>
  <r>
    <x v="0"/>
    <x v="0"/>
    <x v="0"/>
    <x v="0"/>
    <s v="NÃO AGENDADO"/>
    <s v="(vazio)"/>
    <s v="15/jul"/>
    <x v="0"/>
    <x v="1"/>
    <s v="FEM04"/>
    <x v="91"/>
    <x v="91"/>
    <n v="1381555"/>
    <n v="8"/>
    <n v="0"/>
    <x v="6"/>
    <x v="5"/>
    <d v="2023-06-06T00:00:00"/>
    <x v="0"/>
  </r>
  <r>
    <x v="0"/>
    <x v="0"/>
    <x v="0"/>
    <x v="0"/>
    <s v="NÃO AGENDADO"/>
    <s v="(vazio)"/>
    <s v="15/jul"/>
    <x v="0"/>
    <x v="0"/>
    <s v="MAS01"/>
    <x v="92"/>
    <x v="92"/>
    <n v="1381364"/>
    <n v="9"/>
    <n v="0"/>
    <x v="35"/>
    <x v="5"/>
    <d v="2023-06-06T00:00:00"/>
    <x v="0"/>
  </r>
  <r>
    <x v="0"/>
    <x v="0"/>
    <x v="0"/>
    <x v="0"/>
    <s v="NÃO AGENDADO"/>
    <s v="(vazio)"/>
    <s v="15/jul"/>
    <x v="0"/>
    <x v="0"/>
    <s v="MAS01"/>
    <x v="93"/>
    <x v="93"/>
    <n v="1381365"/>
    <n v="9"/>
    <n v="0"/>
    <x v="35"/>
    <x v="5"/>
    <d v="2023-06-06T00:00:00"/>
    <x v="0"/>
  </r>
  <r>
    <x v="0"/>
    <x v="0"/>
    <x v="0"/>
    <x v="0"/>
    <s v="NÃO AGENDADO"/>
    <s v="(vazio)"/>
    <s v="15/jul"/>
    <x v="0"/>
    <x v="0"/>
    <s v="MAS05"/>
    <x v="94"/>
    <x v="94"/>
    <n v="1381544"/>
    <n v="7"/>
    <n v="0"/>
    <x v="0"/>
    <x v="5"/>
    <d v="2023-06-06T00:00:00"/>
    <x v="0"/>
  </r>
  <r>
    <x v="0"/>
    <x v="0"/>
    <x v="0"/>
    <x v="0"/>
    <s v="NÃO AGENDADO"/>
    <s v="(vazio)"/>
    <s v="15/jul"/>
    <x v="0"/>
    <x v="0"/>
    <s v="MAS05"/>
    <x v="95"/>
    <x v="95"/>
    <n v="1381544"/>
    <n v="7"/>
    <n v="0"/>
    <x v="0"/>
    <x v="5"/>
    <d v="2023-06-06T00:00:00"/>
    <x v="0"/>
  </r>
  <r>
    <x v="0"/>
    <x v="0"/>
    <x v="0"/>
    <x v="0"/>
    <s v="NÃO AGENDADO"/>
    <s v="(vazio)"/>
    <s v="15/jul"/>
    <x v="0"/>
    <x v="0"/>
    <s v="MAS05"/>
    <x v="96"/>
    <x v="96"/>
    <n v="1381544"/>
    <n v="7"/>
    <n v="0"/>
    <x v="0"/>
    <x v="5"/>
    <d v="2023-06-06T00:00:00"/>
    <x v="0"/>
  </r>
  <r>
    <x v="0"/>
    <x v="0"/>
    <x v="0"/>
    <x v="0"/>
    <s v="NÃO AGENDADO"/>
    <s v="(vazio)"/>
    <s v="15/jul"/>
    <x v="0"/>
    <x v="0"/>
    <s v="MAS05"/>
    <x v="97"/>
    <x v="97"/>
    <n v="1381544"/>
    <n v="7"/>
    <n v="0"/>
    <x v="0"/>
    <x v="5"/>
    <d v="2023-06-06T00:00:00"/>
    <x v="0"/>
  </r>
  <r>
    <x v="0"/>
    <x v="0"/>
    <x v="0"/>
    <x v="0"/>
    <s v="NÃO AGENDADO"/>
    <s v="(vazio)"/>
    <s v="16/jun"/>
    <x v="0"/>
    <x v="0"/>
    <s v="MAS07"/>
    <x v="98"/>
    <x v="98"/>
    <n v="1380867"/>
    <n v="3"/>
    <n v="0"/>
    <x v="36"/>
    <x v="0"/>
    <d v="2023-05-22T00:00:00"/>
    <x v="0"/>
  </r>
  <r>
    <x v="0"/>
    <x v="0"/>
    <x v="0"/>
    <x v="0"/>
    <s v="NÃO AGENDADO"/>
    <s v="(vazio)"/>
    <s v="17/jul"/>
    <x v="0"/>
    <x v="0"/>
    <s v="MAS01"/>
    <x v="99"/>
    <x v="99"/>
    <n v="1381366"/>
    <n v="9"/>
    <n v="0"/>
    <x v="35"/>
    <x v="5"/>
    <d v="2023-06-06T00:00:00"/>
    <x v="0"/>
  </r>
  <r>
    <x v="0"/>
    <x v="0"/>
    <x v="0"/>
    <x v="0"/>
    <s v="NÃO AGENDADO"/>
    <s v="(vazio)"/>
    <s v="17/jun"/>
    <x v="0"/>
    <x v="1"/>
    <s v="FEM09"/>
    <x v="100"/>
    <x v="100"/>
    <n v="1377625"/>
    <n v="7"/>
    <n v="0"/>
    <x v="37"/>
    <x v="1"/>
    <d v="2023-05-30T00:00:00"/>
    <x v="0"/>
  </r>
  <r>
    <x v="0"/>
    <x v="0"/>
    <x v="0"/>
    <x v="0"/>
    <s v="NÃO AGENDADO"/>
    <s v="(vazio)"/>
    <s v="17/jun"/>
    <x v="0"/>
    <x v="0"/>
    <s v="MAS06"/>
    <x v="101"/>
    <x v="101"/>
    <n v="1380832"/>
    <n v="8"/>
    <n v="0"/>
    <x v="38"/>
    <x v="1"/>
    <d v="2023-05-30T00:00:00"/>
    <x v="0"/>
  </r>
  <r>
    <x v="0"/>
    <x v="0"/>
    <x v="0"/>
    <x v="0"/>
    <s v="NÃO AGENDADO"/>
    <s v="(vazio)"/>
    <s v="17/jun"/>
    <x v="0"/>
    <x v="0"/>
    <s v="MAS06"/>
    <x v="102"/>
    <x v="102"/>
    <n v="1380832"/>
    <n v="8"/>
    <n v="0"/>
    <x v="38"/>
    <x v="1"/>
    <d v="2023-05-30T00:00:00"/>
    <x v="0"/>
  </r>
  <r>
    <x v="0"/>
    <x v="0"/>
    <x v="0"/>
    <x v="0"/>
    <s v="NÃO AGENDADO"/>
    <s v="(vazio)"/>
    <s v="18/jun"/>
    <x v="0"/>
    <x v="1"/>
    <s v="FEM03"/>
    <x v="103"/>
    <x v="103"/>
    <n v="1381127"/>
    <n v="8"/>
    <n v="0"/>
    <x v="34"/>
    <x v="3"/>
    <d v="2023-05-16T00:00:00"/>
    <x v="0"/>
  </r>
  <r>
    <x v="0"/>
    <x v="0"/>
    <x v="0"/>
    <x v="0"/>
    <s v="NÃO AGENDADO"/>
    <s v="(vazio)"/>
    <s v="18/jun"/>
    <x v="0"/>
    <x v="1"/>
    <s v="FEM04"/>
    <x v="104"/>
    <x v="104"/>
    <n v="1381125"/>
    <n v="8"/>
    <n v="0"/>
    <x v="34"/>
    <x v="3"/>
    <d v="2023-05-16T00:00:00"/>
    <x v="0"/>
  </r>
  <r>
    <x v="0"/>
    <x v="0"/>
    <x v="0"/>
    <x v="0"/>
    <s v="NÃO AGENDADO"/>
    <s v="(vazio)"/>
    <s v="18/jun"/>
    <x v="0"/>
    <x v="0"/>
    <s v="MAS01"/>
    <x v="92"/>
    <x v="105"/>
    <n v="1380900"/>
    <n v="9"/>
    <n v="0"/>
    <x v="39"/>
    <x v="6"/>
    <d v="2023-05-08T00:00:00"/>
    <x v="0"/>
  </r>
  <r>
    <x v="0"/>
    <x v="0"/>
    <x v="0"/>
    <x v="0"/>
    <s v="NÃO AGENDADO"/>
    <s v="(vazio)"/>
    <s v="19/jun"/>
    <x v="0"/>
    <x v="0"/>
    <s v="MAS01"/>
    <x v="105"/>
    <x v="106"/>
    <n v="1380910"/>
    <n v="9"/>
    <n v="0"/>
    <x v="38"/>
    <x v="3"/>
    <d v="2023-05-16T00:00:00"/>
    <x v="0"/>
  </r>
  <r>
    <x v="0"/>
    <x v="0"/>
    <x v="0"/>
    <x v="0"/>
    <s v="NÃO AGENDADO"/>
    <s v="(vazio)"/>
    <s v="19/jun"/>
    <x v="0"/>
    <x v="0"/>
    <s v="MAS01"/>
    <x v="106"/>
    <x v="107"/>
    <n v="1380910"/>
    <n v="9"/>
    <n v="0"/>
    <x v="38"/>
    <x v="3"/>
    <d v="2023-05-16T00:00:00"/>
    <x v="0"/>
  </r>
  <r>
    <x v="0"/>
    <x v="0"/>
    <x v="0"/>
    <x v="0"/>
    <s v="NÃO AGENDADO"/>
    <s v="(vazio)"/>
    <s v="19/jun"/>
    <x v="0"/>
    <x v="0"/>
    <s v="MAS06"/>
    <x v="107"/>
    <x v="108"/>
    <n v="1380991"/>
    <n v="7"/>
    <n v="0"/>
    <x v="40"/>
    <x v="1"/>
    <d v="2023-05-30T00:00:00"/>
    <x v="0"/>
  </r>
  <r>
    <x v="0"/>
    <x v="0"/>
    <x v="0"/>
    <x v="0"/>
    <s v="NÃO AGENDADO"/>
    <s v="(vazio)"/>
    <s v="19/mai"/>
    <x v="0"/>
    <x v="0"/>
    <s v="MAS05"/>
    <x v="108"/>
    <x v="109"/>
    <n v="1379754"/>
    <n v="7"/>
    <n v="0"/>
    <x v="41"/>
    <x v="4"/>
    <d v="2023-05-02T00:00:00"/>
    <x v="0"/>
  </r>
  <r>
    <x v="0"/>
    <x v="0"/>
    <x v="0"/>
    <x v="0"/>
    <s v="NÃO AGENDADO"/>
    <s v="(vazio)"/>
    <s v="19/mai"/>
    <x v="0"/>
    <x v="0"/>
    <s v="MAS05"/>
    <x v="109"/>
    <x v="110"/>
    <n v="1380399"/>
    <n v="7"/>
    <n v="0"/>
    <x v="42"/>
    <x v="4"/>
    <d v="2023-05-02T00:00:00"/>
    <x v="0"/>
  </r>
  <r>
    <x v="0"/>
    <x v="0"/>
    <x v="0"/>
    <x v="0"/>
    <s v="NÃO AGENDADO"/>
    <s v="(vazio)"/>
    <s v="21/jul"/>
    <x v="0"/>
    <x v="1"/>
    <s v="FEM01"/>
    <x v="110"/>
    <x v="111"/>
    <n v="1381320"/>
    <n v="7"/>
    <n v="0"/>
    <x v="21"/>
    <x v="1"/>
    <d v="2023-05-30T00:00:00"/>
    <x v="0"/>
  </r>
  <r>
    <x v="0"/>
    <x v="0"/>
    <x v="0"/>
    <x v="0"/>
    <s v="NÃO AGENDADO"/>
    <s v="(vazio)"/>
    <s v="21/jul"/>
    <x v="0"/>
    <x v="1"/>
    <s v="FEM01"/>
    <x v="111"/>
    <x v="112"/>
    <n v="1381362"/>
    <n v="7"/>
    <n v="0"/>
    <x v="21"/>
    <x v="1"/>
    <d v="2023-05-30T00:00:00"/>
    <x v="0"/>
  </r>
  <r>
    <x v="0"/>
    <x v="0"/>
    <x v="0"/>
    <x v="0"/>
    <s v="NÃO AGENDADO"/>
    <s v="(vazio)"/>
    <s v="21/jul"/>
    <x v="0"/>
    <x v="1"/>
    <s v="FEM01"/>
    <x v="112"/>
    <x v="113"/>
    <n v="1381363"/>
    <n v="7"/>
    <n v="0"/>
    <x v="21"/>
    <x v="1"/>
    <d v="2023-05-30T00:00:00"/>
    <x v="0"/>
  </r>
  <r>
    <x v="0"/>
    <x v="0"/>
    <x v="0"/>
    <x v="0"/>
    <s v="NÃO AGENDADO"/>
    <s v="(vazio)"/>
    <s v="21/jul"/>
    <x v="0"/>
    <x v="1"/>
    <s v="FEM03"/>
    <x v="113"/>
    <x v="114"/>
    <n v="1381361"/>
    <n v="8"/>
    <n v="0"/>
    <x v="25"/>
    <x v="1"/>
    <d v="2023-05-30T00:00:00"/>
    <x v="0"/>
  </r>
  <r>
    <x v="0"/>
    <x v="0"/>
    <x v="0"/>
    <x v="0"/>
    <s v="NÃO AGENDADO"/>
    <s v="(vazio)"/>
    <s v="22/jul"/>
    <x v="0"/>
    <x v="1"/>
    <s v="FEM01"/>
    <x v="114"/>
    <x v="115"/>
    <n v="1381639"/>
    <n v="7"/>
    <n v="0"/>
    <x v="0"/>
    <x v="7"/>
    <d v="2023-06-13T00:00:00"/>
    <x v="0"/>
  </r>
  <r>
    <x v="0"/>
    <x v="0"/>
    <x v="0"/>
    <x v="0"/>
    <s v="NÃO AGENDADO"/>
    <s v="(vazio)"/>
    <s v="22/jul"/>
    <x v="0"/>
    <x v="1"/>
    <s v="FEM03"/>
    <x v="115"/>
    <x v="116"/>
    <n v="1381631"/>
    <n v="8"/>
    <n v="0"/>
    <x v="6"/>
    <x v="7"/>
    <d v="2023-06-13T00:00:00"/>
    <x v="0"/>
  </r>
  <r>
    <x v="0"/>
    <x v="0"/>
    <x v="0"/>
    <x v="0"/>
    <s v="NÃO AGENDADO"/>
    <s v="(vazio)"/>
    <s v="22/jul"/>
    <x v="0"/>
    <x v="1"/>
    <s v="FEM03"/>
    <x v="115"/>
    <x v="116"/>
    <n v="1381631"/>
    <n v="8"/>
    <n v="0"/>
    <x v="34"/>
    <x v="7"/>
    <d v="2023-06-13T00:00:00"/>
    <x v="0"/>
  </r>
  <r>
    <x v="0"/>
    <x v="0"/>
    <x v="0"/>
    <x v="0"/>
    <s v="NÃO AGENDADO"/>
    <s v="(vazio)"/>
    <s v="22/jul"/>
    <x v="0"/>
    <x v="1"/>
    <s v="FEM04"/>
    <x v="116"/>
    <x v="117"/>
    <n v="1381599"/>
    <n v="8"/>
    <n v="0"/>
    <x v="6"/>
    <x v="7"/>
    <d v="2023-06-13T00:00:00"/>
    <x v="0"/>
  </r>
  <r>
    <x v="0"/>
    <x v="0"/>
    <x v="0"/>
    <x v="0"/>
    <s v="NÃO AGENDADO"/>
    <s v="(vazio)"/>
    <s v="22/jul"/>
    <x v="0"/>
    <x v="1"/>
    <s v="FEM09"/>
    <x v="117"/>
    <x v="118"/>
    <n v="1381600"/>
    <n v="8"/>
    <n v="0"/>
    <x v="26"/>
    <x v="7"/>
    <d v="2023-06-13T00:00:00"/>
    <x v="0"/>
  </r>
  <r>
    <x v="0"/>
    <x v="0"/>
    <x v="0"/>
    <x v="0"/>
    <s v="NÃO AGENDADO"/>
    <s v="(vazio)"/>
    <s v="22/jul"/>
    <x v="0"/>
    <x v="1"/>
    <s v="FEM09"/>
    <x v="118"/>
    <x v="119"/>
    <n v="1381621"/>
    <n v="8"/>
    <n v="0"/>
    <x v="6"/>
    <x v="7"/>
    <d v="2023-06-13T00:00:00"/>
    <x v="0"/>
  </r>
  <r>
    <x v="0"/>
    <x v="0"/>
    <x v="0"/>
    <x v="0"/>
    <s v="NÃO AGENDADO"/>
    <s v="(vazio)"/>
    <s v="22/jul"/>
    <x v="0"/>
    <x v="0"/>
    <s v="MAS05"/>
    <x v="119"/>
    <x v="120"/>
    <n v="1381597"/>
    <n v="7"/>
    <n v="0"/>
    <x v="23"/>
    <x v="7"/>
    <d v="2023-06-13T00:00:00"/>
    <x v="0"/>
  </r>
  <r>
    <x v="0"/>
    <x v="0"/>
    <x v="0"/>
    <x v="0"/>
    <s v="NÃO AGENDADO"/>
    <s v="(vazio)"/>
    <s v="22/jul"/>
    <x v="0"/>
    <x v="0"/>
    <s v="MAS05"/>
    <x v="120"/>
    <x v="121"/>
    <n v="1381597"/>
    <n v="7"/>
    <n v="0"/>
    <x v="23"/>
    <x v="7"/>
    <d v="2023-06-13T00:00:00"/>
    <x v="0"/>
  </r>
  <r>
    <x v="0"/>
    <x v="0"/>
    <x v="0"/>
    <x v="0"/>
    <s v="NÃO AGENDADO"/>
    <s v="(vazio)"/>
    <s v="22/jul"/>
    <x v="0"/>
    <x v="0"/>
    <s v="MAS05"/>
    <x v="121"/>
    <x v="122"/>
    <n v="1381597"/>
    <n v="7"/>
    <n v="0"/>
    <x v="23"/>
    <x v="7"/>
    <d v="2023-06-13T00:00:00"/>
    <x v="0"/>
  </r>
  <r>
    <x v="0"/>
    <x v="0"/>
    <x v="0"/>
    <x v="0"/>
    <s v="NÃO AGENDADO"/>
    <s v="(vazio)"/>
    <s v="22/jul"/>
    <x v="0"/>
    <x v="0"/>
    <s v="MAS06"/>
    <x v="122"/>
    <x v="123"/>
    <n v="1381598"/>
    <n v="8"/>
    <n v="0"/>
    <x v="6"/>
    <x v="7"/>
    <d v="2023-06-13T00:00:00"/>
    <x v="0"/>
  </r>
  <r>
    <x v="0"/>
    <x v="0"/>
    <x v="0"/>
    <x v="0"/>
    <s v="NÃO AGENDADO"/>
    <s v="(vazio)"/>
    <s v="22/jun"/>
    <x v="0"/>
    <x v="1"/>
    <s v="FEM03"/>
    <x v="123"/>
    <x v="124"/>
    <n v="1380969"/>
    <n v="8"/>
    <n v="0"/>
    <x v="6"/>
    <x v="3"/>
    <d v="2023-05-16T00:00:00"/>
    <x v="0"/>
  </r>
  <r>
    <x v="0"/>
    <x v="0"/>
    <x v="0"/>
    <x v="0"/>
    <s v="NÃO AGENDADO"/>
    <s v="(vazio)"/>
    <s v="22/jun"/>
    <x v="0"/>
    <x v="1"/>
    <s v="FEM03"/>
    <x v="124"/>
    <x v="125"/>
    <n v="1380969"/>
    <n v="8"/>
    <n v="0"/>
    <x v="6"/>
    <x v="3"/>
    <d v="2023-05-16T00:00:00"/>
    <x v="0"/>
  </r>
  <r>
    <x v="0"/>
    <x v="0"/>
    <x v="0"/>
    <x v="0"/>
    <s v="NÃO AGENDADO"/>
    <s v="(vazio)"/>
    <s v="22/jun"/>
    <x v="0"/>
    <x v="1"/>
    <s v="FEM03"/>
    <x v="125"/>
    <x v="126"/>
    <n v="1380969"/>
    <n v="8"/>
    <n v="0"/>
    <x v="6"/>
    <x v="3"/>
    <d v="2023-05-16T00:00:00"/>
    <x v="0"/>
  </r>
  <r>
    <x v="0"/>
    <x v="0"/>
    <x v="0"/>
    <x v="0"/>
    <s v="NÃO AGENDADO"/>
    <s v="(vazio)"/>
    <s v="22/jun"/>
    <x v="0"/>
    <x v="1"/>
    <s v="FEM03"/>
    <x v="126"/>
    <x v="127"/>
    <n v="1380969"/>
    <n v="8"/>
    <n v="0"/>
    <x v="6"/>
    <x v="3"/>
    <d v="2023-05-16T00:00:00"/>
    <x v="0"/>
  </r>
  <r>
    <x v="0"/>
    <x v="0"/>
    <x v="0"/>
    <x v="0"/>
    <s v="NÃO AGENDADO"/>
    <s v="(vazio)"/>
    <s v="22/jun"/>
    <x v="0"/>
    <x v="1"/>
    <s v="FEM03"/>
    <x v="127"/>
    <x v="128"/>
    <n v="1380970"/>
    <n v="8"/>
    <n v="0"/>
    <x v="38"/>
    <x v="3"/>
    <d v="2023-05-16T00:00:00"/>
    <x v="0"/>
  </r>
  <r>
    <x v="0"/>
    <x v="0"/>
    <x v="0"/>
    <x v="0"/>
    <s v="NÃO AGENDADO"/>
    <s v="(vazio)"/>
    <s v="22/jun"/>
    <x v="0"/>
    <x v="1"/>
    <s v="FEM03"/>
    <x v="128"/>
    <x v="129"/>
    <n v="1381014"/>
    <n v="8"/>
    <n v="0"/>
    <x v="32"/>
    <x v="3"/>
    <d v="2023-05-16T00:00:00"/>
    <x v="0"/>
  </r>
  <r>
    <x v="0"/>
    <x v="0"/>
    <x v="0"/>
    <x v="0"/>
    <s v="NÃO AGENDADO"/>
    <s v="(vazio)"/>
    <s v="22/jun"/>
    <x v="0"/>
    <x v="1"/>
    <s v="FEM03"/>
    <x v="129"/>
    <x v="130"/>
    <n v="1381015"/>
    <n v="8"/>
    <n v="0"/>
    <x v="6"/>
    <x v="3"/>
    <d v="2023-05-16T00:00:00"/>
    <x v="0"/>
  </r>
  <r>
    <x v="0"/>
    <x v="0"/>
    <x v="0"/>
    <x v="0"/>
    <s v="NÃO AGENDADO"/>
    <s v="(vazio)"/>
    <s v="22/jun"/>
    <x v="0"/>
    <x v="1"/>
    <s v="FEM03"/>
    <x v="130"/>
    <x v="131"/>
    <n v="1381015"/>
    <n v="8"/>
    <n v="0"/>
    <x v="6"/>
    <x v="3"/>
    <d v="2023-05-16T00:00:00"/>
    <x v="0"/>
  </r>
  <r>
    <x v="0"/>
    <x v="0"/>
    <x v="0"/>
    <x v="0"/>
    <s v="NÃO AGENDADO"/>
    <s v="(vazio)"/>
    <s v="22/jun"/>
    <x v="0"/>
    <x v="1"/>
    <s v="FEM03"/>
    <x v="131"/>
    <x v="132"/>
    <n v="1381015"/>
    <n v="8"/>
    <n v="0"/>
    <x v="6"/>
    <x v="3"/>
    <d v="2023-05-16T00:00:00"/>
    <x v="0"/>
  </r>
  <r>
    <x v="0"/>
    <x v="0"/>
    <x v="0"/>
    <x v="0"/>
    <s v="NÃO AGENDADO"/>
    <s v="(vazio)"/>
    <s v="22/jun"/>
    <x v="0"/>
    <x v="1"/>
    <s v="FEM03"/>
    <x v="132"/>
    <x v="133"/>
    <n v="1381015"/>
    <n v="8"/>
    <n v="0"/>
    <x v="6"/>
    <x v="3"/>
    <d v="2023-05-16T00:00:00"/>
    <x v="0"/>
  </r>
  <r>
    <x v="0"/>
    <x v="0"/>
    <x v="0"/>
    <x v="0"/>
    <s v="NÃO AGENDADO"/>
    <s v="(vazio)"/>
    <s v="22/jun"/>
    <x v="0"/>
    <x v="1"/>
    <s v="FEM03"/>
    <x v="133"/>
    <x v="134"/>
    <n v="1381015"/>
    <n v="8"/>
    <n v="0"/>
    <x v="6"/>
    <x v="3"/>
    <d v="2023-05-16T00:00:00"/>
    <x v="0"/>
  </r>
  <r>
    <x v="0"/>
    <x v="0"/>
    <x v="0"/>
    <x v="0"/>
    <s v="NÃO AGENDADO"/>
    <s v="(vazio)"/>
    <s v="22/jun"/>
    <x v="0"/>
    <x v="0"/>
    <s v="MAS07"/>
    <x v="134"/>
    <x v="135"/>
    <n v="1381016"/>
    <n v="3"/>
    <n v="0"/>
    <x v="36"/>
    <x v="3"/>
    <d v="2023-05-16T00:00:00"/>
    <x v="0"/>
  </r>
  <r>
    <x v="0"/>
    <x v="0"/>
    <x v="0"/>
    <x v="0"/>
    <s v="NÃO AGENDADO"/>
    <s v="(vazio)"/>
    <s v="23/jun"/>
    <x v="0"/>
    <x v="1"/>
    <s v="FEM03"/>
    <x v="135"/>
    <x v="136"/>
    <n v="1381051"/>
    <n v="8"/>
    <n v="0"/>
    <x v="12"/>
    <x v="3"/>
    <d v="2023-05-16T00:00:00"/>
    <x v="0"/>
  </r>
  <r>
    <x v="0"/>
    <x v="0"/>
    <x v="0"/>
    <x v="0"/>
    <s v="NÃO AGENDADO"/>
    <s v="(vazio)"/>
    <s v="23/jun"/>
    <x v="0"/>
    <x v="1"/>
    <s v="FEM09"/>
    <x v="136"/>
    <x v="137"/>
    <n v="1381227"/>
    <n v="8"/>
    <n v="0"/>
    <x v="43"/>
    <x v="1"/>
    <d v="2023-05-30T00:00:00"/>
    <x v="0"/>
  </r>
  <r>
    <x v="0"/>
    <x v="0"/>
    <x v="0"/>
    <x v="0"/>
    <s v="NÃO AGENDADO"/>
    <s v="(vazio)"/>
    <s v="23/jun"/>
    <x v="0"/>
    <x v="1"/>
    <s v="FEM09"/>
    <x v="137"/>
    <x v="138"/>
    <n v="1381227"/>
    <n v="1"/>
    <n v="0"/>
    <x v="44"/>
    <x v="2"/>
    <d v="2023-06-19T00:00:00"/>
    <x v="0"/>
  </r>
  <r>
    <x v="0"/>
    <x v="0"/>
    <x v="0"/>
    <x v="0"/>
    <s v="NÃO AGENDADO"/>
    <s v="(vazio)"/>
    <s v="23/jun"/>
    <x v="0"/>
    <x v="1"/>
    <s v="FEM09"/>
    <x v="137"/>
    <x v="138"/>
    <n v="1381227"/>
    <n v="1"/>
    <n v="0"/>
    <x v="45"/>
    <x v="2"/>
    <d v="2023-06-19T00:00:00"/>
    <x v="0"/>
  </r>
  <r>
    <x v="0"/>
    <x v="0"/>
    <x v="0"/>
    <x v="0"/>
    <s v="NÃO AGENDADO"/>
    <s v="(vazio)"/>
    <s v="23/jun"/>
    <x v="0"/>
    <x v="1"/>
    <s v="FEM09"/>
    <x v="138"/>
    <x v="139"/>
    <n v="1381227"/>
    <n v="1"/>
    <n v="0"/>
    <x v="46"/>
    <x v="2"/>
    <d v="2023-06-19T00:00:00"/>
    <x v="0"/>
  </r>
  <r>
    <x v="0"/>
    <x v="0"/>
    <x v="0"/>
    <x v="0"/>
    <s v="NÃO AGENDADO"/>
    <s v="(vazio)"/>
    <s v="23/jun"/>
    <x v="0"/>
    <x v="1"/>
    <s v="FEM09"/>
    <x v="138"/>
    <x v="139"/>
    <n v="1381227"/>
    <n v="1"/>
    <n v="0"/>
    <x v="47"/>
    <x v="2"/>
    <d v="2023-06-19T00:00:00"/>
    <x v="0"/>
  </r>
  <r>
    <x v="0"/>
    <x v="0"/>
    <x v="0"/>
    <x v="0"/>
    <s v="NÃO AGENDADO"/>
    <s v="(vazio)"/>
    <s v="23/jun"/>
    <x v="0"/>
    <x v="1"/>
    <s v="FEM09"/>
    <x v="139"/>
    <x v="140"/>
    <n v="1381227"/>
    <n v="1"/>
    <n v="0"/>
    <x v="48"/>
    <x v="2"/>
    <d v="2023-06-19T00:00:00"/>
    <x v="0"/>
  </r>
  <r>
    <x v="0"/>
    <x v="0"/>
    <x v="0"/>
    <x v="0"/>
    <s v="NÃO AGENDADO"/>
    <s v="(vazio)"/>
    <s v="23/jun"/>
    <x v="0"/>
    <x v="1"/>
    <s v="FEM09"/>
    <x v="139"/>
    <x v="140"/>
    <n v="1381227"/>
    <n v="1"/>
    <n v="0"/>
    <x v="49"/>
    <x v="2"/>
    <d v="2023-06-19T00:00:00"/>
    <x v="0"/>
  </r>
  <r>
    <x v="0"/>
    <x v="0"/>
    <x v="0"/>
    <x v="0"/>
    <s v="NÃO AGENDADO"/>
    <s v="(vazio)"/>
    <s v="23/jun"/>
    <x v="0"/>
    <x v="1"/>
    <s v="FEM09"/>
    <x v="140"/>
    <x v="141"/>
    <n v="1381227"/>
    <n v="1"/>
    <n v="0"/>
    <x v="8"/>
    <x v="2"/>
    <d v="2023-06-19T00:00:00"/>
    <x v="0"/>
  </r>
  <r>
    <x v="0"/>
    <x v="0"/>
    <x v="0"/>
    <x v="0"/>
    <s v="NÃO AGENDADO"/>
    <s v="(vazio)"/>
    <s v="23/jun"/>
    <x v="0"/>
    <x v="1"/>
    <s v="FEM09"/>
    <x v="140"/>
    <x v="141"/>
    <n v="1381227"/>
    <n v="1"/>
    <n v="0"/>
    <x v="50"/>
    <x v="2"/>
    <d v="2023-06-19T00:00:00"/>
    <x v="0"/>
  </r>
  <r>
    <x v="0"/>
    <x v="0"/>
    <x v="0"/>
    <x v="0"/>
    <s v="NÃO AGENDADO"/>
    <s v="(vazio)"/>
    <s v="23/jun"/>
    <x v="0"/>
    <x v="1"/>
    <s v="FEM09"/>
    <x v="141"/>
    <x v="142"/>
    <n v="1381227"/>
    <n v="1"/>
    <n v="0"/>
    <x v="11"/>
    <x v="2"/>
    <d v="2023-06-19T00:00:00"/>
    <x v="0"/>
  </r>
  <r>
    <x v="0"/>
    <x v="0"/>
    <x v="0"/>
    <x v="0"/>
    <s v="NÃO AGENDADO"/>
    <s v="(vazio)"/>
    <s v="23/jun"/>
    <x v="0"/>
    <x v="1"/>
    <s v="FEM09"/>
    <x v="141"/>
    <x v="142"/>
    <n v="1381227"/>
    <n v="1"/>
    <n v="0"/>
    <x v="50"/>
    <x v="2"/>
    <d v="2023-06-19T00:00:00"/>
    <x v="0"/>
  </r>
  <r>
    <x v="0"/>
    <x v="0"/>
    <x v="0"/>
    <x v="0"/>
    <s v="NÃO AGENDADO"/>
    <s v="(vazio)"/>
    <s v="25/jun"/>
    <x v="0"/>
    <x v="1"/>
    <s v="FEM01"/>
    <x v="142"/>
    <x v="143"/>
    <n v="1381129"/>
    <n v="7"/>
    <n v="0"/>
    <x v="23"/>
    <x v="3"/>
    <d v="2023-05-16T00:00:00"/>
    <x v="0"/>
  </r>
  <r>
    <x v="0"/>
    <x v="0"/>
    <x v="0"/>
    <x v="0"/>
    <s v="NÃO AGENDADO"/>
    <s v="(vazio)"/>
    <s v="25/jun"/>
    <x v="0"/>
    <x v="1"/>
    <s v="FEM03"/>
    <x v="143"/>
    <x v="144"/>
    <n v="1381131"/>
    <n v="8"/>
    <n v="0"/>
    <x v="26"/>
    <x v="3"/>
    <d v="2023-05-16T00:00:00"/>
    <x v="0"/>
  </r>
  <r>
    <x v="0"/>
    <x v="0"/>
    <x v="0"/>
    <x v="0"/>
    <s v="NÃO AGENDADO"/>
    <s v="(vazio)"/>
    <s v="25/jun"/>
    <x v="0"/>
    <x v="1"/>
    <s v="FEM03"/>
    <x v="144"/>
    <x v="145"/>
    <n v="1381133"/>
    <n v="8"/>
    <n v="0"/>
    <x v="26"/>
    <x v="3"/>
    <d v="2023-05-16T00:00:00"/>
    <x v="0"/>
  </r>
  <r>
    <x v="0"/>
    <x v="0"/>
    <x v="0"/>
    <x v="0"/>
    <s v="NÃO AGENDADO"/>
    <s v="(vazio)"/>
    <s v="25/jun"/>
    <x v="0"/>
    <x v="1"/>
    <s v="FEM03"/>
    <x v="145"/>
    <x v="146"/>
    <n v="1381134"/>
    <n v="8"/>
    <n v="0"/>
    <x v="26"/>
    <x v="3"/>
    <d v="2023-05-16T00:00:00"/>
    <x v="0"/>
  </r>
  <r>
    <x v="0"/>
    <x v="0"/>
    <x v="0"/>
    <x v="0"/>
    <s v="NÃO AGENDADO"/>
    <s v="(vazio)"/>
    <s v="25/jun"/>
    <x v="0"/>
    <x v="1"/>
    <s v="FEM03"/>
    <x v="146"/>
    <x v="147"/>
    <n v="1381134"/>
    <n v="8"/>
    <n v="0"/>
    <x v="26"/>
    <x v="3"/>
    <d v="2023-05-16T00:00:00"/>
    <x v="0"/>
  </r>
  <r>
    <x v="0"/>
    <x v="0"/>
    <x v="0"/>
    <x v="0"/>
    <s v="NÃO AGENDADO"/>
    <s v="(vazio)"/>
    <s v="25/jun"/>
    <x v="0"/>
    <x v="1"/>
    <s v="FEM03"/>
    <x v="147"/>
    <x v="148"/>
    <n v="1381132"/>
    <n v="7"/>
    <n v="0"/>
    <x v="15"/>
    <x v="1"/>
    <d v="2023-05-30T00:00:00"/>
    <x v="0"/>
  </r>
  <r>
    <x v="0"/>
    <x v="0"/>
    <x v="0"/>
    <x v="0"/>
    <s v="NÃO AGENDADO"/>
    <s v="(vazio)"/>
    <s v="29/jun"/>
    <x v="0"/>
    <x v="1"/>
    <s v="FEM01"/>
    <x v="148"/>
    <x v="149"/>
    <n v="1381234"/>
    <n v="7"/>
    <n v="0"/>
    <x v="23"/>
    <x v="0"/>
    <d v="2023-05-22T00:00:00"/>
    <x v="0"/>
  </r>
  <r>
    <x v="0"/>
    <x v="0"/>
    <x v="0"/>
    <x v="0"/>
    <s v="NÃO AGENDADO"/>
    <s v="(vazio)"/>
    <s v="29/jun"/>
    <x v="0"/>
    <x v="1"/>
    <s v="FEM01"/>
    <x v="149"/>
    <x v="150"/>
    <n v="1381235"/>
    <n v="7"/>
    <n v="0"/>
    <x v="23"/>
    <x v="0"/>
    <d v="2023-05-22T00:00:00"/>
    <x v="0"/>
  </r>
  <r>
    <x v="0"/>
    <x v="0"/>
    <x v="0"/>
    <x v="0"/>
    <s v="NÃO AGENDADO"/>
    <s v="(vazio)"/>
    <s v="29/jun"/>
    <x v="0"/>
    <x v="1"/>
    <s v="FEM01"/>
    <x v="150"/>
    <x v="151"/>
    <n v="1381234"/>
    <n v="1"/>
    <n v="0"/>
    <x v="44"/>
    <x v="2"/>
    <d v="2023-06-19T00:00:00"/>
    <x v="0"/>
  </r>
  <r>
    <x v="0"/>
    <x v="0"/>
    <x v="0"/>
    <x v="0"/>
    <s v="NÃO AGENDADO"/>
    <s v="(vazio)"/>
    <s v="29/jun"/>
    <x v="0"/>
    <x v="1"/>
    <s v="FEM01"/>
    <x v="150"/>
    <x v="151"/>
    <n v="1381234"/>
    <n v="1"/>
    <n v="0"/>
    <x v="51"/>
    <x v="2"/>
    <d v="2023-06-19T00:00:00"/>
    <x v="0"/>
  </r>
  <r>
    <x v="0"/>
    <x v="0"/>
    <x v="0"/>
    <x v="0"/>
    <s v="NÃO AGENDADO"/>
    <s v="(vazio)"/>
    <s v="29/jun"/>
    <x v="0"/>
    <x v="1"/>
    <s v="FEM01"/>
    <x v="151"/>
    <x v="152"/>
    <n v="1381234"/>
    <n v="1"/>
    <n v="0"/>
    <x v="52"/>
    <x v="2"/>
    <d v="2023-06-19T00:00:00"/>
    <x v="0"/>
  </r>
  <r>
    <x v="0"/>
    <x v="0"/>
    <x v="0"/>
    <x v="0"/>
    <s v="NÃO AGENDADO"/>
    <s v="(vazio)"/>
    <s v="29/jun"/>
    <x v="0"/>
    <x v="1"/>
    <s v="FEM01"/>
    <x v="151"/>
    <x v="152"/>
    <n v="1381234"/>
    <n v="1"/>
    <n v="0"/>
    <x v="53"/>
    <x v="2"/>
    <d v="2023-06-19T00:00:00"/>
    <x v="0"/>
  </r>
  <r>
    <x v="0"/>
    <x v="0"/>
    <x v="0"/>
    <x v="0"/>
    <s v="NÃO AGENDADO"/>
    <s v="(vazio)"/>
    <s v="29/jun"/>
    <x v="0"/>
    <x v="1"/>
    <s v="FEM01"/>
    <x v="152"/>
    <x v="153"/>
    <n v="1381234"/>
    <n v="1"/>
    <n v="0"/>
    <x v="54"/>
    <x v="2"/>
    <d v="2023-06-19T00:00:00"/>
    <x v="0"/>
  </r>
  <r>
    <x v="0"/>
    <x v="0"/>
    <x v="0"/>
    <x v="0"/>
    <s v="NÃO AGENDADO"/>
    <s v="(vazio)"/>
    <s v="29/jun"/>
    <x v="0"/>
    <x v="1"/>
    <s v="FEM01"/>
    <x v="152"/>
    <x v="153"/>
    <n v="1381234"/>
    <n v="1"/>
    <n v="0"/>
    <x v="51"/>
    <x v="2"/>
    <d v="2023-06-19T00:00:00"/>
    <x v="0"/>
  </r>
  <r>
    <x v="0"/>
    <x v="0"/>
    <x v="0"/>
    <x v="0"/>
    <s v="NÃO AGENDADO"/>
    <s v="(vazio)"/>
    <s v="29/jun"/>
    <x v="0"/>
    <x v="1"/>
    <s v="FEM01"/>
    <x v="153"/>
    <x v="154"/>
    <n v="1381234"/>
    <n v="1"/>
    <n v="0"/>
    <x v="55"/>
    <x v="2"/>
    <d v="2023-06-19T00:00:00"/>
    <x v="0"/>
  </r>
  <r>
    <x v="0"/>
    <x v="0"/>
    <x v="0"/>
    <x v="0"/>
    <s v="NÃO AGENDADO"/>
    <s v="(vazio)"/>
    <s v="29/jun"/>
    <x v="0"/>
    <x v="1"/>
    <s v="FEM03"/>
    <x v="154"/>
    <x v="155"/>
    <n v="1381222"/>
    <n v="8"/>
    <n v="0"/>
    <x v="56"/>
    <x v="0"/>
    <d v="2023-05-22T00:00:00"/>
    <x v="0"/>
  </r>
  <r>
    <x v="0"/>
    <x v="0"/>
    <x v="0"/>
    <x v="0"/>
    <s v="NÃO AGENDADO"/>
    <s v="(vazio)"/>
    <s v="29/jun"/>
    <x v="0"/>
    <x v="1"/>
    <s v="FEM03"/>
    <x v="154"/>
    <x v="155"/>
    <n v="1381222"/>
    <n v="8"/>
    <n v="0"/>
    <x v="57"/>
    <x v="0"/>
    <d v="2023-05-22T00:00:00"/>
    <x v="0"/>
  </r>
  <r>
    <x v="0"/>
    <x v="0"/>
    <x v="0"/>
    <x v="0"/>
    <s v="NÃO AGENDADO"/>
    <s v="(vazio)"/>
    <s v="29/jun"/>
    <x v="0"/>
    <x v="1"/>
    <s v="FEM03"/>
    <x v="155"/>
    <x v="156"/>
    <n v="1381223"/>
    <n v="8"/>
    <n v="0"/>
    <x v="26"/>
    <x v="0"/>
    <d v="2023-05-22T00:00:00"/>
    <x v="0"/>
  </r>
  <r>
    <x v="0"/>
    <x v="0"/>
    <x v="0"/>
    <x v="0"/>
    <s v="NÃO AGENDADO"/>
    <s v="(vazio)"/>
    <s v="29/jun"/>
    <x v="0"/>
    <x v="1"/>
    <s v="FEM03"/>
    <x v="156"/>
    <x v="157"/>
    <n v="1381224"/>
    <n v="8"/>
    <n v="0"/>
    <x v="26"/>
    <x v="0"/>
    <d v="2023-05-22T00:00:00"/>
    <x v="0"/>
  </r>
  <r>
    <x v="0"/>
    <x v="0"/>
    <x v="0"/>
    <x v="0"/>
    <s v="NÃO AGENDADO"/>
    <s v="(vazio)"/>
    <s v="29/jun"/>
    <x v="0"/>
    <x v="1"/>
    <s v="FEM03"/>
    <x v="157"/>
    <x v="158"/>
    <n v="1381225"/>
    <n v="8"/>
    <n v="0"/>
    <x v="12"/>
    <x v="0"/>
    <d v="2023-05-22T00:00:00"/>
    <x v="0"/>
  </r>
  <r>
    <x v="0"/>
    <x v="0"/>
    <x v="0"/>
    <x v="0"/>
    <s v="NÃO AGENDADO"/>
    <s v="(vazio)"/>
    <s v="29/jun"/>
    <x v="0"/>
    <x v="1"/>
    <s v="FEM03"/>
    <x v="158"/>
    <x v="159"/>
    <n v="1381222"/>
    <n v="1"/>
    <n v="0"/>
    <x v="7"/>
    <x v="2"/>
    <d v="2023-06-19T00:00:00"/>
    <x v="0"/>
  </r>
  <r>
    <x v="0"/>
    <x v="0"/>
    <x v="0"/>
    <x v="0"/>
    <s v="NÃO AGENDADO"/>
    <s v="(vazio)"/>
    <s v="29/jun"/>
    <x v="0"/>
    <x v="1"/>
    <s v="FEM03"/>
    <x v="158"/>
    <x v="159"/>
    <n v="1381222"/>
    <n v="1"/>
    <n v="0"/>
    <x v="16"/>
    <x v="2"/>
    <d v="2023-06-19T00:00:00"/>
    <x v="0"/>
  </r>
  <r>
    <x v="0"/>
    <x v="0"/>
    <x v="0"/>
    <x v="0"/>
    <s v="NÃO AGENDADO"/>
    <s v="(vazio)"/>
    <s v="29/jun"/>
    <x v="0"/>
    <x v="1"/>
    <s v="FEM03"/>
    <x v="159"/>
    <x v="160"/>
    <n v="1381222"/>
    <n v="1"/>
    <n v="0"/>
    <x v="7"/>
    <x v="2"/>
    <d v="2023-06-19T00:00:00"/>
    <x v="0"/>
  </r>
  <r>
    <x v="0"/>
    <x v="0"/>
    <x v="0"/>
    <x v="0"/>
    <s v="NÃO AGENDADO"/>
    <s v="(vazio)"/>
    <s v="29/jun"/>
    <x v="0"/>
    <x v="1"/>
    <s v="FEM03"/>
    <x v="160"/>
    <x v="161"/>
    <n v="1381222"/>
    <n v="1"/>
    <n v="0"/>
    <x v="16"/>
    <x v="2"/>
    <d v="2023-06-19T00:00:00"/>
    <x v="0"/>
  </r>
  <r>
    <x v="0"/>
    <x v="0"/>
    <x v="0"/>
    <x v="0"/>
    <s v="NÃO AGENDADO"/>
    <s v="(vazio)"/>
    <s v="29/jun"/>
    <x v="0"/>
    <x v="1"/>
    <s v="FEM03"/>
    <x v="160"/>
    <x v="161"/>
    <n v="1381222"/>
    <n v="1"/>
    <n v="0"/>
    <x v="11"/>
    <x v="2"/>
    <d v="2023-06-19T00:00:00"/>
    <x v="0"/>
  </r>
  <r>
    <x v="0"/>
    <x v="0"/>
    <x v="0"/>
    <x v="0"/>
    <s v="NÃO AGENDADO"/>
    <s v="(vazio)"/>
    <s v="29/jun"/>
    <x v="0"/>
    <x v="1"/>
    <s v="FEM03"/>
    <x v="161"/>
    <x v="162"/>
    <n v="1381222"/>
    <n v="1"/>
    <n v="0"/>
    <x v="7"/>
    <x v="2"/>
    <d v="2023-06-19T00:00:00"/>
    <x v="0"/>
  </r>
  <r>
    <x v="0"/>
    <x v="0"/>
    <x v="0"/>
    <x v="0"/>
    <s v="NÃO AGENDADO"/>
    <s v="(vazio)"/>
    <s v="29/jun"/>
    <x v="0"/>
    <x v="1"/>
    <s v="FEM03"/>
    <x v="161"/>
    <x v="162"/>
    <n v="1381222"/>
    <n v="1"/>
    <n v="0"/>
    <x v="8"/>
    <x v="2"/>
    <d v="2023-06-19T00:00:00"/>
    <x v="0"/>
  </r>
  <r>
    <x v="0"/>
    <x v="0"/>
    <x v="0"/>
    <x v="0"/>
    <s v="NÃO AGENDADO"/>
    <s v="(vazio)"/>
    <s v="29/jun"/>
    <x v="0"/>
    <x v="1"/>
    <s v="FEM03"/>
    <x v="162"/>
    <x v="163"/>
    <n v="1381222"/>
    <n v="1"/>
    <n v="0"/>
    <x v="16"/>
    <x v="2"/>
    <d v="2023-06-19T00:00:00"/>
    <x v="0"/>
  </r>
  <r>
    <x v="0"/>
    <x v="0"/>
    <x v="0"/>
    <x v="0"/>
    <s v="NÃO AGENDADO"/>
    <s v="(vazio)"/>
    <s v="29/jun"/>
    <x v="0"/>
    <x v="1"/>
    <s v="FEM04"/>
    <x v="163"/>
    <x v="164"/>
    <n v="1381218"/>
    <n v="8"/>
    <n v="0"/>
    <x v="26"/>
    <x v="0"/>
    <d v="2023-05-22T00:00:00"/>
    <x v="0"/>
  </r>
  <r>
    <x v="0"/>
    <x v="0"/>
    <x v="0"/>
    <x v="0"/>
    <s v="NÃO AGENDADO"/>
    <s v="(vazio)"/>
    <s v="29/jun"/>
    <x v="0"/>
    <x v="1"/>
    <s v="FEM04"/>
    <x v="164"/>
    <x v="165"/>
    <n v="1381219"/>
    <n v="8"/>
    <n v="0"/>
    <x v="26"/>
    <x v="0"/>
    <d v="2023-05-22T00:00:00"/>
    <x v="0"/>
  </r>
  <r>
    <x v="0"/>
    <x v="0"/>
    <x v="0"/>
    <x v="0"/>
    <s v="NÃO AGENDADO"/>
    <s v="(vazio)"/>
    <s v="29/jun"/>
    <x v="0"/>
    <x v="1"/>
    <s v="FEM04"/>
    <x v="165"/>
    <x v="166"/>
    <n v="1381249"/>
    <n v="8"/>
    <n v="0"/>
    <x v="26"/>
    <x v="0"/>
    <d v="2023-05-22T00:00:00"/>
    <x v="0"/>
  </r>
  <r>
    <x v="0"/>
    <x v="0"/>
    <x v="0"/>
    <x v="0"/>
    <s v="NÃO AGENDADO"/>
    <s v="(vazio)"/>
    <s v="29/jun"/>
    <x v="0"/>
    <x v="1"/>
    <s v="FEM04"/>
    <x v="166"/>
    <x v="167"/>
    <n v="1381250"/>
    <n v="8"/>
    <n v="0"/>
    <x v="26"/>
    <x v="0"/>
    <d v="2023-05-22T00:00:00"/>
    <x v="0"/>
  </r>
  <r>
    <x v="0"/>
    <x v="0"/>
    <x v="0"/>
    <x v="0"/>
    <s v="NÃO AGENDADO"/>
    <s v="(vazio)"/>
    <s v="29/jun"/>
    <x v="0"/>
    <x v="1"/>
    <s v="FEM09"/>
    <x v="167"/>
    <x v="168"/>
    <n v="1381226"/>
    <n v="8"/>
    <n v="0"/>
    <x v="6"/>
    <x v="0"/>
    <d v="2023-05-22T00:00:00"/>
    <x v="0"/>
  </r>
  <r>
    <x v="0"/>
    <x v="0"/>
    <x v="0"/>
    <x v="0"/>
    <s v="NÃO AGENDADO"/>
    <s v="(vazio)"/>
    <s v="29/jun"/>
    <x v="0"/>
    <x v="1"/>
    <s v="FEM09"/>
    <x v="168"/>
    <x v="169"/>
    <n v="1381226"/>
    <n v="8"/>
    <n v="0"/>
    <x v="6"/>
    <x v="0"/>
    <d v="2023-05-22T00:00:00"/>
    <x v="0"/>
  </r>
  <r>
    <x v="0"/>
    <x v="0"/>
    <x v="0"/>
    <x v="0"/>
    <s v="NÃO AGENDADO"/>
    <s v="(vazio)"/>
    <s v="29/jun"/>
    <x v="0"/>
    <x v="1"/>
    <s v="FEM09"/>
    <x v="169"/>
    <x v="170"/>
    <n v="1381226"/>
    <n v="8"/>
    <n v="0"/>
    <x v="6"/>
    <x v="0"/>
    <d v="2023-05-22T00:00:00"/>
    <x v="0"/>
  </r>
  <r>
    <x v="0"/>
    <x v="0"/>
    <x v="0"/>
    <x v="0"/>
    <s v="NÃO AGENDADO"/>
    <s v="(vazio)"/>
    <s v="29/jun"/>
    <x v="0"/>
    <x v="1"/>
    <s v="FEM09"/>
    <x v="170"/>
    <x v="171"/>
    <n v="1381226"/>
    <n v="8"/>
    <n v="0"/>
    <x v="6"/>
    <x v="0"/>
    <d v="2023-05-22T00:00:00"/>
    <x v="0"/>
  </r>
  <r>
    <x v="0"/>
    <x v="0"/>
    <x v="0"/>
    <x v="0"/>
    <s v="NÃO AGENDADO"/>
    <s v="(vazio)"/>
    <s v="29/jun"/>
    <x v="0"/>
    <x v="1"/>
    <s v="FEM09"/>
    <x v="171"/>
    <x v="172"/>
    <n v="1381226"/>
    <n v="8"/>
    <n v="0"/>
    <x v="6"/>
    <x v="1"/>
    <d v="2023-05-30T00:00:00"/>
    <x v="0"/>
  </r>
  <r>
    <x v="0"/>
    <x v="0"/>
    <x v="0"/>
    <x v="0"/>
    <s v="NÃO AGENDADO"/>
    <s v="(vazio)"/>
    <s v="29/jun"/>
    <x v="0"/>
    <x v="1"/>
    <s v="FEM09"/>
    <x v="172"/>
    <x v="173"/>
    <n v="1381226"/>
    <n v="8"/>
    <n v="0"/>
    <x v="6"/>
    <x v="1"/>
    <d v="2023-05-30T00:00:00"/>
    <x v="0"/>
  </r>
  <r>
    <x v="0"/>
    <x v="0"/>
    <x v="0"/>
    <x v="0"/>
    <s v="NÃO AGENDADO"/>
    <s v="(vazio)"/>
    <s v="29/jun"/>
    <x v="0"/>
    <x v="1"/>
    <s v="FEM09"/>
    <x v="173"/>
    <x v="174"/>
    <n v="1381290"/>
    <n v="8"/>
    <n v="0"/>
    <x v="6"/>
    <x v="1"/>
    <d v="2023-05-30T00:00:00"/>
    <x v="0"/>
  </r>
  <r>
    <x v="0"/>
    <x v="0"/>
    <x v="0"/>
    <x v="0"/>
    <s v="NÃO AGENDADO"/>
    <s v="(vazio)"/>
    <s v="29/jun"/>
    <x v="0"/>
    <x v="0"/>
    <s v="MAS05"/>
    <x v="174"/>
    <x v="175"/>
    <n v="1381220"/>
    <n v="7"/>
    <n v="0"/>
    <x v="0"/>
    <x v="0"/>
    <d v="2023-05-22T00:00:00"/>
    <x v="0"/>
  </r>
  <r>
    <x v="0"/>
    <x v="0"/>
    <x v="0"/>
    <x v="0"/>
    <s v="NÃO AGENDADO"/>
    <s v="(vazio)"/>
    <s v="29/jun"/>
    <x v="0"/>
    <x v="0"/>
    <s v="MAS05"/>
    <x v="175"/>
    <x v="176"/>
    <n v="1381246"/>
    <n v="7"/>
    <n v="0"/>
    <x v="0"/>
    <x v="0"/>
    <d v="2023-05-22T00:00:00"/>
    <x v="0"/>
  </r>
  <r>
    <x v="0"/>
    <x v="0"/>
    <x v="0"/>
    <x v="0"/>
    <s v="NÃO AGENDADO"/>
    <s v="(vazio)"/>
    <s v="29/jun"/>
    <x v="0"/>
    <x v="0"/>
    <s v="MAS05"/>
    <x v="176"/>
    <x v="177"/>
    <n v="1381247"/>
    <n v="8"/>
    <n v="0"/>
    <x v="6"/>
    <x v="0"/>
    <d v="2023-05-22T00:00:00"/>
    <x v="0"/>
  </r>
  <r>
    <x v="0"/>
    <x v="0"/>
    <x v="0"/>
    <x v="0"/>
    <s v="NÃO AGENDADO"/>
    <s v="(vazio)"/>
    <s v="29/jun"/>
    <x v="0"/>
    <x v="0"/>
    <s v="MAS05"/>
    <x v="177"/>
    <x v="178"/>
    <n v="1381248"/>
    <n v="7"/>
    <n v="0"/>
    <x v="0"/>
    <x v="0"/>
    <d v="2023-05-22T00:00:00"/>
    <x v="0"/>
  </r>
  <r>
    <x v="0"/>
    <x v="0"/>
    <x v="0"/>
    <x v="0"/>
    <s v="NÃO AGENDADO"/>
    <s v="(vazio)"/>
    <s v="29/jun"/>
    <x v="0"/>
    <x v="0"/>
    <s v="MAS05"/>
    <x v="178"/>
    <x v="179"/>
    <n v="1381323"/>
    <n v="7"/>
    <n v="0"/>
    <x v="0"/>
    <x v="1"/>
    <d v="2023-05-30T00:00:00"/>
    <x v="0"/>
  </r>
  <r>
    <x v="0"/>
    <x v="0"/>
    <x v="0"/>
    <x v="0"/>
    <s v="NÃO AGENDADO"/>
    <s v="(vazio)"/>
    <s v="29/jun"/>
    <x v="0"/>
    <x v="0"/>
    <s v="MAS05"/>
    <x v="179"/>
    <x v="180"/>
    <n v="1381323"/>
    <n v="7"/>
    <n v="0"/>
    <x v="0"/>
    <x v="1"/>
    <d v="2023-05-30T00:00:00"/>
    <x v="0"/>
  </r>
  <r>
    <x v="0"/>
    <x v="0"/>
    <x v="0"/>
    <x v="0"/>
    <s v="NÃO AGENDADO"/>
    <s v="(vazio)"/>
    <s v="29/jun"/>
    <x v="0"/>
    <x v="0"/>
    <s v="MAS05"/>
    <x v="180"/>
    <x v="181"/>
    <n v="1381323"/>
    <n v="7"/>
    <n v="0"/>
    <x v="0"/>
    <x v="1"/>
    <d v="2023-05-30T00:00:00"/>
    <x v="0"/>
  </r>
  <r>
    <x v="0"/>
    <x v="0"/>
    <x v="0"/>
    <x v="0"/>
    <s v="NÃO AGENDADO"/>
    <s v="(vazio)"/>
    <s v="29/jun"/>
    <x v="0"/>
    <x v="0"/>
    <s v="MAS06"/>
    <x v="181"/>
    <x v="182"/>
    <n v="1380310"/>
    <n v="8"/>
    <n v="0"/>
    <x v="34"/>
    <x v="3"/>
    <d v="2023-05-16T00:00:00"/>
    <x v="0"/>
  </r>
  <r>
    <x v="0"/>
    <x v="0"/>
    <x v="0"/>
    <x v="0"/>
    <s v="NÃO AGENDADO"/>
    <s v="(vazio)"/>
    <s v="29/jun"/>
    <x v="0"/>
    <x v="0"/>
    <s v="MAS06"/>
    <x v="182"/>
    <x v="183"/>
    <n v="1380310"/>
    <n v="8"/>
    <n v="0"/>
    <x v="34"/>
    <x v="3"/>
    <d v="2023-05-16T00:00:00"/>
    <x v="0"/>
  </r>
  <r>
    <x v="0"/>
    <x v="0"/>
    <x v="0"/>
    <x v="0"/>
    <s v="NÃO AGENDADO"/>
    <s v="(vazio)"/>
    <s v="29/jun"/>
    <x v="0"/>
    <x v="0"/>
    <s v="MAS06"/>
    <x v="183"/>
    <x v="184"/>
    <n v="1380310"/>
    <n v="8"/>
    <n v="0"/>
    <x v="34"/>
    <x v="3"/>
    <d v="2023-05-16T00:00:00"/>
    <x v="0"/>
  </r>
  <r>
    <x v="0"/>
    <x v="0"/>
    <x v="0"/>
    <x v="0"/>
    <s v="NÃO AGENDADO"/>
    <s v="(vazio)"/>
    <s v="29/jun"/>
    <x v="0"/>
    <x v="0"/>
    <s v="MAS06"/>
    <x v="184"/>
    <x v="185"/>
    <n v="1381221"/>
    <n v="8"/>
    <n v="0"/>
    <x v="6"/>
    <x v="0"/>
    <d v="2023-05-22T00:00:00"/>
    <x v="0"/>
  </r>
  <r>
    <x v="0"/>
    <x v="0"/>
    <x v="0"/>
    <x v="0"/>
    <s v="NÃO AGENDADO"/>
    <s v="(vazio)"/>
    <s v="29/jun"/>
    <x v="0"/>
    <x v="0"/>
    <s v="MAS06"/>
    <x v="185"/>
    <x v="186"/>
    <n v="1381221"/>
    <n v="8"/>
    <n v="0"/>
    <x v="6"/>
    <x v="0"/>
    <d v="2023-05-22T00:00:00"/>
    <x v="0"/>
  </r>
  <r>
    <x v="0"/>
    <x v="0"/>
    <x v="0"/>
    <x v="0"/>
    <s v="NÃO AGENDADO"/>
    <s v="(vazio)"/>
    <s v="29/jun"/>
    <x v="0"/>
    <x v="0"/>
    <s v="MAS06"/>
    <x v="102"/>
    <x v="187"/>
    <n v="1381221"/>
    <n v="8"/>
    <n v="0"/>
    <x v="6"/>
    <x v="0"/>
    <d v="2023-05-22T00:00:00"/>
    <x v="0"/>
  </r>
  <r>
    <x v="0"/>
    <x v="0"/>
    <x v="0"/>
    <x v="0"/>
    <s v="NÃO AGENDADO"/>
    <s v="(vazio)"/>
    <s v="29/jun"/>
    <x v="0"/>
    <x v="0"/>
    <s v="MAS06"/>
    <x v="186"/>
    <x v="188"/>
    <n v="1381221"/>
    <n v="8"/>
    <n v="0"/>
    <x v="6"/>
    <x v="0"/>
    <d v="2023-05-22T00:00:00"/>
    <x v="0"/>
  </r>
  <r>
    <x v="0"/>
    <x v="0"/>
    <x v="0"/>
    <x v="0"/>
    <s v="NÃO AGENDADO"/>
    <s v="(vazio)"/>
    <s v="30/jun"/>
    <x v="0"/>
    <x v="1"/>
    <s v="FEM03"/>
    <x v="187"/>
    <x v="189"/>
    <n v="1381252"/>
    <n v="8"/>
    <n v="0"/>
    <x v="58"/>
    <x v="0"/>
    <d v="2023-05-22T00:00:00"/>
    <x v="0"/>
  </r>
  <r>
    <x v="0"/>
    <x v="0"/>
    <x v="0"/>
    <x v="0"/>
    <s v="NÃO AGENDADO"/>
    <s v="(vazio)"/>
    <s v="30/jun"/>
    <x v="0"/>
    <x v="1"/>
    <s v="FEM03"/>
    <x v="188"/>
    <x v="190"/>
    <n v="1381252"/>
    <n v="8"/>
    <n v="0"/>
    <x v="32"/>
    <x v="0"/>
    <d v="2023-05-22T00:00:00"/>
    <x v="0"/>
  </r>
  <r>
    <x v="0"/>
    <x v="0"/>
    <x v="0"/>
    <x v="0"/>
    <s v="NÃO AGENDADO"/>
    <s v="(vazio)"/>
    <s v="30/jun"/>
    <x v="0"/>
    <x v="1"/>
    <s v="FEM03"/>
    <x v="189"/>
    <x v="191"/>
    <n v="1381252"/>
    <n v="8"/>
    <n v="0"/>
    <x v="32"/>
    <x v="0"/>
    <d v="2023-05-22T00:00:00"/>
    <x v="0"/>
  </r>
  <r>
    <x v="0"/>
    <x v="0"/>
    <x v="0"/>
    <x v="0"/>
    <s v="NÃO AGENDADO"/>
    <s v="(vazio)"/>
    <s v="30/jun"/>
    <x v="0"/>
    <x v="1"/>
    <s v="FEM03"/>
    <x v="190"/>
    <x v="192"/>
    <n v="1381253"/>
    <n v="8"/>
    <n v="0"/>
    <x v="32"/>
    <x v="0"/>
    <d v="2023-05-22T00:00:00"/>
    <x v="0"/>
  </r>
  <r>
    <x v="0"/>
    <x v="0"/>
    <x v="0"/>
    <x v="0"/>
    <s v="NÃO AGENDADO"/>
    <s v="(vazio)"/>
    <s v="30/jun"/>
    <x v="0"/>
    <x v="1"/>
    <s v="FEM03"/>
    <x v="191"/>
    <x v="193"/>
    <n v="1381253"/>
    <n v="8"/>
    <n v="0"/>
    <x v="32"/>
    <x v="0"/>
    <d v="2023-05-22T00:00:00"/>
    <x v="0"/>
  </r>
  <r>
    <x v="0"/>
    <x v="0"/>
    <x v="0"/>
    <x v="0"/>
    <s v="NÃO AGENDADO"/>
    <s v="(vazio)"/>
    <s v="30/jun"/>
    <x v="0"/>
    <x v="1"/>
    <s v="FEM03"/>
    <x v="192"/>
    <x v="194"/>
    <n v="1381253"/>
    <n v="8"/>
    <n v="0"/>
    <x v="58"/>
    <x v="0"/>
    <d v="2023-05-22T00:00:00"/>
    <x v="0"/>
  </r>
  <r>
    <x v="0"/>
    <x v="0"/>
    <x v="0"/>
    <x v="0"/>
    <s v="NÃO AGENDADO"/>
    <s v="(vazio)"/>
    <s v="30/jun"/>
    <x v="0"/>
    <x v="1"/>
    <s v="FEM03"/>
    <x v="193"/>
    <x v="195"/>
    <n v="1381254"/>
    <n v="8"/>
    <n v="0"/>
    <x v="59"/>
    <x v="0"/>
    <d v="2023-05-22T00:00:00"/>
    <x v="0"/>
  </r>
  <r>
    <x v="0"/>
    <x v="0"/>
    <x v="0"/>
    <x v="0"/>
    <s v="NÃO AGENDADO"/>
    <s v="(vazio)"/>
    <s v="30/jun"/>
    <x v="0"/>
    <x v="1"/>
    <s v="FEM03"/>
    <x v="194"/>
    <x v="196"/>
    <n v="1381254"/>
    <n v="8"/>
    <n v="0"/>
    <x v="32"/>
    <x v="0"/>
    <d v="2023-05-22T00:00:00"/>
    <x v="0"/>
  </r>
  <r>
    <x v="0"/>
    <x v="0"/>
    <x v="0"/>
    <x v="0"/>
    <s v="NÃO AGENDADO"/>
    <s v="(vazio)"/>
    <s v="30/jun"/>
    <x v="0"/>
    <x v="1"/>
    <s v="FEM03"/>
    <x v="195"/>
    <x v="197"/>
    <n v="1381254"/>
    <n v="8"/>
    <n v="0"/>
    <x v="59"/>
    <x v="0"/>
    <d v="2023-05-22T00:00:00"/>
    <x v="0"/>
  </r>
  <r>
    <x v="0"/>
    <x v="0"/>
    <x v="0"/>
    <x v="0"/>
    <s v="NÃO AGENDADO"/>
    <s v="(vazio)"/>
    <s v="30/jun"/>
    <x v="0"/>
    <x v="1"/>
    <s v="FEM07"/>
    <x v="196"/>
    <x v="198"/>
    <n v="1381334"/>
    <n v="7"/>
    <n v="0"/>
    <x v="3"/>
    <x v="1"/>
    <d v="2023-05-30T00:00:00"/>
    <x v="0"/>
  </r>
  <r>
    <x v="0"/>
    <x v="0"/>
    <x v="0"/>
    <x v="0"/>
    <s v="NÃO AGENDADO"/>
    <s v="(vazio)"/>
    <s v="30/jun"/>
    <x v="0"/>
    <x v="1"/>
    <s v="FEM07"/>
    <x v="197"/>
    <x v="199"/>
    <n v="1381335"/>
    <n v="7"/>
    <n v="0"/>
    <x v="3"/>
    <x v="1"/>
    <d v="2023-05-30T00:00:00"/>
    <x v="0"/>
  </r>
  <r>
    <x v="0"/>
    <x v="0"/>
    <x v="0"/>
    <x v="0"/>
    <s v="NÃO AGENDADO"/>
    <s v="(vazio)"/>
    <s v="30/jun"/>
    <x v="0"/>
    <x v="1"/>
    <s v="FEM07"/>
    <x v="198"/>
    <x v="200"/>
    <n v="1381336"/>
    <n v="7"/>
    <n v="0"/>
    <x v="3"/>
    <x v="1"/>
    <d v="2023-05-30T00:00:00"/>
    <x v="0"/>
  </r>
  <r>
    <x v="0"/>
    <x v="0"/>
    <x v="0"/>
    <x v="0"/>
    <s v="NÃO AGENDADO"/>
    <s v="(vazio)"/>
    <s v="30/jun"/>
    <x v="0"/>
    <x v="1"/>
    <s v="FEM07"/>
    <x v="199"/>
    <x v="201"/>
    <n v="1381336"/>
    <n v="7"/>
    <n v="0"/>
    <x v="3"/>
    <x v="1"/>
    <d v="2023-05-30T00:00:00"/>
    <x v="0"/>
  </r>
  <r>
    <x v="0"/>
    <x v="0"/>
    <x v="0"/>
    <x v="0"/>
    <s v="NÃO AGENDADO"/>
    <s v="(vazio)"/>
    <s v="30/jun"/>
    <x v="0"/>
    <x v="1"/>
    <s v="FEM07"/>
    <x v="200"/>
    <x v="202"/>
    <n v="1381337"/>
    <n v="7"/>
    <n v="0"/>
    <x v="3"/>
    <x v="1"/>
    <d v="2023-05-30T00:00:00"/>
    <x v="0"/>
  </r>
  <r>
    <x v="0"/>
    <x v="0"/>
    <x v="0"/>
    <x v="0"/>
    <s v="NÃO AGENDADO"/>
    <s v="(vazio)"/>
    <s v="30/jun"/>
    <x v="0"/>
    <x v="1"/>
    <s v="FEM07"/>
    <x v="201"/>
    <x v="203"/>
    <n v="1381337"/>
    <n v="7"/>
    <n v="0"/>
    <x v="3"/>
    <x v="1"/>
    <d v="2023-05-30T00:00:00"/>
    <x v="0"/>
  </r>
  <r>
    <x v="0"/>
    <x v="0"/>
    <x v="0"/>
    <x v="0"/>
    <s v="NÃO AGENDADO"/>
    <s v="(vazio)"/>
    <s v="30/jun"/>
    <x v="0"/>
    <x v="1"/>
    <s v="FEM07"/>
    <x v="202"/>
    <x v="204"/>
    <n v="1381338"/>
    <n v="7"/>
    <n v="0"/>
    <x v="3"/>
    <x v="1"/>
    <d v="2023-05-30T00:00:00"/>
    <x v="0"/>
  </r>
  <r>
    <x v="0"/>
    <x v="0"/>
    <x v="0"/>
    <x v="0"/>
    <s v="NÃO AGENDADO"/>
    <s v="(vazio)"/>
    <s v="30/jun"/>
    <x v="0"/>
    <x v="1"/>
    <s v="FEM07"/>
    <x v="203"/>
    <x v="205"/>
    <n v="1381338"/>
    <n v="7"/>
    <n v="0"/>
    <x v="3"/>
    <x v="1"/>
    <d v="2023-05-30T00:00:00"/>
    <x v="0"/>
  </r>
  <r>
    <x v="0"/>
    <x v="0"/>
    <x v="0"/>
    <x v="0"/>
    <s v="NÃO AGENDADO"/>
    <s v="(vazio)"/>
    <s v="30/jun"/>
    <x v="0"/>
    <x v="1"/>
    <s v="FEM07"/>
    <x v="204"/>
    <x v="206"/>
    <n v="1381339"/>
    <n v="7"/>
    <n v="0"/>
    <x v="3"/>
    <x v="1"/>
    <d v="2023-05-30T00:00:00"/>
    <x v="0"/>
  </r>
  <r>
    <x v="0"/>
    <x v="0"/>
    <x v="0"/>
    <x v="0"/>
    <s v="NÃO AGENDADO"/>
    <s v="(vazio)"/>
    <s v="30/jun"/>
    <x v="0"/>
    <x v="1"/>
    <s v="FEM07"/>
    <x v="205"/>
    <x v="207"/>
    <n v="1381339"/>
    <n v="7"/>
    <n v="0"/>
    <x v="3"/>
    <x v="1"/>
    <d v="2023-05-30T00:00:00"/>
    <x v="0"/>
  </r>
  <r>
    <x v="0"/>
    <x v="0"/>
    <x v="0"/>
    <x v="0"/>
    <s v="NÃO AGENDADO"/>
    <s v="(vazio)"/>
    <s v="30/jun"/>
    <x v="0"/>
    <x v="1"/>
    <s v="FEM07"/>
    <x v="206"/>
    <x v="208"/>
    <n v="1381340"/>
    <n v="7"/>
    <n v="0"/>
    <x v="3"/>
    <x v="1"/>
    <d v="2023-05-30T00:00:00"/>
    <x v="0"/>
  </r>
  <r>
    <x v="0"/>
    <x v="0"/>
    <x v="0"/>
    <x v="0"/>
    <s v="NÃO AGENDADO"/>
    <s v="(vazio)"/>
    <s v="30/jun"/>
    <x v="0"/>
    <x v="1"/>
    <s v="FEM07"/>
    <x v="207"/>
    <x v="209"/>
    <n v="1381341"/>
    <n v="7"/>
    <n v="0"/>
    <x v="3"/>
    <x v="1"/>
    <d v="2023-05-30T00:00:00"/>
    <x v="0"/>
  </r>
  <r>
    <x v="0"/>
    <x v="0"/>
    <x v="0"/>
    <x v="0"/>
    <s v="NÃO AGENDADO"/>
    <s v="(vazio)"/>
    <s v="30/jun"/>
    <x v="0"/>
    <x v="1"/>
    <s v="FEM09"/>
    <x v="208"/>
    <x v="210"/>
    <n v="1381429"/>
    <n v="8"/>
    <n v="0"/>
    <x v="49"/>
    <x v="2"/>
    <d v="2023-06-19T00:00:00"/>
    <x v="0"/>
  </r>
  <r>
    <x v="0"/>
    <x v="0"/>
    <x v="0"/>
    <x v="0"/>
    <s v="NÃO AGENDADO"/>
    <s v="(vazio)"/>
    <s v="30/jun"/>
    <x v="0"/>
    <x v="1"/>
    <s v="FEM09"/>
    <x v="209"/>
    <x v="211"/>
    <n v="1381429"/>
    <n v="8"/>
    <n v="0"/>
    <x v="60"/>
    <x v="2"/>
    <d v="2023-06-19T00:00:00"/>
    <x v="0"/>
  </r>
  <r>
    <x v="0"/>
    <x v="0"/>
    <x v="0"/>
    <x v="0"/>
    <s v="NÃO AGENDADO"/>
    <s v="(vazio)"/>
    <s v="30/jun"/>
    <x v="0"/>
    <x v="1"/>
    <s v="FEM09"/>
    <x v="210"/>
    <x v="212"/>
    <n v="1380647"/>
    <n v="8"/>
    <n v="0"/>
    <x v="61"/>
    <x v="2"/>
    <d v="2023-06-19T00:00:00"/>
    <x v="0"/>
  </r>
  <r>
    <x v="0"/>
    <x v="0"/>
    <x v="0"/>
    <x v="0"/>
    <s v="NÃO AGENDADO"/>
    <s v="(vazio)"/>
    <s v="30/jun"/>
    <x v="0"/>
    <x v="1"/>
    <s v="FEM09"/>
    <x v="211"/>
    <x v="213"/>
    <n v="1376001"/>
    <n v="8"/>
    <n v="0"/>
    <x v="62"/>
    <x v="2"/>
    <d v="2023-06-19T00:00:00"/>
    <x v="0"/>
  </r>
  <r>
    <x v="0"/>
    <x v="0"/>
    <x v="0"/>
    <x v="0"/>
    <s v="NÃO AGENDADO"/>
    <s v="(vazio)"/>
    <s v="30/jun"/>
    <x v="0"/>
    <x v="2"/>
    <s v="INF03"/>
    <x v="212"/>
    <x v="214"/>
    <n v="1381379"/>
    <n v="6"/>
    <n v="0"/>
    <x v="63"/>
    <x v="2"/>
    <d v="2023-06-19T00:00:00"/>
    <x v="0"/>
  </r>
  <r>
    <x v="0"/>
    <x v="0"/>
    <x v="0"/>
    <x v="0"/>
    <s v="NÃO AGENDADO"/>
    <s v="(vazio)"/>
    <s v="30/jun"/>
    <x v="0"/>
    <x v="2"/>
    <s v="INF03"/>
    <x v="213"/>
    <x v="215"/>
    <n v="1377065"/>
    <n v="10"/>
    <n v="0"/>
    <x v="64"/>
    <x v="2"/>
    <d v="2023-06-19T00:00:00"/>
    <x v="0"/>
  </r>
  <r>
    <x v="0"/>
    <x v="0"/>
    <x v="0"/>
    <x v="0"/>
    <s v="NÃO AGENDADO"/>
    <s v="(vazio)"/>
    <s v="30/jun"/>
    <x v="0"/>
    <x v="2"/>
    <s v="INF06"/>
    <x v="214"/>
    <x v="216"/>
    <n v="1380908"/>
    <n v="10"/>
    <n v="0"/>
    <x v="12"/>
    <x v="2"/>
    <d v="2023-06-19T00:00:00"/>
    <x v="0"/>
  </r>
  <r>
    <x v="0"/>
    <x v="0"/>
    <x v="0"/>
    <x v="0"/>
    <s v="NÃO AGENDADO"/>
    <s v="(vazio)"/>
    <s v="30/jun"/>
    <x v="0"/>
    <x v="2"/>
    <s v="INF06"/>
    <x v="215"/>
    <x v="217"/>
    <n v="1380906"/>
    <n v="10"/>
    <n v="0"/>
    <x v="26"/>
    <x v="2"/>
    <d v="2023-06-19T00:00:00"/>
    <x v="0"/>
  </r>
  <r>
    <x v="0"/>
    <x v="0"/>
    <x v="0"/>
    <x v="0"/>
    <s v="NÃO AGENDADO"/>
    <s v="(vazio)"/>
    <s v="30/jun"/>
    <x v="0"/>
    <x v="0"/>
    <s v="MAS06"/>
    <x v="216"/>
    <x v="218"/>
    <n v="1380583"/>
    <n v="8"/>
    <n v="0"/>
    <x v="65"/>
    <x v="2"/>
    <d v="2023-06-19T00:00:00"/>
    <x v="0"/>
  </r>
  <r>
    <x v="0"/>
    <x v="0"/>
    <x v="0"/>
    <x v="0"/>
    <s v="NÃO AGENDADO"/>
    <s v="(vazio)"/>
    <s v="30/jun"/>
    <x v="0"/>
    <x v="0"/>
    <s v="MAS06"/>
    <x v="217"/>
    <x v="219"/>
    <n v="1380583"/>
    <n v="8"/>
    <n v="0"/>
    <x v="66"/>
    <x v="2"/>
    <d v="2023-06-19T00:00:00"/>
    <x v="0"/>
  </r>
  <r>
    <x v="0"/>
    <x v="0"/>
    <x v="0"/>
    <x v="0"/>
    <s v="NÃO AGENDADO"/>
    <s v="(vazio)"/>
    <s v="30/jun"/>
    <x v="0"/>
    <x v="0"/>
    <s v="MAS06"/>
    <x v="218"/>
    <x v="220"/>
    <n v="1380583"/>
    <n v="8"/>
    <n v="0"/>
    <x v="67"/>
    <x v="2"/>
    <d v="2023-06-19T00:00:00"/>
    <x v="0"/>
  </r>
  <r>
    <x v="0"/>
    <x v="0"/>
    <x v="0"/>
    <x v="0"/>
    <s v="NÃO AGENDADO"/>
    <s v="(vazio)"/>
    <s v="30/jun"/>
    <x v="0"/>
    <x v="0"/>
    <s v="MAS06"/>
    <x v="219"/>
    <x v="221"/>
    <n v="1380583"/>
    <n v="8"/>
    <n v="0"/>
    <x v="60"/>
    <x v="2"/>
    <d v="2023-06-19T00:00:00"/>
    <x v="0"/>
  </r>
  <r>
    <x v="0"/>
    <x v="0"/>
    <x v="0"/>
    <x v="0"/>
    <s v="NÃO AGENDADO"/>
    <s v="(vazio)"/>
    <s v="31/jul"/>
    <x v="0"/>
    <x v="1"/>
    <s v="FEM01"/>
    <x v="220"/>
    <x v="222"/>
    <n v="1382087"/>
    <n v="7"/>
    <n v="0"/>
    <x v="0"/>
    <x v="2"/>
    <d v="2023-06-19T00:00:00"/>
    <x v="0"/>
  </r>
  <r>
    <x v="0"/>
    <x v="0"/>
    <x v="0"/>
    <x v="0"/>
    <s v="NÃO AGENDADO"/>
    <s v="(vazio)"/>
    <s v="31/jul"/>
    <x v="0"/>
    <x v="1"/>
    <s v="FEM03"/>
    <x v="221"/>
    <x v="223"/>
    <n v="1382086"/>
    <n v="8"/>
    <n v="0"/>
    <x v="6"/>
    <x v="2"/>
    <d v="2023-06-19T00:00:00"/>
    <x v="0"/>
  </r>
  <r>
    <x v="0"/>
    <x v="0"/>
    <x v="0"/>
    <x v="0"/>
    <s v="NÃO AGENDADO"/>
    <s v="(vazio)"/>
    <s v="31/jul"/>
    <x v="0"/>
    <x v="2"/>
    <s v="INF02"/>
    <x v="222"/>
    <x v="224"/>
    <n v="1382081"/>
    <n v="7"/>
    <n v="0"/>
    <x v="0"/>
    <x v="2"/>
    <d v="2023-06-19T00:00:00"/>
    <x v="0"/>
  </r>
  <r>
    <x v="0"/>
    <x v="0"/>
    <x v="0"/>
    <x v="0"/>
    <s v="NÃO AGENDADO"/>
    <s v="(vazio)"/>
    <s v="31/jul"/>
    <x v="0"/>
    <x v="2"/>
    <s v="INF02"/>
    <x v="223"/>
    <x v="225"/>
    <n v="1382082"/>
    <n v="7"/>
    <n v="0"/>
    <x v="0"/>
    <x v="2"/>
    <d v="2023-06-19T00:00:00"/>
    <x v="0"/>
  </r>
  <r>
    <x v="0"/>
    <x v="0"/>
    <x v="0"/>
    <x v="0"/>
    <s v="NÃO AGENDADO"/>
    <s v="(vazio)"/>
    <s v="31/jul"/>
    <x v="0"/>
    <x v="2"/>
    <s v="INF03"/>
    <x v="224"/>
    <x v="226"/>
    <n v="1382084"/>
    <n v="10"/>
    <n v="0"/>
    <x v="6"/>
    <x v="2"/>
    <d v="2023-06-19T00:00:00"/>
    <x v="0"/>
  </r>
  <r>
    <x v="0"/>
    <x v="0"/>
    <x v="0"/>
    <x v="0"/>
    <s v="NÃO AGENDADO"/>
    <s v="(vazio)"/>
    <s v="31/jul"/>
    <x v="0"/>
    <x v="2"/>
    <s v="INF03"/>
    <x v="225"/>
    <x v="227"/>
    <n v="1382083"/>
    <n v="10"/>
    <n v="0"/>
    <x v="6"/>
    <x v="2"/>
    <d v="2023-06-19T00:00:00"/>
    <x v="0"/>
  </r>
  <r>
    <x v="0"/>
    <x v="0"/>
    <x v="0"/>
    <x v="0"/>
    <s v="NÃO AGENDADO"/>
    <s v="(vazio)"/>
    <s v="31/jul"/>
    <x v="0"/>
    <x v="2"/>
    <s v="INF03"/>
    <x v="226"/>
    <x v="228"/>
    <n v="1382085"/>
    <n v="10"/>
    <n v="0"/>
    <x v="6"/>
    <x v="2"/>
    <d v="2023-06-19T00:00:00"/>
    <x v="0"/>
  </r>
  <r>
    <x v="0"/>
    <x v="0"/>
    <x v="1"/>
    <x v="0"/>
    <s v="AGENDADO"/>
    <d v="2023-06-30T00:00:00"/>
    <s v="30/jun"/>
    <x v="1"/>
    <x v="3"/>
    <s v="JNS01"/>
    <x v="227"/>
    <x v="229"/>
    <n v="1381860"/>
    <n v="12"/>
    <n v="0"/>
    <x v="12"/>
    <x v="8"/>
    <d v="2023-06-22T00:00:00"/>
    <x v="1"/>
  </r>
  <r>
    <x v="0"/>
    <x v="0"/>
    <x v="1"/>
    <x v="0"/>
    <s v="AGENDADO"/>
    <d v="2023-06-30T00:00:00"/>
    <s v="30/jun"/>
    <x v="1"/>
    <x v="3"/>
    <s v="JNS01"/>
    <x v="228"/>
    <x v="230"/>
    <n v="1381861"/>
    <n v="12"/>
    <n v="0"/>
    <x v="12"/>
    <x v="8"/>
    <d v="2023-06-22T00:00:00"/>
    <x v="1"/>
  </r>
  <r>
    <x v="0"/>
    <x v="0"/>
    <x v="1"/>
    <x v="0"/>
    <s v="AGENDADO"/>
    <d v="2023-06-27T00:00:00"/>
    <s v="27/jun"/>
    <x v="2"/>
    <x v="4"/>
    <s v="CAL01"/>
    <x v="229"/>
    <x v="231"/>
    <n v="1379606"/>
    <n v="12"/>
    <n v="0"/>
    <x v="68"/>
    <x v="9"/>
    <d v="2023-06-22T00:00:00"/>
    <x v="2"/>
  </r>
  <r>
    <x v="0"/>
    <x v="1"/>
    <x v="2"/>
    <x v="0"/>
    <s v="NÃO AGENDADO"/>
    <s v="(vazio)"/>
    <s v="26/jun"/>
    <x v="3"/>
    <x v="4"/>
    <s v="CAL02"/>
    <x v="230"/>
    <x v="232"/>
    <s v="1382088"/>
    <n v="12"/>
    <n v="0"/>
    <x v="2"/>
    <x v="8"/>
    <d v="2023-06-26T00:00:00"/>
    <x v="3"/>
  </r>
  <r>
    <x v="0"/>
    <x v="1"/>
    <x v="2"/>
    <x v="0"/>
    <s v="NÃO AGENDADO"/>
    <s v="(vazio)"/>
    <s v="26/jun"/>
    <x v="3"/>
    <x v="4"/>
    <s v="CAL02"/>
    <x v="231"/>
    <x v="233"/>
    <s v="1382088"/>
    <n v="12"/>
    <n v="0"/>
    <x v="34"/>
    <x v="8"/>
    <d v="2023-06-26T00:00:00"/>
    <x v="3"/>
  </r>
  <r>
    <x v="0"/>
    <x v="1"/>
    <x v="2"/>
    <x v="0"/>
    <s v="NÃO AGENDADO"/>
    <s v="(vazio)"/>
    <s v="26/jun"/>
    <x v="4"/>
    <x v="4"/>
    <s v="CAL01"/>
    <x v="232"/>
    <x v="234"/>
    <s v="1382095"/>
    <n v="12"/>
    <n v="0"/>
    <x v="12"/>
    <x v="8"/>
    <d v="2023-06-26T00:00:00"/>
    <x v="3"/>
  </r>
  <r>
    <x v="0"/>
    <x v="1"/>
    <x v="2"/>
    <x v="0"/>
    <s v="NÃO AGENDADO"/>
    <s v="(vazio)"/>
    <s v="26/jun"/>
    <x v="4"/>
    <x v="4"/>
    <s v="CAL01"/>
    <x v="233"/>
    <x v="235"/>
    <s v="1382093"/>
    <n v="12"/>
    <n v="0"/>
    <x v="69"/>
    <x v="8"/>
    <d v="2023-06-26T00:00:00"/>
    <x v="3"/>
  </r>
  <r>
    <x v="0"/>
    <x v="1"/>
    <x v="2"/>
    <x v="0"/>
    <s v="NÃO AGENDADO"/>
    <s v="(vazio)"/>
    <s v="26/jun"/>
    <x v="4"/>
    <x v="4"/>
    <s v="CAL01"/>
    <x v="234"/>
    <x v="236"/>
    <s v="1382096"/>
    <n v="12"/>
    <n v="0"/>
    <x v="12"/>
    <x v="8"/>
    <d v="2023-06-26T00:00:00"/>
    <x v="3"/>
  </r>
  <r>
    <x v="0"/>
    <x v="1"/>
    <x v="2"/>
    <x v="0"/>
    <s v="NÃO AGENDADO"/>
    <s v="(vazio)"/>
    <s v="26/jun"/>
    <x v="4"/>
    <x v="4"/>
    <s v="CAL01"/>
    <x v="235"/>
    <x v="237"/>
    <s v="1382094"/>
    <n v="12"/>
    <n v="0"/>
    <x v="70"/>
    <x v="8"/>
    <d v="2023-06-26T00:00:00"/>
    <x v="3"/>
  </r>
  <r>
    <x v="0"/>
    <x v="1"/>
    <x v="2"/>
    <x v="0"/>
    <s v="NÃO AGENDADO"/>
    <s v="(vazio)"/>
    <s v="26/jun"/>
    <x v="4"/>
    <x v="4"/>
    <s v="CAL01"/>
    <x v="236"/>
    <x v="238"/>
    <s v="1382097"/>
    <n v="12"/>
    <n v="0"/>
    <x v="71"/>
    <x v="8"/>
    <d v="2023-06-26T00:00:00"/>
    <x v="3"/>
  </r>
  <r>
    <x v="0"/>
    <x v="1"/>
    <x v="2"/>
    <x v="0"/>
    <s v="NÃO AGENDADO"/>
    <s v="(vazio)"/>
    <s v="26/jun"/>
    <x v="4"/>
    <x v="4"/>
    <s v="CAL01"/>
    <x v="237"/>
    <x v="239"/>
    <s v="1382098"/>
    <n v="12"/>
    <n v="0"/>
    <x v="12"/>
    <x v="8"/>
    <d v="2023-06-26T00:00:00"/>
    <x v="3"/>
  </r>
  <r>
    <x v="0"/>
    <x v="1"/>
    <x v="2"/>
    <x v="0"/>
    <s v="NÃO AGENDADO"/>
    <s v="(vazio)"/>
    <s v="26/jun"/>
    <x v="5"/>
    <x v="4"/>
    <s v="CAL01"/>
    <x v="238"/>
    <x v="240"/>
    <s v="1382186"/>
    <n v="12"/>
    <n v="0"/>
    <x v="72"/>
    <x v="8"/>
    <d v="2023-06-26T00:00:00"/>
    <x v="3"/>
  </r>
  <r>
    <x v="0"/>
    <x v="1"/>
    <x v="2"/>
    <x v="0"/>
    <s v="NÃO AGENDADO"/>
    <s v="(vazio)"/>
    <s v="26/jun"/>
    <x v="5"/>
    <x v="4"/>
    <s v="CAL01"/>
    <x v="239"/>
    <x v="241"/>
    <s v="1382187"/>
    <n v="12"/>
    <n v="0"/>
    <x v="12"/>
    <x v="8"/>
    <d v="2023-06-26T00:00:00"/>
    <x v="3"/>
  </r>
  <r>
    <x v="0"/>
    <x v="1"/>
    <x v="2"/>
    <x v="0"/>
    <s v="NÃO AGENDADO"/>
    <s v="(vazio)"/>
    <s v="26/jun"/>
    <x v="5"/>
    <x v="4"/>
    <s v="CAL01"/>
    <x v="240"/>
    <x v="242"/>
    <s v="1382186"/>
    <n v="12"/>
    <n v="0"/>
    <x v="69"/>
    <x v="8"/>
    <d v="2023-06-26T00:00:00"/>
    <x v="3"/>
  </r>
  <r>
    <x v="0"/>
    <x v="1"/>
    <x v="2"/>
    <x v="0"/>
    <s v="NÃO AGENDADO"/>
    <s v="(vazio)"/>
    <s v="26/jun"/>
    <x v="5"/>
    <x v="4"/>
    <s v="CAL01"/>
    <x v="241"/>
    <x v="243"/>
    <s v="1382184"/>
    <n v="12"/>
    <n v="0"/>
    <x v="69"/>
    <x v="8"/>
    <d v="2023-06-26T00:00:00"/>
    <x v="3"/>
  </r>
  <r>
    <x v="0"/>
    <x v="1"/>
    <x v="2"/>
    <x v="0"/>
    <s v="NÃO AGENDADO"/>
    <s v="(vazio)"/>
    <s v="26/jun"/>
    <x v="5"/>
    <x v="4"/>
    <s v="CAL01"/>
    <x v="242"/>
    <x v="244"/>
    <s v="1382184"/>
    <n v="12"/>
    <n v="0"/>
    <x v="69"/>
    <x v="8"/>
    <d v="2023-06-26T00:00:00"/>
    <x v="3"/>
  </r>
  <r>
    <x v="0"/>
    <x v="1"/>
    <x v="2"/>
    <x v="0"/>
    <s v="NÃO AGENDADO"/>
    <s v="(vazio)"/>
    <s v="26/jun"/>
    <x v="5"/>
    <x v="4"/>
    <s v="CAL01"/>
    <x v="243"/>
    <x v="245"/>
    <s v="1382189"/>
    <n v="12"/>
    <n v="0"/>
    <x v="12"/>
    <x v="8"/>
    <d v="2023-06-26T00:00:00"/>
    <x v="3"/>
  </r>
  <r>
    <x v="0"/>
    <x v="1"/>
    <x v="2"/>
    <x v="0"/>
    <s v="NÃO AGENDADO"/>
    <s v="(vazio)"/>
    <s v="26/jun"/>
    <x v="5"/>
    <x v="4"/>
    <s v="CAL01"/>
    <x v="244"/>
    <x v="246"/>
    <s v="1382190"/>
    <n v="12"/>
    <n v="0"/>
    <x v="12"/>
    <x v="8"/>
    <d v="2023-06-26T00:00:00"/>
    <x v="3"/>
  </r>
  <r>
    <x v="0"/>
    <x v="1"/>
    <x v="2"/>
    <x v="0"/>
    <s v="NÃO AGENDADO"/>
    <s v="(vazio)"/>
    <s v="26/jun"/>
    <x v="5"/>
    <x v="4"/>
    <s v="CAL01"/>
    <x v="245"/>
    <x v="247"/>
    <s v="1382188"/>
    <n v="12"/>
    <n v="0"/>
    <x v="12"/>
    <x v="8"/>
    <d v="2023-06-26T00:00:00"/>
    <x v="3"/>
  </r>
  <r>
    <x v="0"/>
    <x v="1"/>
    <x v="2"/>
    <x v="0"/>
    <s v="NÃO AGENDADO"/>
    <s v="(vazio)"/>
    <s v="26/jun"/>
    <x v="5"/>
    <x v="4"/>
    <s v="CAL01"/>
    <x v="246"/>
    <x v="248"/>
    <s v="1382185"/>
    <n v="12"/>
    <n v="0"/>
    <x v="12"/>
    <x v="8"/>
    <d v="2023-06-26T00:00:00"/>
    <x v="3"/>
  </r>
  <r>
    <x v="0"/>
    <x v="1"/>
    <x v="2"/>
    <x v="0"/>
    <s v="NÃO AGENDADO"/>
    <s v="(vazio)"/>
    <s v="30/jun"/>
    <x v="6"/>
    <x v="4"/>
    <s v="CAL05"/>
    <x v="247"/>
    <x v="249"/>
    <s v="1382109"/>
    <n v="5"/>
    <n v="0"/>
    <x v="73"/>
    <x v="8"/>
    <d v="2023-06-26T00:00:00"/>
    <x v="3"/>
  </r>
  <r>
    <x v="0"/>
    <x v="1"/>
    <x v="2"/>
    <x v="0"/>
    <s v="NÃO AGENDADO"/>
    <s v="(vazio)"/>
    <s v="30/jun"/>
    <x v="6"/>
    <x v="4"/>
    <s v="CAL05"/>
    <x v="248"/>
    <x v="250"/>
    <s v="1382109"/>
    <n v="5"/>
    <n v="0"/>
    <x v="73"/>
    <x v="8"/>
    <d v="2023-06-26T00:00:00"/>
    <x v="3"/>
  </r>
  <r>
    <x v="0"/>
    <x v="1"/>
    <x v="2"/>
    <x v="0"/>
    <s v="NÃO AGENDADO"/>
    <s v="(vazio)"/>
    <s v="30/jun"/>
    <x v="7"/>
    <x v="0"/>
    <s v="MAS06"/>
    <x v="181"/>
    <x v="251"/>
    <s v="1381930"/>
    <n v="6"/>
    <n v="0"/>
    <x v="74"/>
    <x v="8"/>
    <d v="2023-06-26T00:00:00"/>
    <x v="3"/>
  </r>
  <r>
    <x v="0"/>
    <x v="1"/>
    <x v="2"/>
    <x v="0"/>
    <s v="NÃO AGENDADO"/>
    <s v="(vazio)"/>
    <s v="30/jun"/>
    <x v="7"/>
    <x v="0"/>
    <s v="MAS06"/>
    <x v="78"/>
    <x v="252"/>
    <s v="1381930"/>
    <n v="6"/>
    <n v="0"/>
    <x v="34"/>
    <x v="8"/>
    <d v="2023-06-26T00:00:00"/>
    <x v="3"/>
  </r>
  <r>
    <x v="0"/>
    <x v="1"/>
    <x v="2"/>
    <x v="0"/>
    <s v="NÃO AGENDADO"/>
    <s v="(vazio)"/>
    <s v="30/jun"/>
    <x v="8"/>
    <x v="4"/>
    <s v="CAL01"/>
    <x v="249"/>
    <x v="253"/>
    <s v="1381120"/>
    <n v="12"/>
    <n v="0"/>
    <x v="34"/>
    <x v="8"/>
    <d v="2023-06-26T00:00:00"/>
    <x v="3"/>
  </r>
  <r>
    <x v="0"/>
    <x v="1"/>
    <x v="2"/>
    <x v="0"/>
    <s v="NÃO AGENDADO"/>
    <s v="(vazio)"/>
    <s v="30/jun"/>
    <x v="9"/>
    <x v="1"/>
    <s v="FEM01"/>
    <x v="250"/>
    <x v="254"/>
    <s v="1381601"/>
    <n v="36"/>
    <n v="0"/>
    <x v="75"/>
    <x v="10"/>
    <d v="2023-06-26T00:00:00"/>
    <x v="4"/>
  </r>
  <r>
    <x v="0"/>
    <x v="1"/>
    <x v="2"/>
    <x v="0"/>
    <s v="NÃO AGENDADO"/>
    <s v="(vazio)"/>
    <s v="30/jun"/>
    <x v="9"/>
    <x v="1"/>
    <s v="FEM03"/>
    <x v="251"/>
    <x v="255"/>
    <s v="1381570"/>
    <n v="36"/>
    <n v="0"/>
    <x v="75"/>
    <x v="10"/>
    <d v="2023-06-26T00:00:00"/>
    <x v="4"/>
  </r>
  <r>
    <x v="0"/>
    <x v="1"/>
    <x v="2"/>
    <x v="0"/>
    <s v="NÃO AGENDADO"/>
    <s v="(vazio)"/>
    <s v="30/jun"/>
    <x v="10"/>
    <x v="5"/>
    <s v="CNV04"/>
    <x v="252"/>
    <x v="256"/>
    <s v="1381909"/>
    <n v="5"/>
    <n v="0"/>
    <x v="76"/>
    <x v="11"/>
    <d v="2023-06-26T00:00:00"/>
    <x v="5"/>
  </r>
  <r>
    <x v="0"/>
    <x v="1"/>
    <x v="2"/>
    <x v="0"/>
    <s v="NÃO AGENDADO"/>
    <s v="(vazio)"/>
    <s v="30/jun"/>
    <x v="10"/>
    <x v="5"/>
    <s v="CNV04"/>
    <x v="253"/>
    <x v="257"/>
    <s v="1381911"/>
    <n v="5"/>
    <n v="0"/>
    <x v="14"/>
    <x v="11"/>
    <d v="2023-06-26T00:00:00"/>
    <x v="5"/>
  </r>
  <r>
    <x v="0"/>
    <x v="1"/>
    <x v="2"/>
    <x v="0"/>
    <s v="NÃO AGENDADO"/>
    <s v="(vazio)"/>
    <s v="30/jun"/>
    <x v="10"/>
    <x v="5"/>
    <s v="CNV04"/>
    <x v="254"/>
    <x v="258"/>
    <s v="1381910"/>
    <n v="5"/>
    <n v="0"/>
    <x v="76"/>
    <x v="11"/>
    <d v="2023-06-26T00:00:00"/>
    <x v="5"/>
  </r>
  <r>
    <x v="0"/>
    <x v="1"/>
    <x v="2"/>
    <x v="0"/>
    <s v="NÃO AGENDADO"/>
    <s v="(vazio)"/>
    <s v="30/jun"/>
    <x v="10"/>
    <x v="5"/>
    <s v="CNV04"/>
    <x v="255"/>
    <x v="259"/>
    <s v="1381907"/>
    <n v="5"/>
    <n v="0"/>
    <x v="76"/>
    <x v="11"/>
    <d v="2023-06-26T00:00:00"/>
    <x v="5"/>
  </r>
  <r>
    <x v="0"/>
    <x v="1"/>
    <x v="2"/>
    <x v="0"/>
    <s v="NÃO AGENDADO"/>
    <s v="(vazio)"/>
    <s v="30/jun"/>
    <x v="10"/>
    <x v="5"/>
    <s v="CNV04"/>
    <x v="256"/>
    <x v="260"/>
    <s v="1381912"/>
    <n v="5"/>
    <n v="0"/>
    <x v="76"/>
    <x v="11"/>
    <d v="2023-06-26T00:00:00"/>
    <x v="5"/>
  </r>
  <r>
    <x v="0"/>
    <x v="1"/>
    <x v="2"/>
    <x v="0"/>
    <s v="NÃO AGENDADO"/>
    <s v="(vazio)"/>
    <s v="30/jun"/>
    <x v="11"/>
    <x v="6"/>
    <s v="UDL01"/>
    <x v="257"/>
    <x v="261"/>
    <s v="1322940"/>
    <n v="6"/>
    <n v="0"/>
    <x v="67"/>
    <x v="11"/>
    <d v="2023-06-26T00:00:00"/>
    <x v="5"/>
  </r>
  <r>
    <x v="0"/>
    <x v="1"/>
    <x v="2"/>
    <x v="0"/>
    <s v="NÃO AGENDADO"/>
    <s v="(vazio)"/>
    <s v="30/jun"/>
    <x v="11"/>
    <x v="6"/>
    <s v="UDL01"/>
    <x v="258"/>
    <x v="262"/>
    <s v="1358771"/>
    <n v="6"/>
    <n v="0"/>
    <x v="77"/>
    <x v="11"/>
    <d v="2023-06-26T00:00:00"/>
    <x v="5"/>
  </r>
  <r>
    <x v="0"/>
    <x v="1"/>
    <x v="2"/>
    <x v="0"/>
    <s v="NÃO AGENDADO"/>
    <s v="(vazio)"/>
    <s v="30/jun"/>
    <x v="11"/>
    <x v="6"/>
    <s v="UDL01"/>
    <x v="259"/>
    <x v="263"/>
    <s v="1322941"/>
    <n v="6"/>
    <n v="0"/>
    <x v="67"/>
    <x v="11"/>
    <d v="2023-06-26T00:00:00"/>
    <x v="5"/>
  </r>
  <r>
    <x v="0"/>
    <x v="1"/>
    <x v="2"/>
    <x v="0"/>
    <s v="NÃO AGENDADO"/>
    <s v="(vazio)"/>
    <s v="30/jun"/>
    <x v="11"/>
    <x v="6"/>
    <s v="UDL01"/>
    <x v="260"/>
    <x v="264"/>
    <s v="1322939"/>
    <n v="6"/>
    <n v="0"/>
    <x v="67"/>
    <x v="11"/>
    <d v="2023-06-26T00:00:00"/>
    <x v="5"/>
  </r>
  <r>
    <x v="0"/>
    <x v="1"/>
    <x v="2"/>
    <x v="0"/>
    <s v="NÃO AGENDADO"/>
    <s v="(vazio)"/>
    <s v="07/jul"/>
    <x v="12"/>
    <x v="7"/>
    <s v="CMB01"/>
    <x v="261"/>
    <x v="265"/>
    <s v="1381950"/>
    <n v="6"/>
    <n v="0"/>
    <x v="78"/>
    <x v="11"/>
    <d v="2023-06-26T00:00:00"/>
    <x v="5"/>
  </r>
  <r>
    <x v="0"/>
    <x v="1"/>
    <x v="2"/>
    <x v="0"/>
    <s v="NÃO AGENDADO"/>
    <s v="(vazio)"/>
    <s v="07/jul"/>
    <x v="12"/>
    <x v="7"/>
    <s v="CMB01"/>
    <x v="262"/>
    <x v="266"/>
    <s v="1381949"/>
    <n v="6"/>
    <n v="0"/>
    <x v="79"/>
    <x v="11"/>
    <d v="2023-06-26T00:00:00"/>
    <x v="5"/>
  </r>
  <r>
    <x v="0"/>
    <x v="1"/>
    <x v="2"/>
    <x v="0"/>
    <s v="NÃO AGENDADO"/>
    <s v="(vazio)"/>
    <s v="07/jul"/>
    <x v="12"/>
    <x v="7"/>
    <s v="CMB01"/>
    <x v="263"/>
    <x v="267"/>
    <s v="1381955"/>
    <n v="6"/>
    <n v="0"/>
    <x v="78"/>
    <x v="11"/>
    <d v="2023-06-26T00:00:00"/>
    <x v="5"/>
  </r>
  <r>
    <x v="0"/>
    <x v="1"/>
    <x v="2"/>
    <x v="0"/>
    <s v="NÃO AGENDADO"/>
    <s v="(vazio)"/>
    <s v="07/jul"/>
    <x v="12"/>
    <x v="7"/>
    <s v="CMB01"/>
    <x v="264"/>
    <x v="268"/>
    <s v="1381953"/>
    <n v="6"/>
    <n v="0"/>
    <x v="79"/>
    <x v="11"/>
    <d v="2023-06-26T00:00:00"/>
    <x v="5"/>
  </r>
  <r>
    <x v="0"/>
    <x v="1"/>
    <x v="2"/>
    <x v="0"/>
    <s v="NÃO AGENDADO"/>
    <s v="(vazio)"/>
    <s v="07/jul"/>
    <x v="12"/>
    <x v="7"/>
    <s v="CMB01"/>
    <x v="265"/>
    <x v="269"/>
    <s v="1381954"/>
    <n v="6"/>
    <n v="0"/>
    <x v="78"/>
    <x v="11"/>
    <d v="2023-06-26T00:00:00"/>
    <x v="5"/>
  </r>
  <r>
    <x v="0"/>
    <x v="1"/>
    <x v="2"/>
    <x v="0"/>
    <s v="NÃO AGENDADO"/>
    <s v="(vazio)"/>
    <s v="07/jul"/>
    <x v="12"/>
    <x v="7"/>
    <s v="CMB01"/>
    <x v="266"/>
    <x v="270"/>
    <s v="1381951"/>
    <n v="6"/>
    <n v="0"/>
    <x v="78"/>
    <x v="11"/>
    <d v="2023-06-26T00:00:00"/>
    <x v="5"/>
  </r>
  <r>
    <x v="0"/>
    <x v="1"/>
    <x v="2"/>
    <x v="0"/>
    <s v="NÃO AGENDADO"/>
    <s v="(vazio)"/>
    <s v="07/jul"/>
    <x v="13"/>
    <x v="4"/>
    <s v="CAL01"/>
    <x v="267"/>
    <x v="271"/>
    <s v="1382149"/>
    <n v="12"/>
    <n v="0"/>
    <x v="80"/>
    <x v="8"/>
    <d v="2023-06-26T00:00:00"/>
    <x v="3"/>
  </r>
  <r>
    <x v="0"/>
    <x v="1"/>
    <x v="2"/>
    <x v="0"/>
    <s v="NÃO AGENDADO"/>
    <s v="(vazio)"/>
    <s v="07/jul"/>
    <x v="13"/>
    <x v="4"/>
    <s v="CAL01"/>
    <x v="268"/>
    <x v="272"/>
    <s v="1382150"/>
    <n v="12"/>
    <n v="0"/>
    <x v="81"/>
    <x v="8"/>
    <d v="2023-06-26T00:00:00"/>
    <x v="3"/>
  </r>
  <r>
    <x v="0"/>
    <x v="1"/>
    <x v="2"/>
    <x v="0"/>
    <s v="NÃO AGENDADO"/>
    <s v="(vazio)"/>
    <s v="07/jul"/>
    <x v="13"/>
    <x v="4"/>
    <s v="CAL01"/>
    <x v="269"/>
    <x v="273"/>
    <s v="1382211"/>
    <n v="12"/>
    <n v="0"/>
    <x v="82"/>
    <x v="8"/>
    <d v="2023-06-26T00:00:00"/>
    <x v="3"/>
  </r>
  <r>
    <x v="0"/>
    <x v="1"/>
    <x v="2"/>
    <x v="0"/>
    <s v="NÃO AGENDADO"/>
    <s v="(vazio)"/>
    <s v="07/jul"/>
    <x v="13"/>
    <x v="4"/>
    <s v="CAL01"/>
    <x v="270"/>
    <x v="274"/>
    <s v="1382211"/>
    <n v="12"/>
    <n v="0"/>
    <x v="82"/>
    <x v="8"/>
    <d v="2023-06-26T00:00:00"/>
    <x v="3"/>
  </r>
  <r>
    <x v="0"/>
    <x v="1"/>
    <x v="2"/>
    <x v="0"/>
    <s v="NÃO AGENDADO"/>
    <s v="(vazio)"/>
    <s v="07/jul"/>
    <x v="13"/>
    <x v="4"/>
    <s v="CAL01"/>
    <x v="271"/>
    <x v="275"/>
    <s v="1382211"/>
    <n v="12"/>
    <n v="0"/>
    <x v="82"/>
    <x v="8"/>
    <d v="2023-06-26T00:00:00"/>
    <x v="3"/>
  </r>
  <r>
    <x v="0"/>
    <x v="1"/>
    <x v="2"/>
    <x v="0"/>
    <s v="NÃO AGENDADO"/>
    <s v="(vazio)"/>
    <s v="07/jul"/>
    <x v="13"/>
    <x v="4"/>
    <s v="CAL01"/>
    <x v="272"/>
    <x v="276"/>
    <s v="1382149"/>
    <n v="18"/>
    <n v="0"/>
    <x v="83"/>
    <x v="8"/>
    <d v="2023-06-26T00:00:00"/>
    <x v="3"/>
  </r>
  <r>
    <x v="0"/>
    <x v="1"/>
    <x v="2"/>
    <x v="0"/>
    <s v="NÃO AGENDADO"/>
    <s v="(vazio)"/>
    <s v="07/jul"/>
    <x v="13"/>
    <x v="4"/>
    <s v="CAL01"/>
    <x v="273"/>
    <x v="277"/>
    <s v="1382149"/>
    <n v="18"/>
    <n v="0"/>
    <x v="83"/>
    <x v="8"/>
    <d v="2023-06-26T00:00:00"/>
    <x v="3"/>
  </r>
  <r>
    <x v="0"/>
    <x v="1"/>
    <x v="2"/>
    <x v="0"/>
    <s v="NÃO AGENDADO"/>
    <s v="(vazio)"/>
    <s v="07/jul"/>
    <x v="13"/>
    <x v="4"/>
    <s v="CAL01"/>
    <x v="274"/>
    <x v="278"/>
    <s v="1382150"/>
    <n v="12"/>
    <n v="0"/>
    <x v="84"/>
    <x v="8"/>
    <d v="2023-06-26T00:00:00"/>
    <x v="3"/>
  </r>
  <r>
    <x v="0"/>
    <x v="1"/>
    <x v="2"/>
    <x v="0"/>
    <s v="NÃO AGENDADO"/>
    <s v="(vazio)"/>
    <s v="07/jul"/>
    <x v="14"/>
    <x v="7"/>
    <s v="CMB02"/>
    <x v="275"/>
    <x v="279"/>
    <s v="1382285"/>
    <n v="1"/>
    <n v="0"/>
    <x v="85"/>
    <x v="11"/>
    <d v="2023-06-26T00:00:00"/>
    <x v="5"/>
  </r>
  <r>
    <x v="0"/>
    <x v="1"/>
    <x v="2"/>
    <x v="0"/>
    <s v="NÃO AGENDADO"/>
    <s v="(vazio)"/>
    <s v="07/jul"/>
    <x v="14"/>
    <x v="7"/>
    <s v="CMB02"/>
    <x v="276"/>
    <x v="280"/>
    <s v="1382280"/>
    <n v="1"/>
    <n v="0"/>
    <x v="86"/>
    <x v="11"/>
    <d v="2023-06-26T00:00:00"/>
    <x v="5"/>
  </r>
  <r>
    <x v="0"/>
    <x v="1"/>
    <x v="2"/>
    <x v="0"/>
    <s v="NÃO AGENDADO"/>
    <s v="(vazio)"/>
    <s v="07/jul"/>
    <x v="14"/>
    <x v="7"/>
    <s v="CMB02"/>
    <x v="277"/>
    <x v="281"/>
    <s v="1382284"/>
    <n v="1"/>
    <n v="0"/>
    <x v="85"/>
    <x v="11"/>
    <d v="2023-06-26T00:00:00"/>
    <x v="5"/>
  </r>
  <r>
    <x v="0"/>
    <x v="1"/>
    <x v="2"/>
    <x v="0"/>
    <s v="NÃO AGENDADO"/>
    <s v="(vazio)"/>
    <s v="07/jul"/>
    <x v="14"/>
    <x v="7"/>
    <s v="CMB02"/>
    <x v="278"/>
    <x v="282"/>
    <s v="1382283"/>
    <n v="1"/>
    <n v="0"/>
    <x v="85"/>
    <x v="11"/>
    <d v="2023-06-26T00:00:00"/>
    <x v="5"/>
  </r>
  <r>
    <x v="0"/>
    <x v="1"/>
    <x v="2"/>
    <x v="0"/>
    <s v="NÃO AGENDADO"/>
    <s v="(vazio)"/>
    <s v="07/jul"/>
    <x v="14"/>
    <x v="7"/>
    <s v="CMB02"/>
    <x v="279"/>
    <x v="283"/>
    <s v="1382281"/>
    <n v="1"/>
    <n v="0"/>
    <x v="86"/>
    <x v="11"/>
    <d v="2023-06-26T00:00:00"/>
    <x v="5"/>
  </r>
  <r>
    <x v="0"/>
    <x v="1"/>
    <x v="2"/>
    <x v="0"/>
    <s v="NÃO AGENDADO"/>
    <s v="(vazio)"/>
    <s v="07/jul"/>
    <x v="14"/>
    <x v="7"/>
    <s v="CMB02"/>
    <x v="280"/>
    <x v="284"/>
    <s v="1382282"/>
    <n v="1"/>
    <n v="0"/>
    <x v="86"/>
    <x v="11"/>
    <d v="2023-06-26T00:00:00"/>
    <x v="5"/>
  </r>
  <r>
    <x v="0"/>
    <x v="1"/>
    <x v="2"/>
    <x v="0"/>
    <s v="NÃO AGENDADO"/>
    <s v="(vazio)"/>
    <s v="07/jul"/>
    <x v="14"/>
    <x v="7"/>
    <s v="CMB02"/>
    <x v="281"/>
    <x v="285"/>
    <s v="1382286"/>
    <n v="1"/>
    <n v="0"/>
    <x v="85"/>
    <x v="11"/>
    <d v="2023-06-26T00:00:00"/>
    <x v="5"/>
  </r>
  <r>
    <x v="0"/>
    <x v="1"/>
    <x v="2"/>
    <x v="0"/>
    <s v="NÃO AGENDADO"/>
    <s v="(vazio)"/>
    <s v="07/jul"/>
    <x v="14"/>
    <x v="7"/>
    <s v="CMB02"/>
    <x v="282"/>
    <x v="286"/>
    <s v="1382279"/>
    <n v="1"/>
    <n v="0"/>
    <x v="86"/>
    <x v="11"/>
    <d v="2023-06-26T00:00:00"/>
    <x v="5"/>
  </r>
  <r>
    <x v="0"/>
    <x v="1"/>
    <x v="2"/>
    <x v="0"/>
    <s v="NÃO AGENDADO"/>
    <s v="(vazio)"/>
    <s v="07/jul"/>
    <x v="15"/>
    <x v="0"/>
    <s v="MAS01"/>
    <x v="283"/>
    <x v="287"/>
    <s v="1382304"/>
    <n v="6"/>
    <n v="0"/>
    <x v="87"/>
    <x v="8"/>
    <d v="2023-06-26T00:00:00"/>
    <x v="3"/>
  </r>
  <r>
    <x v="0"/>
    <x v="1"/>
    <x v="2"/>
    <x v="0"/>
    <s v="NÃO AGENDADO"/>
    <s v="(vazio)"/>
    <s v="07/jul"/>
    <x v="15"/>
    <x v="0"/>
    <s v="MAS01"/>
    <x v="284"/>
    <x v="288"/>
    <s v="1382303"/>
    <n v="6"/>
    <n v="0"/>
    <x v="88"/>
    <x v="8"/>
    <d v="2023-06-26T00:00:00"/>
    <x v="3"/>
  </r>
  <r>
    <x v="0"/>
    <x v="1"/>
    <x v="2"/>
    <x v="0"/>
    <s v="NÃO AGENDADO"/>
    <s v="(vazio)"/>
    <s v="07/jul"/>
    <x v="15"/>
    <x v="0"/>
    <s v="MAS04"/>
    <x v="285"/>
    <x v="289"/>
    <s v="1382306"/>
    <n v="6"/>
    <n v="0"/>
    <x v="76"/>
    <x v="8"/>
    <d v="2023-06-26T00:00:00"/>
    <x v="3"/>
  </r>
  <r>
    <x v="0"/>
    <x v="1"/>
    <x v="2"/>
    <x v="0"/>
    <s v="NÃO AGENDADO"/>
    <s v="(vazio)"/>
    <s v="07/jul"/>
    <x v="15"/>
    <x v="0"/>
    <s v="MAS04"/>
    <x v="286"/>
    <x v="290"/>
    <s v="1382307"/>
    <n v="6"/>
    <n v="0"/>
    <x v="82"/>
    <x v="8"/>
    <d v="2023-06-26T00:00:00"/>
    <x v="3"/>
  </r>
  <r>
    <x v="0"/>
    <x v="1"/>
    <x v="2"/>
    <x v="0"/>
    <s v="NÃO AGENDADO"/>
    <s v="(vazio)"/>
    <s v="07/jul"/>
    <x v="15"/>
    <x v="0"/>
    <s v="MAS04"/>
    <x v="287"/>
    <x v="291"/>
    <s v="1382305"/>
    <n v="6"/>
    <n v="0"/>
    <x v="67"/>
    <x v="8"/>
    <d v="2023-06-26T00:00:00"/>
    <x v="3"/>
  </r>
  <r>
    <x v="0"/>
    <x v="1"/>
    <x v="2"/>
    <x v="0"/>
    <s v="NÃO AGENDADO"/>
    <s v="(vazio)"/>
    <s v="07/jul"/>
    <x v="15"/>
    <x v="0"/>
    <s v="MAS04"/>
    <x v="288"/>
    <x v="292"/>
    <s v="1382312"/>
    <n v="6"/>
    <n v="0"/>
    <x v="89"/>
    <x v="8"/>
    <d v="2023-06-26T00:00:00"/>
    <x v="3"/>
  </r>
  <r>
    <x v="0"/>
    <x v="1"/>
    <x v="2"/>
    <x v="0"/>
    <s v="NÃO AGENDADO"/>
    <s v="(vazio)"/>
    <s v="07/jul"/>
    <x v="15"/>
    <x v="0"/>
    <s v="MAS05"/>
    <x v="289"/>
    <x v="293"/>
    <s v="1382311"/>
    <n v="6"/>
    <n v="0"/>
    <x v="90"/>
    <x v="8"/>
    <d v="2023-06-26T00:00:00"/>
    <x v="3"/>
  </r>
  <r>
    <x v="0"/>
    <x v="1"/>
    <x v="2"/>
    <x v="0"/>
    <s v="NÃO AGENDADO"/>
    <s v="(vazio)"/>
    <s v="07/jul"/>
    <x v="15"/>
    <x v="0"/>
    <s v="MAS05"/>
    <x v="290"/>
    <x v="294"/>
    <s v="1382308"/>
    <n v="6"/>
    <n v="0"/>
    <x v="91"/>
    <x v="8"/>
    <d v="2023-06-26T00:00:00"/>
    <x v="3"/>
  </r>
  <r>
    <x v="0"/>
    <x v="1"/>
    <x v="2"/>
    <x v="0"/>
    <s v="NÃO AGENDADO"/>
    <s v="(vazio)"/>
    <s v="07/jul"/>
    <x v="15"/>
    <x v="0"/>
    <s v="MAS05"/>
    <x v="291"/>
    <x v="295"/>
    <s v="1382313"/>
    <n v="6"/>
    <n v="0"/>
    <x v="67"/>
    <x v="8"/>
    <d v="2023-06-26T00:00:00"/>
    <x v="3"/>
  </r>
  <r>
    <x v="0"/>
    <x v="1"/>
    <x v="2"/>
    <x v="0"/>
    <s v="NÃO AGENDADO"/>
    <s v="(vazio)"/>
    <s v="07/jul"/>
    <x v="15"/>
    <x v="0"/>
    <s v="MAS05"/>
    <x v="292"/>
    <x v="296"/>
    <s v="1382309"/>
    <n v="6"/>
    <n v="0"/>
    <x v="2"/>
    <x v="8"/>
    <d v="2023-06-26T00:00:00"/>
    <x v="3"/>
  </r>
  <r>
    <x v="0"/>
    <x v="1"/>
    <x v="2"/>
    <x v="0"/>
    <s v="NÃO AGENDADO"/>
    <s v="(vazio)"/>
    <s v="07/jul"/>
    <x v="15"/>
    <x v="0"/>
    <s v="MAS05"/>
    <x v="293"/>
    <x v="297"/>
    <s v="1382310"/>
    <n v="6"/>
    <n v="0"/>
    <x v="92"/>
    <x v="8"/>
    <d v="2023-06-26T00:00:00"/>
    <x v="3"/>
  </r>
  <r>
    <x v="0"/>
    <x v="1"/>
    <x v="2"/>
    <x v="0"/>
    <s v="NÃO AGENDADO"/>
    <s v="(vazio)"/>
    <s v="07/jul"/>
    <x v="15"/>
    <x v="0"/>
    <s v="MAS05"/>
    <x v="294"/>
    <x v="298"/>
    <s v="1382314"/>
    <n v="6"/>
    <n v="0"/>
    <x v="93"/>
    <x v="8"/>
    <d v="2023-06-26T00:00:00"/>
    <x v="3"/>
  </r>
  <r>
    <x v="0"/>
    <x v="1"/>
    <x v="2"/>
    <x v="0"/>
    <s v="NÃO AGENDADO"/>
    <s v="(vazio)"/>
    <s v="07/jul"/>
    <x v="15"/>
    <x v="0"/>
    <s v="MAS06"/>
    <x v="295"/>
    <x v="299"/>
    <s v="1382317"/>
    <n v="6"/>
    <n v="0"/>
    <x v="94"/>
    <x v="8"/>
    <d v="2023-06-26T00:00:00"/>
    <x v="3"/>
  </r>
  <r>
    <x v="0"/>
    <x v="1"/>
    <x v="2"/>
    <x v="0"/>
    <s v="NÃO AGENDADO"/>
    <s v="(vazio)"/>
    <s v="07/jul"/>
    <x v="15"/>
    <x v="0"/>
    <s v="MAS06"/>
    <x v="296"/>
    <x v="300"/>
    <s v="1382316"/>
    <n v="4"/>
    <n v="0"/>
    <x v="95"/>
    <x v="8"/>
    <d v="2023-06-26T00:00:00"/>
    <x v="3"/>
  </r>
  <r>
    <x v="0"/>
    <x v="1"/>
    <x v="2"/>
    <x v="0"/>
    <s v="NÃO AGENDADO"/>
    <s v="(vazio)"/>
    <s v="07/jul"/>
    <x v="15"/>
    <x v="0"/>
    <s v="MAS06"/>
    <x v="288"/>
    <x v="301"/>
    <s v="1382319"/>
    <n v="6"/>
    <n v="0"/>
    <x v="93"/>
    <x v="8"/>
    <d v="2023-06-26T00:00:00"/>
    <x v="3"/>
  </r>
  <r>
    <x v="0"/>
    <x v="1"/>
    <x v="2"/>
    <x v="0"/>
    <s v="NÃO AGENDADO"/>
    <s v="(vazio)"/>
    <s v="07/jul"/>
    <x v="15"/>
    <x v="0"/>
    <s v="MAS06"/>
    <x v="297"/>
    <x v="302"/>
    <s v="1382318"/>
    <n v="6"/>
    <n v="0"/>
    <x v="2"/>
    <x v="8"/>
    <d v="2023-06-26T00:00:00"/>
    <x v="3"/>
  </r>
  <r>
    <x v="0"/>
    <x v="1"/>
    <x v="2"/>
    <x v="0"/>
    <s v="NÃO AGENDADO"/>
    <s v="(vazio)"/>
    <s v="07/jul"/>
    <x v="15"/>
    <x v="0"/>
    <s v="MAS06"/>
    <x v="298"/>
    <x v="303"/>
    <s v="1382315"/>
    <n v="7"/>
    <n v="0"/>
    <x v="3"/>
    <x v="8"/>
    <d v="2023-06-26T00:00:00"/>
    <x v="3"/>
  </r>
  <r>
    <x v="0"/>
    <x v="1"/>
    <x v="2"/>
    <x v="0"/>
    <s v="NÃO AGENDADO"/>
    <s v="(vazio)"/>
    <s v="07/jul"/>
    <x v="15"/>
    <x v="0"/>
    <s v="MAS07"/>
    <x v="299"/>
    <x v="304"/>
    <s v="1382320"/>
    <n v="4"/>
    <n v="0"/>
    <x v="24"/>
    <x v="8"/>
    <d v="2023-06-26T00:00:00"/>
    <x v="3"/>
  </r>
  <r>
    <x v="0"/>
    <x v="1"/>
    <x v="2"/>
    <x v="0"/>
    <s v="NÃO AGENDADO"/>
    <s v="(vazio)"/>
    <s v="10/jul"/>
    <x v="16"/>
    <x v="6"/>
    <s v="UDL03"/>
    <x v="300"/>
    <x v="305"/>
    <s v="1006414"/>
    <n v="6"/>
    <n v="0"/>
    <x v="92"/>
    <x v="11"/>
    <d v="2023-06-26T00:00:00"/>
    <x v="5"/>
  </r>
  <r>
    <x v="0"/>
    <x v="1"/>
    <x v="2"/>
    <x v="0"/>
    <s v="NÃO AGENDADO"/>
    <s v="(vazio)"/>
    <s v="10/jul"/>
    <x v="16"/>
    <x v="6"/>
    <s v="UDL03"/>
    <x v="301"/>
    <x v="306"/>
    <s v="1002389"/>
    <n v="6"/>
    <n v="0"/>
    <x v="96"/>
    <x v="11"/>
    <d v="2023-06-26T00:00:00"/>
    <x v="5"/>
  </r>
  <r>
    <x v="0"/>
    <x v="1"/>
    <x v="2"/>
    <x v="0"/>
    <s v="NÃO AGENDADO"/>
    <s v="(vazio)"/>
    <s v="12/jul"/>
    <x v="17"/>
    <x v="6"/>
    <s v="UDL02"/>
    <x v="302"/>
    <x v="307"/>
    <s v="1382273"/>
    <n v="5"/>
    <n v="0"/>
    <x v="92"/>
    <x v="11"/>
    <d v="2023-06-26T00:00:00"/>
    <x v="5"/>
  </r>
  <r>
    <x v="0"/>
    <x v="1"/>
    <x v="2"/>
    <x v="0"/>
    <s v="NÃO AGENDADO"/>
    <s v="(vazio)"/>
    <s v="12/jul"/>
    <x v="17"/>
    <x v="6"/>
    <s v="UDL02"/>
    <x v="303"/>
    <x v="308"/>
    <s v="1382274"/>
    <n v="5"/>
    <n v="0"/>
    <x v="76"/>
    <x v="11"/>
    <d v="2023-06-26T00:00:00"/>
    <x v="5"/>
  </r>
  <r>
    <x v="0"/>
    <x v="1"/>
    <x v="2"/>
    <x v="0"/>
    <s v="NÃO AGENDADO"/>
    <s v="(vazio)"/>
    <s v="14/jul"/>
    <x v="18"/>
    <x v="7"/>
    <s v="CMB02"/>
    <x v="304"/>
    <x v="309"/>
    <s v="1382180"/>
    <n v="1"/>
    <n v="0"/>
    <x v="97"/>
    <x v="11"/>
    <d v="2023-06-26T00:00:00"/>
    <x v="5"/>
  </r>
  <r>
    <x v="0"/>
    <x v="1"/>
    <x v="2"/>
    <x v="0"/>
    <s v="NÃO AGENDADO"/>
    <s v="(vazio)"/>
    <s v="14/jul"/>
    <x v="18"/>
    <x v="7"/>
    <s v="CMB02"/>
    <x v="305"/>
    <x v="310"/>
    <s v="1382181"/>
    <n v="1"/>
    <n v="0"/>
    <x v="97"/>
    <x v="11"/>
    <d v="2023-06-26T00:00:00"/>
    <x v="5"/>
  </r>
  <r>
    <x v="0"/>
    <x v="1"/>
    <x v="2"/>
    <x v="0"/>
    <s v="NÃO AGENDADO"/>
    <s v="(vazio)"/>
    <s v="14/jul"/>
    <x v="18"/>
    <x v="7"/>
    <s v="CMB02"/>
    <x v="306"/>
    <x v="311"/>
    <s v="1382182"/>
    <n v="1"/>
    <n v="0"/>
    <x v="97"/>
    <x v="11"/>
    <d v="2023-06-26T00:00:00"/>
    <x v="5"/>
  </r>
  <r>
    <x v="0"/>
    <x v="1"/>
    <x v="2"/>
    <x v="0"/>
    <s v="NÃO AGENDADO"/>
    <s v="(vazio)"/>
    <s v="14/jul"/>
    <x v="18"/>
    <x v="7"/>
    <s v="CMB02"/>
    <x v="307"/>
    <x v="312"/>
    <s v="1382183"/>
    <n v="1"/>
    <n v="0"/>
    <x v="97"/>
    <x v="11"/>
    <d v="2023-06-26T00:00:00"/>
    <x v="5"/>
  </r>
  <r>
    <x v="0"/>
    <x v="1"/>
    <x v="2"/>
    <x v="0"/>
    <s v="NÃO AGENDADO"/>
    <s v="(vazio)"/>
    <s v="14/jul"/>
    <x v="19"/>
    <x v="4"/>
    <s v="CAL01"/>
    <x v="308"/>
    <x v="313"/>
    <s v="1382349"/>
    <n v="12"/>
    <n v="0"/>
    <x v="98"/>
    <x v="8"/>
    <d v="2023-06-26T00:00:00"/>
    <x v="3"/>
  </r>
  <r>
    <x v="0"/>
    <x v="1"/>
    <x v="2"/>
    <x v="0"/>
    <s v="NÃO AGENDADO"/>
    <s v="(vazio)"/>
    <s v="14/jul"/>
    <x v="19"/>
    <x v="4"/>
    <s v="CAL01"/>
    <x v="309"/>
    <x v="314"/>
    <s v="1382349"/>
    <n v="12"/>
    <n v="0"/>
    <x v="98"/>
    <x v="8"/>
    <d v="2023-06-26T00:00:00"/>
    <x v="3"/>
  </r>
  <r>
    <x v="0"/>
    <x v="1"/>
    <x v="2"/>
    <x v="0"/>
    <s v="NÃO AGENDADO"/>
    <s v="(vazio)"/>
    <s v="14/jul"/>
    <x v="20"/>
    <x v="2"/>
    <s v="INF06"/>
    <x v="310"/>
    <x v="315"/>
    <s v="1382391"/>
    <n v="6"/>
    <n v="0"/>
    <x v="78"/>
    <x v="9"/>
    <d v="2023-06-26T00:00:00"/>
    <x v="1"/>
  </r>
  <r>
    <x v="0"/>
    <x v="1"/>
    <x v="2"/>
    <x v="0"/>
    <s v="NÃO AGENDADO"/>
    <s v="(vazio)"/>
    <s v="14/jul"/>
    <x v="20"/>
    <x v="2"/>
    <s v="INF06"/>
    <x v="311"/>
    <x v="316"/>
    <s v="1382392"/>
    <n v="6"/>
    <n v="0"/>
    <x v="99"/>
    <x v="9"/>
    <d v="2023-06-26T00:00:00"/>
    <x v="1"/>
  </r>
  <r>
    <x v="0"/>
    <x v="1"/>
    <x v="2"/>
    <x v="0"/>
    <s v="NÃO AGENDADO"/>
    <s v="(vazio)"/>
    <s v="14/jul"/>
    <x v="20"/>
    <x v="2"/>
    <s v="INF06"/>
    <x v="312"/>
    <x v="317"/>
    <s v="1382392"/>
    <n v="6"/>
    <n v="0"/>
    <x v="99"/>
    <x v="9"/>
    <d v="2023-06-26T00:00:00"/>
    <x v="1"/>
  </r>
  <r>
    <x v="0"/>
    <x v="1"/>
    <x v="2"/>
    <x v="0"/>
    <s v="NÃO AGENDADO"/>
    <s v="(vazio)"/>
    <s v="14/jul"/>
    <x v="20"/>
    <x v="2"/>
    <s v="INF06"/>
    <x v="313"/>
    <x v="318"/>
    <s v="1382392"/>
    <n v="6"/>
    <n v="0"/>
    <x v="99"/>
    <x v="9"/>
    <d v="2023-06-26T00:00:00"/>
    <x v="1"/>
  </r>
  <r>
    <x v="0"/>
    <x v="1"/>
    <x v="2"/>
    <x v="0"/>
    <s v="NÃO AGENDADO"/>
    <s v="(vazio)"/>
    <s v="14/jul"/>
    <x v="20"/>
    <x v="2"/>
    <s v="INF06"/>
    <x v="314"/>
    <x v="319"/>
    <s v="1382391"/>
    <n v="6"/>
    <n v="0"/>
    <x v="78"/>
    <x v="9"/>
    <d v="2023-06-26T00:00:00"/>
    <x v="1"/>
  </r>
  <r>
    <x v="0"/>
    <x v="1"/>
    <x v="2"/>
    <x v="0"/>
    <s v="NÃO AGENDADO"/>
    <s v="(vazio)"/>
    <s v="14/jul"/>
    <x v="20"/>
    <x v="0"/>
    <s v="MAS04"/>
    <x v="315"/>
    <x v="320"/>
    <s v="1382332"/>
    <n v="9"/>
    <n v="0"/>
    <x v="100"/>
    <x v="8"/>
    <d v="2023-06-26T00:00:00"/>
    <x v="3"/>
  </r>
  <r>
    <x v="0"/>
    <x v="1"/>
    <x v="2"/>
    <x v="0"/>
    <s v="NÃO AGENDADO"/>
    <s v="(vazio)"/>
    <s v="14/jul"/>
    <x v="20"/>
    <x v="0"/>
    <s v="MAS04"/>
    <x v="316"/>
    <x v="321"/>
    <s v="1382333"/>
    <n v="9"/>
    <n v="0"/>
    <x v="100"/>
    <x v="8"/>
    <d v="2023-06-26T00:00:00"/>
    <x v="3"/>
  </r>
  <r>
    <x v="0"/>
    <x v="1"/>
    <x v="2"/>
    <x v="0"/>
    <s v="NÃO AGENDADO"/>
    <s v="(vazio)"/>
    <s v="14/jul"/>
    <x v="20"/>
    <x v="0"/>
    <s v="MAS04"/>
    <x v="317"/>
    <x v="322"/>
    <s v="1382334"/>
    <n v="9"/>
    <n v="0"/>
    <x v="33"/>
    <x v="8"/>
    <d v="2023-06-26T00:00:00"/>
    <x v="3"/>
  </r>
  <r>
    <x v="0"/>
    <x v="1"/>
    <x v="2"/>
    <x v="0"/>
    <s v="NÃO AGENDADO"/>
    <s v="(vazio)"/>
    <s v="14/jul"/>
    <x v="20"/>
    <x v="0"/>
    <s v="MAS04"/>
    <x v="318"/>
    <x v="323"/>
    <s v="1382335"/>
    <n v="9"/>
    <n v="0"/>
    <x v="31"/>
    <x v="8"/>
    <d v="2023-06-26T00:00:00"/>
    <x v="3"/>
  </r>
  <r>
    <x v="0"/>
    <x v="1"/>
    <x v="2"/>
    <x v="0"/>
    <s v="NÃO AGENDADO"/>
    <s v="(vazio)"/>
    <s v="14/jul"/>
    <x v="20"/>
    <x v="0"/>
    <s v="MAS04"/>
    <x v="319"/>
    <x v="324"/>
    <s v="1382340"/>
    <n v="9"/>
    <n v="0"/>
    <x v="77"/>
    <x v="8"/>
    <d v="2023-06-26T00:00:00"/>
    <x v="3"/>
  </r>
  <r>
    <x v="0"/>
    <x v="1"/>
    <x v="2"/>
    <x v="0"/>
    <s v="NÃO AGENDADO"/>
    <s v="(vazio)"/>
    <s v="14/jul"/>
    <x v="20"/>
    <x v="0"/>
    <s v="MAS04"/>
    <x v="320"/>
    <x v="325"/>
    <s v="1382340"/>
    <n v="9"/>
    <n v="0"/>
    <x v="77"/>
    <x v="8"/>
    <d v="2023-06-26T00:00:00"/>
    <x v="3"/>
  </r>
  <r>
    <x v="0"/>
    <x v="1"/>
    <x v="2"/>
    <x v="0"/>
    <s v="NÃO AGENDADO"/>
    <s v="(vazio)"/>
    <s v="14/jul"/>
    <x v="20"/>
    <x v="0"/>
    <s v="MAS04"/>
    <x v="321"/>
    <x v="326"/>
    <s v="1382341"/>
    <n v="9"/>
    <n v="0"/>
    <x v="101"/>
    <x v="8"/>
    <d v="2023-06-26T00:00:00"/>
    <x v="3"/>
  </r>
  <r>
    <x v="0"/>
    <x v="1"/>
    <x v="2"/>
    <x v="0"/>
    <s v="NÃO AGENDADO"/>
    <s v="(vazio)"/>
    <s v="14/jul"/>
    <x v="20"/>
    <x v="0"/>
    <s v="MAS04"/>
    <x v="322"/>
    <x v="327"/>
    <s v="1382341"/>
    <n v="9"/>
    <n v="0"/>
    <x v="101"/>
    <x v="8"/>
    <d v="2023-06-26T00:00:00"/>
    <x v="3"/>
  </r>
  <r>
    <x v="0"/>
    <x v="1"/>
    <x v="2"/>
    <x v="0"/>
    <s v="NÃO AGENDADO"/>
    <s v="(vazio)"/>
    <s v="14/jul"/>
    <x v="20"/>
    <x v="0"/>
    <s v="MAS04"/>
    <x v="323"/>
    <x v="328"/>
    <s v="1382341"/>
    <n v="9"/>
    <n v="0"/>
    <x v="101"/>
    <x v="8"/>
    <d v="2023-06-26T00:00:00"/>
    <x v="3"/>
  </r>
  <r>
    <x v="0"/>
    <x v="1"/>
    <x v="2"/>
    <x v="0"/>
    <s v="NÃO AGENDADO"/>
    <s v="(vazio)"/>
    <s v="14/jul"/>
    <x v="20"/>
    <x v="0"/>
    <s v="MAS04"/>
    <x v="324"/>
    <x v="329"/>
    <s v="1382336"/>
    <n v="9"/>
    <n v="0"/>
    <x v="102"/>
    <x v="8"/>
    <d v="2023-06-26T00:00:00"/>
    <x v="3"/>
  </r>
  <r>
    <x v="0"/>
    <x v="1"/>
    <x v="2"/>
    <x v="0"/>
    <s v="NÃO AGENDADO"/>
    <s v="(vazio)"/>
    <s v="14/jul"/>
    <x v="20"/>
    <x v="0"/>
    <s v="MAS04"/>
    <x v="325"/>
    <x v="330"/>
    <s v="1382339"/>
    <n v="9"/>
    <n v="0"/>
    <x v="102"/>
    <x v="8"/>
    <d v="2023-06-26T00:00:00"/>
    <x v="3"/>
  </r>
  <r>
    <x v="0"/>
    <x v="1"/>
    <x v="2"/>
    <x v="0"/>
    <s v="NÃO AGENDADO"/>
    <s v="(vazio)"/>
    <s v="14/jul"/>
    <x v="20"/>
    <x v="0"/>
    <s v="MAS04"/>
    <x v="326"/>
    <x v="331"/>
    <s v="1382332"/>
    <n v="9"/>
    <n v="0"/>
    <x v="100"/>
    <x v="8"/>
    <d v="2023-06-26T00:00:00"/>
    <x v="3"/>
  </r>
  <r>
    <x v="0"/>
    <x v="1"/>
    <x v="2"/>
    <x v="0"/>
    <s v="NÃO AGENDADO"/>
    <s v="(vazio)"/>
    <s v="14/jul"/>
    <x v="20"/>
    <x v="0"/>
    <s v="MAS04"/>
    <x v="327"/>
    <x v="332"/>
    <s v="1382338"/>
    <n v="9"/>
    <n v="0"/>
    <x v="102"/>
    <x v="8"/>
    <d v="2023-06-26T00:00:00"/>
    <x v="3"/>
  </r>
  <r>
    <x v="0"/>
    <x v="1"/>
    <x v="2"/>
    <x v="0"/>
    <s v="NÃO AGENDADO"/>
    <s v="(vazio)"/>
    <s v="14/jul"/>
    <x v="20"/>
    <x v="0"/>
    <s v="MAS04"/>
    <x v="328"/>
    <x v="333"/>
    <s v="1382337"/>
    <n v="9"/>
    <n v="0"/>
    <x v="102"/>
    <x v="8"/>
    <d v="2023-06-26T00:00:00"/>
    <x v="3"/>
  </r>
  <r>
    <x v="0"/>
    <x v="1"/>
    <x v="2"/>
    <x v="0"/>
    <s v="NÃO AGENDADO"/>
    <s v="(vazio)"/>
    <s v="14/jul"/>
    <x v="20"/>
    <x v="0"/>
    <s v="MAS04"/>
    <x v="329"/>
    <x v="334"/>
    <s v="1382333"/>
    <n v="9"/>
    <n v="0"/>
    <x v="100"/>
    <x v="8"/>
    <d v="2023-06-26T00:00:00"/>
    <x v="3"/>
  </r>
  <r>
    <x v="0"/>
    <x v="1"/>
    <x v="2"/>
    <x v="0"/>
    <s v="NÃO AGENDADO"/>
    <s v="(vazio)"/>
    <s v="14/jul"/>
    <x v="20"/>
    <x v="0"/>
    <s v="MAS04"/>
    <x v="330"/>
    <x v="335"/>
    <s v="1382340"/>
    <n v="9"/>
    <n v="0"/>
    <x v="77"/>
    <x v="8"/>
    <d v="2023-06-26T00:00:00"/>
    <x v="3"/>
  </r>
  <r>
    <x v="0"/>
    <x v="1"/>
    <x v="2"/>
    <x v="0"/>
    <s v="NÃO AGENDADO"/>
    <s v="(vazio)"/>
    <s v="14/jul"/>
    <x v="20"/>
    <x v="0"/>
    <s v="MAS07"/>
    <x v="331"/>
    <x v="336"/>
    <s v="1382342"/>
    <n v="5"/>
    <n v="0"/>
    <x v="86"/>
    <x v="8"/>
    <d v="2023-06-26T00:00:00"/>
    <x v="3"/>
  </r>
  <r>
    <x v="0"/>
    <x v="1"/>
    <x v="2"/>
    <x v="0"/>
    <s v="NÃO AGENDADO"/>
    <s v="(vazio)"/>
    <s v="14/jul"/>
    <x v="20"/>
    <x v="0"/>
    <s v="MAS07"/>
    <x v="332"/>
    <x v="337"/>
    <s v="1382342"/>
    <n v="5"/>
    <n v="0"/>
    <x v="86"/>
    <x v="8"/>
    <d v="2023-06-26T00:00:00"/>
    <x v="3"/>
  </r>
  <r>
    <x v="0"/>
    <x v="1"/>
    <x v="2"/>
    <x v="0"/>
    <s v="NÃO AGENDADO"/>
    <s v="(vazio)"/>
    <s v="14/jul"/>
    <x v="20"/>
    <x v="0"/>
    <s v="MAS07"/>
    <x v="333"/>
    <x v="338"/>
    <s v="1382342"/>
    <n v="5"/>
    <n v="0"/>
    <x v="86"/>
    <x v="8"/>
    <d v="2023-06-26T00:00:00"/>
    <x v="3"/>
  </r>
  <r>
    <x v="0"/>
    <x v="1"/>
    <x v="2"/>
    <x v="0"/>
    <s v="NÃO AGENDADO"/>
    <s v="(vazio)"/>
    <s v="15/jul"/>
    <x v="21"/>
    <x v="7"/>
    <s v="CMB03"/>
    <x v="334"/>
    <x v="339"/>
    <s v="1381773"/>
    <n v="1"/>
    <n v="0"/>
    <x v="103"/>
    <x v="11"/>
    <d v="2023-06-26T00:00:00"/>
    <x v="5"/>
  </r>
  <r>
    <x v="0"/>
    <x v="1"/>
    <x v="2"/>
    <x v="0"/>
    <s v="NÃO AGENDADO"/>
    <s v="(vazio)"/>
    <s v="28/jul"/>
    <x v="22"/>
    <x v="1"/>
    <s v="FEM01"/>
    <x v="335"/>
    <x v="340"/>
    <s v="1382376"/>
    <n v="7"/>
    <n v="0"/>
    <x v="104"/>
    <x v="9"/>
    <d v="2023-06-26T00:00:00"/>
    <x v="1"/>
  </r>
  <r>
    <x v="0"/>
    <x v="1"/>
    <x v="2"/>
    <x v="0"/>
    <s v="NÃO AGENDADO"/>
    <s v="(vazio)"/>
    <s v="28/jul"/>
    <x v="22"/>
    <x v="1"/>
    <s v="FEM01"/>
    <x v="336"/>
    <x v="341"/>
    <s v="1382377"/>
    <n v="7"/>
    <n v="0"/>
    <x v="3"/>
    <x v="9"/>
    <d v="2023-06-26T00:00:00"/>
    <x v="1"/>
  </r>
  <r>
    <x v="0"/>
    <x v="1"/>
    <x v="2"/>
    <x v="0"/>
    <s v="NÃO AGENDADO"/>
    <s v="(vazio)"/>
    <s v="28/jul"/>
    <x v="22"/>
    <x v="1"/>
    <s v="FEM01"/>
    <x v="337"/>
    <x v="342"/>
    <s v="1382370"/>
    <n v="7"/>
    <n v="0"/>
    <x v="3"/>
    <x v="9"/>
    <d v="2023-06-26T00:00:00"/>
    <x v="1"/>
  </r>
  <r>
    <x v="0"/>
    <x v="1"/>
    <x v="2"/>
    <x v="0"/>
    <s v="NÃO AGENDADO"/>
    <s v="(vazio)"/>
    <s v="28/jul"/>
    <x v="22"/>
    <x v="1"/>
    <s v="FEM01"/>
    <x v="338"/>
    <x v="343"/>
    <s v="1382371"/>
    <n v="7"/>
    <n v="0"/>
    <x v="3"/>
    <x v="9"/>
    <d v="2023-06-26T00:00:00"/>
    <x v="1"/>
  </r>
  <r>
    <x v="0"/>
    <x v="1"/>
    <x v="2"/>
    <x v="0"/>
    <s v="NÃO AGENDADO"/>
    <s v="(vazio)"/>
    <s v="28/jul"/>
    <x v="22"/>
    <x v="1"/>
    <s v="FEM01"/>
    <x v="339"/>
    <x v="344"/>
    <s v="1382372"/>
    <n v="7"/>
    <n v="0"/>
    <x v="105"/>
    <x v="9"/>
    <d v="2023-06-26T00:00:00"/>
    <x v="1"/>
  </r>
  <r>
    <x v="0"/>
    <x v="1"/>
    <x v="2"/>
    <x v="0"/>
    <s v="NÃO AGENDADO"/>
    <s v="(vazio)"/>
    <s v="28/jul"/>
    <x v="22"/>
    <x v="1"/>
    <s v="FEM01"/>
    <x v="340"/>
    <x v="345"/>
    <s v="1382373"/>
    <n v="7"/>
    <n v="0"/>
    <x v="105"/>
    <x v="9"/>
    <d v="2023-06-26T00:00:00"/>
    <x v="1"/>
  </r>
  <r>
    <x v="0"/>
    <x v="1"/>
    <x v="2"/>
    <x v="0"/>
    <s v="NÃO AGENDADO"/>
    <s v="(vazio)"/>
    <s v="28/jul"/>
    <x v="22"/>
    <x v="1"/>
    <s v="FEM01"/>
    <x v="341"/>
    <x v="346"/>
    <s v="1382374"/>
    <n v="7"/>
    <n v="0"/>
    <x v="106"/>
    <x v="9"/>
    <d v="2023-06-26T00:00:00"/>
    <x v="1"/>
  </r>
  <r>
    <x v="0"/>
    <x v="1"/>
    <x v="2"/>
    <x v="0"/>
    <s v="NÃO AGENDADO"/>
    <s v="(vazio)"/>
    <s v="28/jul"/>
    <x v="22"/>
    <x v="1"/>
    <s v="FEM01"/>
    <x v="342"/>
    <x v="347"/>
    <s v="1382375"/>
    <n v="7"/>
    <n v="0"/>
    <x v="107"/>
    <x v="9"/>
    <d v="2023-06-26T00:00:00"/>
    <x v="1"/>
  </r>
  <r>
    <x v="0"/>
    <x v="1"/>
    <x v="2"/>
    <x v="0"/>
    <s v="NÃO AGENDADO"/>
    <s v="(vazio)"/>
    <s v="28/jul"/>
    <x v="22"/>
    <x v="1"/>
    <s v="FEM03"/>
    <x v="343"/>
    <x v="348"/>
    <s v="1382378"/>
    <n v="8"/>
    <n v="0"/>
    <x v="108"/>
    <x v="9"/>
    <d v="2023-06-26T00:00:00"/>
    <x v="1"/>
  </r>
  <r>
    <x v="0"/>
    <x v="1"/>
    <x v="2"/>
    <x v="0"/>
    <s v="NÃO AGENDADO"/>
    <s v="(vazio)"/>
    <s v="28/jul"/>
    <x v="22"/>
    <x v="1"/>
    <s v="FEM03"/>
    <x v="344"/>
    <x v="349"/>
    <s v="1382379"/>
    <n v="8"/>
    <n v="0"/>
    <x v="12"/>
    <x v="9"/>
    <d v="2023-06-26T00:00:00"/>
    <x v="1"/>
  </r>
  <r>
    <x v="0"/>
    <x v="1"/>
    <x v="2"/>
    <x v="0"/>
    <s v="NÃO AGENDADO"/>
    <s v="(vazio)"/>
    <s v="28/jul"/>
    <x v="22"/>
    <x v="1"/>
    <s v="FEM04"/>
    <x v="345"/>
    <x v="350"/>
    <s v="1382380"/>
    <n v="8"/>
    <n v="0"/>
    <x v="26"/>
    <x v="9"/>
    <d v="2023-06-26T00:00:00"/>
    <x v="1"/>
  </r>
  <r>
    <x v="0"/>
    <x v="1"/>
    <x v="2"/>
    <x v="0"/>
    <s v="NÃO AGENDADO"/>
    <s v="(vazio)"/>
    <s v="28/jul"/>
    <x v="22"/>
    <x v="1"/>
    <s v="FEM04"/>
    <x v="346"/>
    <x v="351"/>
    <s v="1382381"/>
    <n v="8"/>
    <n v="0"/>
    <x v="38"/>
    <x v="9"/>
    <d v="2023-06-26T00:00:00"/>
    <x v="1"/>
  </r>
  <r>
    <x v="0"/>
    <x v="1"/>
    <x v="2"/>
    <x v="0"/>
    <s v="NÃO AGENDADO"/>
    <s v="(vazio)"/>
    <s v="30/jul"/>
    <x v="0"/>
    <x v="1"/>
    <s v="FEM03"/>
    <x v="347"/>
    <x v="352"/>
    <s v="1382347"/>
    <n v="8"/>
    <n v="0"/>
    <x v="109"/>
    <x v="8"/>
    <d v="2023-06-26T00:00:00"/>
    <x v="3"/>
  </r>
  <r>
    <x v="0"/>
    <x v="1"/>
    <x v="2"/>
    <x v="0"/>
    <s v="NÃO AGENDADO"/>
    <s v="(vazio)"/>
    <s v="30/jul"/>
    <x v="0"/>
    <x v="1"/>
    <s v="FEM03"/>
    <x v="348"/>
    <x v="353"/>
    <s v="1382347"/>
    <n v="8"/>
    <n v="0"/>
    <x v="109"/>
    <x v="8"/>
    <d v="2023-06-26T00:00:00"/>
    <x v="3"/>
  </r>
  <r>
    <x v="0"/>
    <x v="1"/>
    <x v="2"/>
    <x v="0"/>
    <s v="NÃO AGENDADO"/>
    <s v="(vazio)"/>
    <s v="30/jul"/>
    <x v="0"/>
    <x v="1"/>
    <s v="FEM03"/>
    <x v="349"/>
    <x v="354"/>
    <s v="1382347"/>
    <n v="8"/>
    <n v="0"/>
    <x v="109"/>
    <x v="8"/>
    <d v="2023-06-26T00:00:00"/>
    <x v="3"/>
  </r>
  <r>
    <x v="0"/>
    <x v="1"/>
    <x v="2"/>
    <x v="0"/>
    <s v="NÃO AGENDADO"/>
    <s v="(vazio)"/>
    <s v="30/jul"/>
    <x v="0"/>
    <x v="1"/>
    <s v="FEM04"/>
    <x v="350"/>
    <x v="355"/>
    <s v="1382345"/>
    <n v="8"/>
    <n v="0"/>
    <x v="109"/>
    <x v="8"/>
    <d v="2023-06-26T00:00:00"/>
    <x v="3"/>
  </r>
  <r>
    <x v="0"/>
    <x v="1"/>
    <x v="2"/>
    <x v="0"/>
    <s v="NÃO AGENDADO"/>
    <s v="(vazio)"/>
    <s v="30/jul"/>
    <x v="0"/>
    <x v="1"/>
    <s v="FEM04"/>
    <x v="351"/>
    <x v="356"/>
    <s v="1382346"/>
    <n v="8"/>
    <n v="0"/>
    <x v="109"/>
    <x v="8"/>
    <d v="2023-06-26T00:00:00"/>
    <x v="3"/>
  </r>
  <r>
    <x v="0"/>
    <x v="1"/>
    <x v="2"/>
    <x v="0"/>
    <s v="NÃO AGENDADO"/>
    <s v="(vazio)"/>
    <s v="30/jul"/>
    <x v="0"/>
    <x v="1"/>
    <s v="FEM04"/>
    <x v="352"/>
    <x v="357"/>
    <s v="1382344"/>
    <n v="8"/>
    <n v="0"/>
    <x v="109"/>
    <x v="8"/>
    <d v="2023-06-26T00:00:00"/>
    <x v="3"/>
  </r>
  <r>
    <x v="0"/>
    <x v="1"/>
    <x v="2"/>
    <x v="0"/>
    <s v="NÃO AGENDADO"/>
    <s v="(vazio)"/>
    <s v="30/jul"/>
    <x v="0"/>
    <x v="1"/>
    <s v="FEM04"/>
    <x v="353"/>
    <x v="358"/>
    <s v="1382344"/>
    <n v="8"/>
    <n v="0"/>
    <x v="109"/>
    <x v="8"/>
    <d v="2023-06-26T00:00:00"/>
    <x v="3"/>
  </r>
  <r>
    <x v="0"/>
    <x v="1"/>
    <x v="2"/>
    <x v="0"/>
    <s v="NÃO AGENDADO"/>
    <s v="(vazio)"/>
    <s v="30/jul"/>
    <x v="22"/>
    <x v="2"/>
    <s v="INF03"/>
    <x v="354"/>
    <x v="359"/>
    <s v="1382348"/>
    <n v="9"/>
    <n v="0"/>
    <x v="110"/>
    <x v="8"/>
    <d v="2023-06-26T00:00:00"/>
    <x v="3"/>
  </r>
  <r>
    <x v="0"/>
    <x v="1"/>
    <x v="2"/>
    <x v="0"/>
    <s v="NÃO AGENDADO"/>
    <s v="(vazio)"/>
    <s v="30/jul"/>
    <x v="0"/>
    <x v="0"/>
    <s v="MAS01"/>
    <x v="355"/>
    <x v="360"/>
    <s v="1382343"/>
    <n v="9"/>
    <n v="0"/>
    <x v="110"/>
    <x v="8"/>
    <d v="2023-06-26T00:00:00"/>
    <x v="3"/>
  </r>
  <r>
    <x v="0"/>
    <x v="1"/>
    <x v="2"/>
    <x v="0"/>
    <s v="NÃO AGENDADO"/>
    <s v="(vazio)"/>
    <s v="11/ago"/>
    <x v="23"/>
    <x v="7"/>
    <s v="CMB01"/>
    <x v="356"/>
    <x v="361"/>
    <s v="1381504"/>
    <n v="1"/>
    <n v="0"/>
    <x v="111"/>
    <x v="11"/>
    <d v="2023-06-26T00:00:00"/>
    <x v="5"/>
  </r>
  <r>
    <x v="0"/>
    <x v="1"/>
    <x v="2"/>
    <x v="0"/>
    <s v="NÃO AGENDADO"/>
    <s v="(vazio)"/>
    <s v="11/ago"/>
    <x v="23"/>
    <x v="7"/>
    <s v="CMB01"/>
    <x v="357"/>
    <x v="362"/>
    <s v="1381505"/>
    <n v="1"/>
    <n v="0"/>
    <x v="112"/>
    <x v="11"/>
    <d v="2023-06-26T00:00:00"/>
    <x v="5"/>
  </r>
  <r>
    <x v="0"/>
    <x v="1"/>
    <x v="2"/>
    <x v="0"/>
    <s v="NÃO AGENDADO"/>
    <s v="(vazio)"/>
    <s v="11/ago"/>
    <x v="23"/>
    <x v="7"/>
    <s v="CMB01"/>
    <x v="358"/>
    <x v="363"/>
    <s v="1381506"/>
    <n v="1"/>
    <n v="0"/>
    <x v="113"/>
    <x v="11"/>
    <d v="2023-06-26T00:00:00"/>
    <x v="5"/>
  </r>
  <r>
    <x v="0"/>
    <x v="1"/>
    <x v="2"/>
    <x v="0"/>
    <s v="NÃO AGENDADO"/>
    <s v="(vazio)"/>
    <s v="11/ago"/>
    <x v="23"/>
    <x v="7"/>
    <s v="CMB01"/>
    <x v="359"/>
    <x v="364"/>
    <s v="1381507"/>
    <n v="1"/>
    <n v="0"/>
    <x v="114"/>
    <x v="11"/>
    <d v="2023-06-26T00:00:00"/>
    <x v="5"/>
  </r>
  <r>
    <x v="0"/>
    <x v="1"/>
    <x v="2"/>
    <x v="0"/>
    <s v="NÃO AGENDADO"/>
    <s v="(vazio)"/>
    <s v="11/ago"/>
    <x v="23"/>
    <x v="7"/>
    <s v="CMB01"/>
    <x v="360"/>
    <x v="365"/>
    <s v="1381508"/>
    <n v="1"/>
    <n v="0"/>
    <x v="115"/>
    <x v="11"/>
    <d v="2023-06-26T00:00:00"/>
    <x v="5"/>
  </r>
  <r>
    <x v="0"/>
    <x v="1"/>
    <x v="2"/>
    <x v="0"/>
    <s v="NÃO AGENDADO"/>
    <s v="(vazio)"/>
    <s v="11/ago"/>
    <x v="23"/>
    <x v="7"/>
    <s v="CMB01"/>
    <x v="361"/>
    <x v="366"/>
    <s v="1381509"/>
    <n v="1"/>
    <n v="0"/>
    <x v="116"/>
    <x v="11"/>
    <d v="2023-06-26T00:00:00"/>
    <x v="5"/>
  </r>
  <r>
    <x v="0"/>
    <x v="1"/>
    <x v="2"/>
    <x v="0"/>
    <s v="NÃO AGENDADO"/>
    <s v="(vazio)"/>
    <s v="11/ago"/>
    <x v="23"/>
    <x v="7"/>
    <s v="CMB01"/>
    <x v="362"/>
    <x v="367"/>
    <s v="1381510"/>
    <n v="1"/>
    <n v="0"/>
    <x v="117"/>
    <x v="11"/>
    <d v="2023-06-26T00:00:00"/>
    <x v="5"/>
  </r>
  <r>
    <x v="0"/>
    <x v="1"/>
    <x v="2"/>
    <x v="0"/>
    <s v="NÃO AGENDADO"/>
    <s v="(vazio)"/>
    <s v="11/ago"/>
    <x v="23"/>
    <x v="7"/>
    <s v="CMB01"/>
    <x v="363"/>
    <x v="368"/>
    <s v="1381511"/>
    <n v="1"/>
    <n v="0"/>
    <x v="118"/>
    <x v="11"/>
    <d v="2023-06-26T00:00:00"/>
    <x v="5"/>
  </r>
  <r>
    <x v="0"/>
    <x v="1"/>
    <x v="2"/>
    <x v="0"/>
    <s v="NÃO AGENDADO"/>
    <s v="(vazio)"/>
    <s v="11/ago"/>
    <x v="23"/>
    <x v="7"/>
    <s v="CMB01"/>
    <x v="364"/>
    <x v="369"/>
    <s v="1381512"/>
    <n v="1"/>
    <n v="0"/>
    <x v="119"/>
    <x v="11"/>
    <d v="2023-06-26T00:00:00"/>
    <x v="5"/>
  </r>
  <r>
    <x v="0"/>
    <x v="1"/>
    <x v="2"/>
    <x v="0"/>
    <s v="NÃO AGENDADO"/>
    <s v="(vazio)"/>
    <s v="11/ago"/>
    <x v="23"/>
    <x v="7"/>
    <s v="CMB01"/>
    <x v="365"/>
    <x v="370"/>
    <s v="1381513"/>
    <n v="1"/>
    <n v="0"/>
    <x v="117"/>
    <x v="11"/>
    <d v="2023-06-26T00:00:00"/>
    <x v="5"/>
  </r>
  <r>
    <x v="0"/>
    <x v="1"/>
    <x v="2"/>
    <x v="0"/>
    <s v="NÃO AGENDADO"/>
    <s v="(vazio)"/>
    <s v="11/ago"/>
    <x v="23"/>
    <x v="7"/>
    <s v="CMB01"/>
    <x v="366"/>
    <x v="371"/>
    <s v="1381514"/>
    <n v="1"/>
    <n v="0"/>
    <x v="118"/>
    <x v="11"/>
    <d v="2023-06-26T00:00:00"/>
    <x v="5"/>
  </r>
  <r>
    <x v="0"/>
    <x v="1"/>
    <x v="2"/>
    <x v="0"/>
    <s v="NÃO AGENDADO"/>
    <s v="(vazio)"/>
    <s v="11/ago"/>
    <x v="23"/>
    <x v="7"/>
    <s v="CMB01"/>
    <x v="367"/>
    <x v="372"/>
    <s v="1381515"/>
    <n v="1"/>
    <n v="0"/>
    <x v="119"/>
    <x v="11"/>
    <d v="2023-06-26T00:00:00"/>
    <x v="5"/>
  </r>
  <r>
    <x v="0"/>
    <x v="1"/>
    <x v="2"/>
    <x v="0"/>
    <s v="NÃO AGENDADO"/>
    <s v="(vazio)"/>
    <s v="11/ago"/>
    <x v="23"/>
    <x v="7"/>
    <s v="CMB01"/>
    <x v="368"/>
    <x v="373"/>
    <s v="1381516"/>
    <n v="1"/>
    <n v="0"/>
    <x v="120"/>
    <x v="11"/>
    <d v="2023-06-26T00:00:00"/>
    <x v="5"/>
  </r>
  <r>
    <x v="0"/>
    <x v="1"/>
    <x v="2"/>
    <x v="0"/>
    <s v="NÃO AGENDADO"/>
    <s v="(vazio)"/>
    <s v="11/ago"/>
    <x v="23"/>
    <x v="7"/>
    <s v="CMB01"/>
    <x v="369"/>
    <x v="374"/>
    <s v="1381517"/>
    <n v="1"/>
    <n v="0"/>
    <x v="121"/>
    <x v="11"/>
    <d v="2023-06-26T00:00:00"/>
    <x v="5"/>
  </r>
  <r>
    <x v="0"/>
    <x v="1"/>
    <x v="2"/>
    <x v="0"/>
    <s v="NÃO AGENDADO"/>
    <s v="(vazio)"/>
    <s v="11/ago"/>
    <x v="23"/>
    <x v="7"/>
    <s v="CMB01"/>
    <x v="370"/>
    <x v="375"/>
    <s v="1381518"/>
    <n v="1"/>
    <n v="0"/>
    <x v="122"/>
    <x v="11"/>
    <d v="2023-06-26T00:00:00"/>
    <x v="5"/>
  </r>
  <r>
    <x v="0"/>
    <x v="1"/>
    <x v="2"/>
    <x v="0"/>
    <s v="NÃO AGENDADO"/>
    <s v="(vazio)"/>
    <s v="11/ago"/>
    <x v="23"/>
    <x v="7"/>
    <s v="CMB01"/>
    <x v="371"/>
    <x v="376"/>
    <s v="1381519"/>
    <n v="1"/>
    <n v="0"/>
    <x v="123"/>
    <x v="11"/>
    <d v="2023-06-26T00:00:00"/>
    <x v="5"/>
  </r>
  <r>
    <x v="0"/>
    <x v="1"/>
    <x v="2"/>
    <x v="0"/>
    <s v="NÃO AGENDADO"/>
    <s v="(vazio)"/>
    <s v="11/ago"/>
    <x v="23"/>
    <x v="7"/>
    <s v="CMB01"/>
    <x v="372"/>
    <x v="377"/>
    <s v="1381520"/>
    <n v="1"/>
    <n v="0"/>
    <x v="124"/>
    <x v="11"/>
    <d v="2023-06-26T00:00:00"/>
    <x v="5"/>
  </r>
  <r>
    <x v="0"/>
    <x v="1"/>
    <x v="2"/>
    <x v="0"/>
    <s v="NÃO AGENDADO"/>
    <s v="(vazio)"/>
    <s v="11/ago"/>
    <x v="23"/>
    <x v="7"/>
    <s v="CMB01"/>
    <x v="373"/>
    <x v="378"/>
    <s v="1381521"/>
    <n v="1"/>
    <n v="0"/>
    <x v="125"/>
    <x v="11"/>
    <d v="2023-06-26T00:00:00"/>
    <x v="5"/>
  </r>
  <r>
    <x v="0"/>
    <x v="1"/>
    <x v="2"/>
    <x v="0"/>
    <s v="NÃO AGENDADO"/>
    <s v="(vazio)"/>
    <s v="11/ago"/>
    <x v="23"/>
    <x v="7"/>
    <s v="CMB01"/>
    <x v="374"/>
    <x v="379"/>
    <s v="1381522"/>
    <n v="1"/>
    <n v="0"/>
    <x v="30"/>
    <x v="11"/>
    <d v="2023-06-26T00:00:00"/>
    <x v="5"/>
  </r>
  <r>
    <x v="0"/>
    <x v="1"/>
    <x v="2"/>
    <x v="0"/>
    <s v="NÃO AGENDADO"/>
    <s v="(vazio)"/>
    <s v="11/ago"/>
    <x v="23"/>
    <x v="7"/>
    <s v="CMB01"/>
    <x v="375"/>
    <x v="380"/>
    <s v="1381523"/>
    <n v="1"/>
    <n v="0"/>
    <x v="126"/>
    <x v="11"/>
    <d v="2023-06-26T00:00:00"/>
    <x v="5"/>
  </r>
  <r>
    <x v="0"/>
    <x v="1"/>
    <x v="2"/>
    <x v="0"/>
    <s v="NÃO AGENDADO"/>
    <s v="(vazio)"/>
    <s v="11/ago"/>
    <x v="23"/>
    <x v="7"/>
    <s v="CMB01"/>
    <x v="376"/>
    <x v="381"/>
    <s v="1381524"/>
    <n v="1"/>
    <n v="0"/>
    <x v="127"/>
    <x v="11"/>
    <d v="2023-06-26T00:00:00"/>
    <x v="5"/>
  </r>
  <r>
    <x v="0"/>
    <x v="1"/>
    <x v="2"/>
    <x v="0"/>
    <s v="NÃO AGENDADO"/>
    <s v="(vazio)"/>
    <s v="11/ago"/>
    <x v="23"/>
    <x v="7"/>
    <s v="CMB01"/>
    <x v="377"/>
    <x v="382"/>
    <s v="1381525"/>
    <n v="1"/>
    <n v="0"/>
    <x v="128"/>
    <x v="11"/>
    <d v="2023-06-26T00:00:00"/>
    <x v="5"/>
  </r>
  <r>
    <x v="0"/>
    <x v="1"/>
    <x v="2"/>
    <x v="0"/>
    <s v="NÃO AGENDADO"/>
    <s v="(vazio)"/>
    <s v="11/ago"/>
    <x v="23"/>
    <x v="7"/>
    <s v="CMB01"/>
    <x v="378"/>
    <x v="383"/>
    <s v="1381526"/>
    <n v="1"/>
    <n v="0"/>
    <x v="129"/>
    <x v="11"/>
    <d v="2023-06-26T00:00:00"/>
    <x v="5"/>
  </r>
  <r>
    <x v="0"/>
    <x v="1"/>
    <x v="2"/>
    <x v="0"/>
    <s v="NÃO AGENDADO"/>
    <s v="(vazio)"/>
    <s v="11/ago"/>
    <x v="23"/>
    <x v="7"/>
    <s v="CMB01"/>
    <x v="379"/>
    <x v="384"/>
    <s v="1381527"/>
    <n v="1"/>
    <n v="0"/>
    <x v="130"/>
    <x v="11"/>
    <d v="2023-06-26T00:00:00"/>
    <x v="5"/>
  </r>
  <r>
    <x v="0"/>
    <x v="1"/>
    <x v="2"/>
    <x v="0"/>
    <s v="NÃO AGENDADO"/>
    <s v="(vazio)"/>
    <s v="18/ago"/>
    <x v="24"/>
    <x v="2"/>
    <s v="INF03"/>
    <x v="380"/>
    <x v="385"/>
    <s v="1381716"/>
    <n v="8"/>
    <n v="0"/>
    <x v="131"/>
    <x v="8"/>
    <d v="2023-06-26T00:00:00"/>
    <x v="3"/>
  </r>
  <r>
    <x v="0"/>
    <x v="1"/>
    <x v="2"/>
    <x v="0"/>
    <s v="NÃO AGENDADO"/>
    <s v="(vazio)"/>
    <s v="18/ago"/>
    <x v="24"/>
    <x v="2"/>
    <s v="INF03"/>
    <x v="381"/>
    <x v="386"/>
    <s v="1381715"/>
    <n v="8"/>
    <n v="0"/>
    <x v="131"/>
    <x v="8"/>
    <d v="2023-06-26T00:00:00"/>
    <x v="3"/>
  </r>
  <r>
    <x v="0"/>
    <x v="1"/>
    <x v="3"/>
    <x v="0"/>
    <s v="NÃO AGENDADO"/>
    <s v="(vazio)"/>
    <s v="29/jun"/>
    <x v="25"/>
    <x v="8"/>
    <s v="LNG04"/>
    <x v="382"/>
    <x v="387"/>
    <s v="1380417"/>
    <n v="6"/>
    <n v="0"/>
    <x v="132"/>
    <x v="11"/>
    <d v="2023-06-29T00:00:00"/>
    <x v="3"/>
  </r>
  <r>
    <x v="0"/>
    <x v="1"/>
    <x v="3"/>
    <x v="0"/>
    <s v="NÃO AGENDADO"/>
    <s v="(vazio)"/>
    <s v="30/jun"/>
    <x v="26"/>
    <x v="3"/>
    <s v="JNS01"/>
    <x v="383"/>
    <x v="388"/>
    <s v="1382488"/>
    <n v="12"/>
    <n v="0"/>
    <x v="133"/>
    <x v="12"/>
    <d v="2023-06-29T00:00:00"/>
    <x v="6"/>
  </r>
  <r>
    <x v="0"/>
    <x v="1"/>
    <x v="3"/>
    <x v="0"/>
    <s v="NÃO AGENDADO"/>
    <s v="(vazio)"/>
    <s v="30/jun"/>
    <x v="26"/>
    <x v="3"/>
    <s v="JNS01"/>
    <x v="384"/>
    <x v="389"/>
    <s v="1382471"/>
    <n v="12"/>
    <n v="0"/>
    <x v="67"/>
    <x v="12"/>
    <d v="2023-06-29T00:00:00"/>
    <x v="6"/>
  </r>
  <r>
    <x v="0"/>
    <x v="1"/>
    <x v="3"/>
    <x v="0"/>
    <s v="NÃO AGENDADO"/>
    <s v="(vazio)"/>
    <s v="30/jun"/>
    <x v="26"/>
    <x v="3"/>
    <s v="JNS01"/>
    <x v="385"/>
    <x v="390"/>
    <s v="1382473"/>
    <n v="12"/>
    <n v="0"/>
    <x v="134"/>
    <x v="12"/>
    <d v="2023-06-29T00:00:00"/>
    <x v="6"/>
  </r>
  <r>
    <x v="0"/>
    <x v="1"/>
    <x v="3"/>
    <x v="0"/>
    <s v="NÃO AGENDADO"/>
    <s v="(vazio)"/>
    <s v="30/jun"/>
    <x v="26"/>
    <x v="3"/>
    <s v="JNS01"/>
    <x v="386"/>
    <x v="391"/>
    <s v="1382489"/>
    <n v="12"/>
    <n v="0"/>
    <x v="135"/>
    <x v="12"/>
    <d v="2023-06-29T00:00:00"/>
    <x v="6"/>
  </r>
  <r>
    <x v="0"/>
    <x v="1"/>
    <x v="3"/>
    <x v="0"/>
    <s v="NÃO AGENDADO"/>
    <s v="(vazio)"/>
    <s v="30/jun"/>
    <x v="26"/>
    <x v="3"/>
    <s v="JNS01"/>
    <x v="387"/>
    <x v="392"/>
    <s v="1382210"/>
    <n v="14"/>
    <n v="0"/>
    <x v="38"/>
    <x v="12"/>
    <d v="2023-06-29T00:00:00"/>
    <x v="6"/>
  </r>
  <r>
    <x v="0"/>
    <x v="1"/>
    <x v="3"/>
    <x v="0"/>
    <s v="NÃO AGENDADO"/>
    <s v="(vazio)"/>
    <s v="30/jun"/>
    <x v="26"/>
    <x v="3"/>
    <s v="JNS01"/>
    <x v="388"/>
    <x v="393"/>
    <s v="1382472"/>
    <n v="12"/>
    <n v="0"/>
    <x v="136"/>
    <x v="12"/>
    <d v="2023-06-29T00:00:00"/>
    <x v="6"/>
  </r>
  <r>
    <x v="0"/>
    <x v="1"/>
    <x v="3"/>
    <x v="0"/>
    <s v="NÃO AGENDADO"/>
    <s v="(vazio)"/>
    <s v="30/jun"/>
    <x v="26"/>
    <x v="3"/>
    <s v="JNS03"/>
    <x v="389"/>
    <x v="394"/>
    <s v="1382487"/>
    <n v="10"/>
    <n v="0"/>
    <x v="137"/>
    <x v="12"/>
    <d v="2023-06-29T00:00:00"/>
    <x v="6"/>
  </r>
  <r>
    <x v="0"/>
    <x v="1"/>
    <x v="3"/>
    <x v="0"/>
    <s v="NÃO AGENDADO"/>
    <s v="(vazio)"/>
    <s v="30/jun"/>
    <x v="26"/>
    <x v="3"/>
    <s v="JNS03"/>
    <x v="390"/>
    <x v="395"/>
    <s v="1382477"/>
    <n v="14"/>
    <n v="0"/>
    <x v="138"/>
    <x v="12"/>
    <d v="2023-06-29T00:00:00"/>
    <x v="6"/>
  </r>
  <r>
    <x v="0"/>
    <x v="1"/>
    <x v="3"/>
    <x v="0"/>
    <s v="NÃO AGENDADO"/>
    <s v="(vazio)"/>
    <s v="30/jun"/>
    <x v="26"/>
    <x v="3"/>
    <s v="JNS03"/>
    <x v="391"/>
    <x v="396"/>
    <s v="1382478"/>
    <n v="16"/>
    <n v="0"/>
    <x v="26"/>
    <x v="12"/>
    <d v="2023-06-29T00:00:00"/>
    <x v="6"/>
  </r>
  <r>
    <x v="0"/>
    <x v="1"/>
    <x v="3"/>
    <x v="0"/>
    <s v="NÃO AGENDADO"/>
    <s v="(vazio)"/>
    <s v="30/jun"/>
    <x v="26"/>
    <x v="3"/>
    <s v="JNS03"/>
    <x v="392"/>
    <x v="397"/>
    <s v="1382477"/>
    <n v="14"/>
    <n v="0"/>
    <x v="70"/>
    <x v="12"/>
    <d v="2023-06-29T00:00:00"/>
    <x v="6"/>
  </r>
  <r>
    <x v="0"/>
    <x v="1"/>
    <x v="3"/>
    <x v="0"/>
    <s v="NÃO AGENDADO"/>
    <s v="(vazio)"/>
    <s v="30/jun"/>
    <x v="26"/>
    <x v="3"/>
    <s v="JNS03"/>
    <x v="393"/>
    <x v="398"/>
    <s v="1382483"/>
    <n v="10"/>
    <n v="0"/>
    <x v="137"/>
    <x v="12"/>
    <d v="2023-06-29T00:00:00"/>
    <x v="6"/>
  </r>
  <r>
    <x v="0"/>
    <x v="1"/>
    <x v="3"/>
    <x v="0"/>
    <s v="NÃO AGENDADO"/>
    <s v="(vazio)"/>
    <s v="30/jun"/>
    <x v="26"/>
    <x v="3"/>
    <s v="JNS03"/>
    <x v="394"/>
    <x v="399"/>
    <s v="1382481"/>
    <n v="14"/>
    <n v="0"/>
    <x v="139"/>
    <x v="12"/>
    <d v="2023-06-29T00:00:00"/>
    <x v="6"/>
  </r>
  <r>
    <x v="0"/>
    <x v="1"/>
    <x v="3"/>
    <x v="0"/>
    <s v="NÃO AGENDADO"/>
    <s v="(vazio)"/>
    <s v="30/jun"/>
    <x v="26"/>
    <x v="3"/>
    <s v="JNS03"/>
    <x v="395"/>
    <x v="400"/>
    <s v="1382482"/>
    <n v="10"/>
    <n v="0"/>
    <x v="111"/>
    <x v="12"/>
    <d v="2023-06-29T00:00:00"/>
    <x v="6"/>
  </r>
  <r>
    <x v="0"/>
    <x v="1"/>
    <x v="3"/>
    <x v="0"/>
    <s v="NÃO AGENDADO"/>
    <s v="(vazio)"/>
    <s v="30/jun"/>
    <x v="26"/>
    <x v="3"/>
    <s v="JNS03"/>
    <x v="396"/>
    <x v="401"/>
    <s v="1382484"/>
    <n v="10"/>
    <n v="0"/>
    <x v="93"/>
    <x v="12"/>
    <d v="2023-06-29T00:00:00"/>
    <x v="6"/>
  </r>
  <r>
    <x v="0"/>
    <x v="1"/>
    <x v="3"/>
    <x v="0"/>
    <s v="NÃO AGENDADO"/>
    <s v="(vazio)"/>
    <s v="30/jun"/>
    <x v="26"/>
    <x v="3"/>
    <s v="JNS03"/>
    <x v="397"/>
    <x v="402"/>
    <s v="1382485"/>
    <n v="16"/>
    <n v="0"/>
    <x v="140"/>
    <x v="12"/>
    <d v="2023-06-29T00:00:00"/>
    <x v="6"/>
  </r>
  <r>
    <x v="0"/>
    <x v="1"/>
    <x v="3"/>
    <x v="0"/>
    <s v="NÃO AGENDADO"/>
    <s v="(vazio)"/>
    <s v="30/jun"/>
    <x v="26"/>
    <x v="3"/>
    <s v="JNS03"/>
    <x v="398"/>
    <x v="403"/>
    <s v="1382486"/>
    <n v="16"/>
    <n v="0"/>
    <x v="92"/>
    <x v="12"/>
    <d v="2023-06-29T00:00:00"/>
    <x v="6"/>
  </r>
  <r>
    <x v="0"/>
    <x v="1"/>
    <x v="3"/>
    <x v="0"/>
    <s v="NÃO AGENDADO"/>
    <s v="(vazio)"/>
    <s v="30/jun"/>
    <x v="26"/>
    <x v="3"/>
    <s v="JNS03"/>
    <x v="399"/>
    <x v="404"/>
    <s v="1382479"/>
    <n v="14"/>
    <n v="0"/>
    <x v="141"/>
    <x v="12"/>
    <d v="2023-06-29T00:00:00"/>
    <x v="6"/>
  </r>
  <r>
    <x v="0"/>
    <x v="1"/>
    <x v="3"/>
    <x v="0"/>
    <s v="NÃO AGENDADO"/>
    <s v="(vazio)"/>
    <s v="30/jun"/>
    <x v="26"/>
    <x v="3"/>
    <s v="JNS03"/>
    <x v="400"/>
    <x v="405"/>
    <s v="1382479"/>
    <n v="14"/>
    <n v="0"/>
    <x v="142"/>
    <x v="12"/>
    <d v="2023-06-29T00:00:00"/>
    <x v="6"/>
  </r>
  <r>
    <x v="0"/>
    <x v="1"/>
    <x v="3"/>
    <x v="0"/>
    <s v="NÃO AGENDADO"/>
    <s v="(vazio)"/>
    <s v="30/jun"/>
    <x v="26"/>
    <x v="3"/>
    <s v="JNS03"/>
    <x v="401"/>
    <x v="406"/>
    <s v="1382479"/>
    <n v="14"/>
    <n v="0"/>
    <x v="141"/>
    <x v="12"/>
    <d v="2023-06-29T00:00:00"/>
    <x v="6"/>
  </r>
  <r>
    <x v="0"/>
    <x v="1"/>
    <x v="3"/>
    <x v="0"/>
    <s v="NÃO AGENDADO"/>
    <s v="(vazio)"/>
    <s v="30/jun"/>
    <x v="26"/>
    <x v="3"/>
    <s v="JNS03"/>
    <x v="402"/>
    <x v="407"/>
    <s v="1382479"/>
    <n v="14"/>
    <n v="0"/>
    <x v="143"/>
    <x v="12"/>
    <d v="2023-06-29T00:00:00"/>
    <x v="6"/>
  </r>
  <r>
    <x v="0"/>
    <x v="1"/>
    <x v="3"/>
    <x v="0"/>
    <s v="NÃO AGENDADO"/>
    <s v="(vazio)"/>
    <s v="30/jun"/>
    <x v="26"/>
    <x v="3"/>
    <s v="JNS03"/>
    <x v="403"/>
    <x v="408"/>
    <s v="1382480"/>
    <n v="14"/>
    <n v="0"/>
    <x v="144"/>
    <x v="12"/>
    <d v="2023-06-29T00:00:00"/>
    <x v="6"/>
  </r>
  <r>
    <x v="0"/>
    <x v="1"/>
    <x v="3"/>
    <x v="0"/>
    <s v="NÃO AGENDADO"/>
    <s v="(vazio)"/>
    <s v="30/jun"/>
    <x v="26"/>
    <x v="3"/>
    <s v="JNS03"/>
    <x v="404"/>
    <x v="409"/>
    <s v="1382480"/>
    <n v="14"/>
    <n v="0"/>
    <x v="145"/>
    <x v="12"/>
    <d v="2023-06-29T00:00:00"/>
    <x v="6"/>
  </r>
  <r>
    <x v="0"/>
    <x v="1"/>
    <x v="3"/>
    <x v="0"/>
    <s v="NÃO AGENDADO"/>
    <s v="(vazio)"/>
    <s v="30/jun"/>
    <x v="26"/>
    <x v="3"/>
    <s v="JNS03"/>
    <x v="405"/>
    <x v="410"/>
    <s v="1382480"/>
    <n v="14"/>
    <n v="0"/>
    <x v="38"/>
    <x v="12"/>
    <d v="2023-06-29T00:00:00"/>
    <x v="6"/>
  </r>
  <r>
    <x v="0"/>
    <x v="1"/>
    <x v="3"/>
    <x v="0"/>
    <s v="NÃO AGENDADO"/>
    <s v="(vazio)"/>
    <s v="30/jun"/>
    <x v="26"/>
    <x v="3"/>
    <s v="JNS03"/>
    <x v="406"/>
    <x v="411"/>
    <s v="1382480"/>
    <n v="14"/>
    <n v="0"/>
    <x v="146"/>
    <x v="12"/>
    <d v="2023-06-29T00:00:00"/>
    <x v="6"/>
  </r>
  <r>
    <x v="0"/>
    <x v="1"/>
    <x v="3"/>
    <x v="0"/>
    <s v="NÃO AGENDADO"/>
    <s v="(vazio)"/>
    <s v="30/jun"/>
    <x v="26"/>
    <x v="3"/>
    <s v="JNS02"/>
    <x v="407"/>
    <x v="412"/>
    <s v="1382475"/>
    <n v="12"/>
    <n v="0"/>
    <x v="93"/>
    <x v="12"/>
    <d v="2023-06-29T00:00:00"/>
    <x v="6"/>
  </r>
  <r>
    <x v="0"/>
    <x v="1"/>
    <x v="3"/>
    <x v="0"/>
    <s v="NÃO AGENDADO"/>
    <s v="(vazio)"/>
    <s v="30/jun"/>
    <x v="26"/>
    <x v="3"/>
    <s v="JNS02"/>
    <x v="408"/>
    <x v="413"/>
    <s v="1382490"/>
    <n v="12"/>
    <n v="0"/>
    <x v="2"/>
    <x v="12"/>
    <d v="2023-06-29T00:00:00"/>
    <x v="6"/>
  </r>
  <r>
    <x v="0"/>
    <x v="1"/>
    <x v="3"/>
    <x v="0"/>
    <s v="NÃO AGENDADO"/>
    <s v="(vazio)"/>
    <s v="30/jun"/>
    <x v="26"/>
    <x v="3"/>
    <s v="JNS02"/>
    <x v="409"/>
    <x v="414"/>
    <s v="1382491"/>
    <n v="12"/>
    <n v="0"/>
    <x v="147"/>
    <x v="12"/>
    <d v="2023-06-29T00:00:00"/>
    <x v="6"/>
  </r>
  <r>
    <x v="0"/>
    <x v="1"/>
    <x v="3"/>
    <x v="0"/>
    <s v="NÃO AGENDADO"/>
    <s v="(vazio)"/>
    <s v="30/jun"/>
    <x v="26"/>
    <x v="3"/>
    <s v="JNS02"/>
    <x v="410"/>
    <x v="415"/>
    <s v="1382476"/>
    <n v="12"/>
    <n v="0"/>
    <x v="148"/>
    <x v="12"/>
    <d v="2023-06-29T00:00:00"/>
    <x v="6"/>
  </r>
  <r>
    <x v="0"/>
    <x v="1"/>
    <x v="3"/>
    <x v="0"/>
    <s v="NÃO AGENDADO"/>
    <s v="(vazio)"/>
    <s v="30/jun"/>
    <x v="26"/>
    <x v="3"/>
    <s v="JNS02"/>
    <x v="411"/>
    <x v="416"/>
    <s v="1382474"/>
    <n v="10"/>
    <n v="0"/>
    <x v="149"/>
    <x v="12"/>
    <d v="2023-06-29T00:00:00"/>
    <x v="6"/>
  </r>
  <r>
    <x v="0"/>
    <x v="1"/>
    <x v="3"/>
    <x v="0"/>
    <s v="NÃO AGENDADO"/>
    <s v="(vazio)"/>
    <s v="07/jul"/>
    <x v="14"/>
    <x v="7"/>
    <s v="CMB02"/>
    <x v="412"/>
    <x v="417"/>
    <s v="1382288"/>
    <n v="1"/>
    <n v="0"/>
    <x v="85"/>
    <x v="8"/>
    <d v="2023-06-29T00:00:00"/>
    <x v="7"/>
  </r>
  <r>
    <x v="0"/>
    <x v="1"/>
    <x v="3"/>
    <x v="0"/>
    <s v="NÃO AGENDADO"/>
    <s v="(vazio)"/>
    <s v="07/jul"/>
    <x v="14"/>
    <x v="7"/>
    <s v="CMB02"/>
    <x v="413"/>
    <x v="418"/>
    <s v="1382287"/>
    <n v="1"/>
    <n v="0"/>
    <x v="128"/>
    <x v="8"/>
    <d v="2023-06-29T00:00:00"/>
    <x v="7"/>
  </r>
  <r>
    <x v="0"/>
    <x v="1"/>
    <x v="3"/>
    <x v="0"/>
    <s v="NÃO AGENDADO"/>
    <s v="(vazio)"/>
    <s v="07/jul"/>
    <x v="27"/>
    <x v="7"/>
    <s v="CMB02"/>
    <x v="414"/>
    <x v="419"/>
    <s v="1366622"/>
    <n v="3"/>
    <n v="0"/>
    <x v="150"/>
    <x v="8"/>
    <d v="2023-06-29T00:00:00"/>
    <x v="7"/>
  </r>
  <r>
    <x v="0"/>
    <x v="1"/>
    <x v="3"/>
    <x v="0"/>
    <s v="NÃO AGENDADO"/>
    <s v="(vazio)"/>
    <s v="10/jul"/>
    <x v="28"/>
    <x v="9"/>
    <s v="COM01"/>
    <x v="415"/>
    <x v="420"/>
    <s v="1382461"/>
    <n v="6"/>
    <n v="0"/>
    <x v="38"/>
    <x v="11"/>
    <d v="2023-06-29T00:00:00"/>
    <x v="3"/>
  </r>
  <r>
    <x v="0"/>
    <x v="1"/>
    <x v="3"/>
    <x v="0"/>
    <s v="NÃO AGENDADO"/>
    <s v="(vazio)"/>
    <s v="10/jul"/>
    <x v="28"/>
    <x v="9"/>
    <s v="COM01"/>
    <x v="416"/>
    <x v="421"/>
    <s v="1382462"/>
    <n v="6"/>
    <n v="0"/>
    <x v="151"/>
    <x v="11"/>
    <d v="2023-06-29T00:00:00"/>
    <x v="3"/>
  </r>
  <r>
    <x v="0"/>
    <x v="1"/>
    <x v="3"/>
    <x v="0"/>
    <s v="NÃO AGENDADO"/>
    <s v="(vazio)"/>
    <s v="10/jul"/>
    <x v="28"/>
    <x v="9"/>
    <s v="COM01"/>
    <x v="417"/>
    <x v="422"/>
    <s v="1382469"/>
    <n v="6"/>
    <n v="0"/>
    <x v="99"/>
    <x v="11"/>
    <d v="2023-06-29T00:00:00"/>
    <x v="3"/>
  </r>
  <r>
    <x v="0"/>
    <x v="1"/>
    <x v="3"/>
    <x v="0"/>
    <s v="NÃO AGENDADO"/>
    <s v="(vazio)"/>
    <s v="10/jul"/>
    <x v="28"/>
    <x v="9"/>
    <s v="COM01"/>
    <x v="418"/>
    <x v="423"/>
    <s v="1382461"/>
    <n v="6"/>
    <n v="0"/>
    <x v="152"/>
    <x v="11"/>
    <d v="2023-06-29T00:00:00"/>
    <x v="3"/>
  </r>
  <r>
    <x v="0"/>
    <x v="1"/>
    <x v="3"/>
    <x v="0"/>
    <s v="NÃO AGENDADO"/>
    <s v="(vazio)"/>
    <s v="10/jul"/>
    <x v="28"/>
    <x v="9"/>
    <s v="COM01"/>
    <x v="419"/>
    <x v="424"/>
    <s v="1382469"/>
    <n v="6"/>
    <n v="0"/>
    <x v="153"/>
    <x v="11"/>
    <d v="2023-06-29T00:00:00"/>
    <x v="3"/>
  </r>
  <r>
    <x v="0"/>
    <x v="1"/>
    <x v="3"/>
    <x v="0"/>
    <s v="NÃO AGENDADO"/>
    <s v="(vazio)"/>
    <s v="10/jul"/>
    <x v="28"/>
    <x v="9"/>
    <s v="COM01"/>
    <x v="420"/>
    <x v="425"/>
    <s v="1382462"/>
    <n v="6"/>
    <n v="0"/>
    <x v="152"/>
    <x v="11"/>
    <d v="2023-06-29T00:00:00"/>
    <x v="3"/>
  </r>
  <r>
    <x v="0"/>
    <x v="1"/>
    <x v="3"/>
    <x v="0"/>
    <s v="NÃO AGENDADO"/>
    <s v="(vazio)"/>
    <s v="10/jul"/>
    <x v="28"/>
    <x v="9"/>
    <s v="COM01"/>
    <x v="421"/>
    <x v="426"/>
    <s v="1382462"/>
    <n v="6"/>
    <n v="0"/>
    <x v="38"/>
    <x v="11"/>
    <d v="2023-06-29T00:00:00"/>
    <x v="3"/>
  </r>
  <r>
    <x v="0"/>
    <x v="1"/>
    <x v="3"/>
    <x v="0"/>
    <s v="NÃO AGENDADO"/>
    <s v="(vazio)"/>
    <s v="10/jul"/>
    <x v="28"/>
    <x v="9"/>
    <s v="COM01"/>
    <x v="422"/>
    <x v="427"/>
    <s v="1382469"/>
    <n v="6"/>
    <n v="0"/>
    <x v="72"/>
    <x v="11"/>
    <d v="2023-06-29T00:00:00"/>
    <x v="3"/>
  </r>
  <r>
    <x v="0"/>
    <x v="1"/>
    <x v="3"/>
    <x v="0"/>
    <s v="NÃO AGENDADO"/>
    <s v="(vazio)"/>
    <s v="10/jul"/>
    <x v="28"/>
    <x v="9"/>
    <s v="COM01"/>
    <x v="423"/>
    <x v="428"/>
    <s v="1382461"/>
    <n v="6"/>
    <n v="0"/>
    <x v="152"/>
    <x v="11"/>
    <d v="2023-06-29T00:00:00"/>
    <x v="3"/>
  </r>
  <r>
    <x v="0"/>
    <x v="1"/>
    <x v="3"/>
    <x v="0"/>
    <s v="NÃO AGENDADO"/>
    <s v="(vazio)"/>
    <s v="10/jul"/>
    <x v="28"/>
    <x v="9"/>
    <s v="COM01"/>
    <x v="424"/>
    <x v="429"/>
    <s v="1382461"/>
    <n v="6"/>
    <n v="0"/>
    <x v="151"/>
    <x v="11"/>
    <d v="2023-06-29T00:00:00"/>
    <x v="3"/>
  </r>
  <r>
    <x v="0"/>
    <x v="1"/>
    <x v="3"/>
    <x v="0"/>
    <s v="NÃO AGENDADO"/>
    <s v="(vazio)"/>
    <s v="10/jul"/>
    <x v="28"/>
    <x v="9"/>
    <s v="COM01"/>
    <x v="425"/>
    <x v="430"/>
    <s v="1382462"/>
    <n v="6"/>
    <n v="0"/>
    <x v="152"/>
    <x v="11"/>
    <d v="2023-06-29T00:00:00"/>
    <x v="3"/>
  </r>
  <r>
    <x v="0"/>
    <x v="1"/>
    <x v="3"/>
    <x v="0"/>
    <s v="NÃO AGENDADO"/>
    <s v="(vazio)"/>
    <s v="10/jul"/>
    <x v="28"/>
    <x v="9"/>
    <s v="COM03"/>
    <x v="426"/>
    <x v="431"/>
    <s v="1382464"/>
    <n v="6"/>
    <n v="0"/>
    <x v="154"/>
    <x v="11"/>
    <d v="2023-06-29T00:00:00"/>
    <x v="3"/>
  </r>
  <r>
    <x v="0"/>
    <x v="1"/>
    <x v="3"/>
    <x v="0"/>
    <s v="NÃO AGENDADO"/>
    <s v="(vazio)"/>
    <s v="10/jul"/>
    <x v="28"/>
    <x v="9"/>
    <s v="COM03"/>
    <x v="427"/>
    <x v="432"/>
    <s v="1382464"/>
    <n v="6"/>
    <n v="0"/>
    <x v="155"/>
    <x v="11"/>
    <d v="2023-06-29T00:00:00"/>
    <x v="3"/>
  </r>
  <r>
    <x v="0"/>
    <x v="1"/>
    <x v="3"/>
    <x v="0"/>
    <s v="NÃO AGENDADO"/>
    <s v="(vazio)"/>
    <s v="10/jul"/>
    <x v="28"/>
    <x v="9"/>
    <s v="COM03"/>
    <x v="428"/>
    <x v="433"/>
    <s v="1382467"/>
    <n v="6"/>
    <n v="0"/>
    <x v="156"/>
    <x v="11"/>
    <d v="2023-06-29T00:00:00"/>
    <x v="3"/>
  </r>
  <r>
    <x v="0"/>
    <x v="1"/>
    <x v="3"/>
    <x v="0"/>
    <s v="NÃO AGENDADO"/>
    <s v="(vazio)"/>
    <s v="10/jul"/>
    <x v="28"/>
    <x v="9"/>
    <s v="COM03"/>
    <x v="429"/>
    <x v="434"/>
    <s v="1382467"/>
    <n v="6"/>
    <n v="0"/>
    <x v="99"/>
    <x v="11"/>
    <d v="2023-06-29T00:00:00"/>
    <x v="3"/>
  </r>
  <r>
    <x v="0"/>
    <x v="1"/>
    <x v="3"/>
    <x v="0"/>
    <s v="NÃO AGENDADO"/>
    <s v="(vazio)"/>
    <s v="10/jul"/>
    <x v="28"/>
    <x v="9"/>
    <s v="COM03"/>
    <x v="430"/>
    <x v="435"/>
    <s v="1382468"/>
    <n v="6"/>
    <n v="0"/>
    <x v="99"/>
    <x v="11"/>
    <d v="2023-06-29T00:00:00"/>
    <x v="3"/>
  </r>
  <r>
    <x v="0"/>
    <x v="1"/>
    <x v="3"/>
    <x v="0"/>
    <s v="NÃO AGENDADO"/>
    <s v="(vazio)"/>
    <s v="10/jul"/>
    <x v="28"/>
    <x v="9"/>
    <s v="COM03"/>
    <x v="427"/>
    <x v="436"/>
    <s v="1382465"/>
    <n v="6"/>
    <n v="0"/>
    <x v="155"/>
    <x v="11"/>
    <d v="2023-06-29T00:00:00"/>
    <x v="3"/>
  </r>
  <r>
    <x v="0"/>
    <x v="1"/>
    <x v="3"/>
    <x v="0"/>
    <s v="NÃO AGENDADO"/>
    <s v="(vazio)"/>
    <s v="10/jul"/>
    <x v="28"/>
    <x v="9"/>
    <s v="COM03"/>
    <x v="426"/>
    <x v="437"/>
    <s v="1382465"/>
    <n v="6"/>
    <n v="0"/>
    <x v="154"/>
    <x v="11"/>
    <d v="2023-06-29T00:00:00"/>
    <x v="3"/>
  </r>
  <r>
    <x v="0"/>
    <x v="1"/>
    <x v="3"/>
    <x v="0"/>
    <s v="NÃO AGENDADO"/>
    <s v="(vazio)"/>
    <s v="10/jul"/>
    <x v="28"/>
    <x v="9"/>
    <s v="COM03"/>
    <x v="431"/>
    <x v="438"/>
    <s v="1382468"/>
    <n v="6"/>
    <n v="0"/>
    <x v="156"/>
    <x v="11"/>
    <d v="2023-06-29T00:00:00"/>
    <x v="3"/>
  </r>
  <r>
    <x v="0"/>
    <x v="1"/>
    <x v="3"/>
    <x v="0"/>
    <s v="NÃO AGENDADO"/>
    <s v="(vazio)"/>
    <s v="10/jul"/>
    <x v="28"/>
    <x v="9"/>
    <s v="COM03"/>
    <x v="432"/>
    <x v="439"/>
    <s v="1382468"/>
    <n v="6"/>
    <n v="0"/>
    <x v="156"/>
    <x v="11"/>
    <d v="2023-06-29T00:00:00"/>
    <x v="3"/>
  </r>
  <r>
    <x v="0"/>
    <x v="1"/>
    <x v="3"/>
    <x v="0"/>
    <s v="NÃO AGENDADO"/>
    <s v="(vazio)"/>
    <s v="10/jul"/>
    <x v="28"/>
    <x v="9"/>
    <s v="COM03"/>
    <x v="433"/>
    <x v="440"/>
    <s v="1382466"/>
    <n v="6"/>
    <n v="0"/>
    <x v="76"/>
    <x v="11"/>
    <d v="2023-06-29T00:00:00"/>
    <x v="3"/>
  </r>
  <r>
    <x v="0"/>
    <x v="1"/>
    <x v="3"/>
    <x v="0"/>
    <s v="NÃO AGENDADO"/>
    <s v="(vazio)"/>
    <s v="10/jul"/>
    <x v="28"/>
    <x v="9"/>
    <s v="COM03"/>
    <x v="434"/>
    <x v="441"/>
    <s v="1382467"/>
    <n v="6"/>
    <n v="0"/>
    <x v="156"/>
    <x v="11"/>
    <d v="2023-06-29T00:00:00"/>
    <x v="3"/>
  </r>
  <r>
    <x v="0"/>
    <x v="1"/>
    <x v="3"/>
    <x v="0"/>
    <s v="NÃO AGENDADO"/>
    <s v="(vazio)"/>
    <s v="10/jul"/>
    <x v="28"/>
    <x v="9"/>
    <s v="COM03"/>
    <x v="435"/>
    <x v="442"/>
    <s v="1382464"/>
    <n v="6"/>
    <n v="0"/>
    <x v="76"/>
    <x v="11"/>
    <d v="2023-06-29T00:00:00"/>
    <x v="3"/>
  </r>
  <r>
    <x v="0"/>
    <x v="1"/>
    <x v="3"/>
    <x v="0"/>
    <s v="NÃO AGENDADO"/>
    <s v="(vazio)"/>
    <s v="10/jul"/>
    <x v="28"/>
    <x v="9"/>
    <s v="COM03"/>
    <x v="436"/>
    <x v="443"/>
    <s v="1382465"/>
    <n v="6"/>
    <n v="0"/>
    <x v="72"/>
    <x v="11"/>
    <d v="2023-06-29T00:00:00"/>
    <x v="3"/>
  </r>
  <r>
    <x v="0"/>
    <x v="1"/>
    <x v="3"/>
    <x v="0"/>
    <s v="NÃO AGENDADO"/>
    <s v="(vazio)"/>
    <s v="10/jul"/>
    <x v="28"/>
    <x v="9"/>
    <s v="COM03"/>
    <x v="435"/>
    <x v="444"/>
    <s v="1382465"/>
    <n v="6"/>
    <n v="0"/>
    <x v="76"/>
    <x v="11"/>
    <d v="2023-06-29T00:00:00"/>
    <x v="3"/>
  </r>
  <r>
    <x v="0"/>
    <x v="1"/>
    <x v="3"/>
    <x v="0"/>
    <s v="NÃO AGENDADO"/>
    <s v="(vazio)"/>
    <s v="10/jul"/>
    <x v="28"/>
    <x v="9"/>
    <s v="COM03"/>
    <x v="437"/>
    <x v="445"/>
    <s v="1382466"/>
    <n v="6"/>
    <n v="0"/>
    <x v="155"/>
    <x v="11"/>
    <d v="2023-06-29T00:00:00"/>
    <x v="3"/>
  </r>
  <r>
    <x v="0"/>
    <x v="1"/>
    <x v="3"/>
    <x v="0"/>
    <s v="NÃO AGENDADO"/>
    <s v="(vazio)"/>
    <s v="10/jul"/>
    <x v="28"/>
    <x v="9"/>
    <s v="COM03"/>
    <x v="436"/>
    <x v="446"/>
    <s v="1382464"/>
    <n v="6"/>
    <n v="0"/>
    <x v="72"/>
    <x v="11"/>
    <d v="2023-06-29T00:00:00"/>
    <x v="3"/>
  </r>
  <r>
    <x v="0"/>
    <x v="1"/>
    <x v="3"/>
    <x v="0"/>
    <s v="NÃO AGENDADO"/>
    <s v="(vazio)"/>
    <s v="10/jul"/>
    <x v="28"/>
    <x v="9"/>
    <s v="COM03"/>
    <x v="438"/>
    <x v="447"/>
    <s v="1382466"/>
    <n v="6"/>
    <n v="0"/>
    <x v="154"/>
    <x v="11"/>
    <d v="2023-06-29T00:00:00"/>
    <x v="3"/>
  </r>
  <r>
    <x v="0"/>
    <x v="1"/>
    <x v="3"/>
    <x v="0"/>
    <s v="NÃO AGENDADO"/>
    <s v="(vazio)"/>
    <s v="10/jul"/>
    <x v="28"/>
    <x v="9"/>
    <s v="COM03"/>
    <x v="439"/>
    <x v="448"/>
    <s v="1382466"/>
    <n v="6"/>
    <n v="0"/>
    <x v="72"/>
    <x v="11"/>
    <d v="2023-06-29T00:00:00"/>
    <x v="3"/>
  </r>
  <r>
    <x v="0"/>
    <x v="1"/>
    <x v="3"/>
    <x v="0"/>
    <s v="NÃO AGENDADO"/>
    <s v="(vazio)"/>
    <s v="10/jul"/>
    <x v="29"/>
    <x v="4"/>
    <s v="CAL02"/>
    <x v="440"/>
    <x v="449"/>
    <s v="1382505"/>
    <n v="12"/>
    <n v="0"/>
    <x v="34"/>
    <x v="11"/>
    <d v="2023-06-29T00:00:00"/>
    <x v="3"/>
  </r>
  <r>
    <x v="0"/>
    <x v="1"/>
    <x v="3"/>
    <x v="0"/>
    <s v="NÃO AGENDADO"/>
    <s v="(vazio)"/>
    <s v="10/jul"/>
    <x v="29"/>
    <x v="4"/>
    <s v="CAL02"/>
    <x v="441"/>
    <x v="450"/>
    <s v="1382504"/>
    <n v="12"/>
    <n v="0"/>
    <x v="34"/>
    <x v="11"/>
    <d v="2023-06-29T00:00:00"/>
    <x v="3"/>
  </r>
  <r>
    <x v="0"/>
    <x v="1"/>
    <x v="3"/>
    <x v="0"/>
    <s v="NÃO AGENDADO"/>
    <s v="(vazio)"/>
    <s v="10/jul"/>
    <x v="30"/>
    <x v="4"/>
    <s v="CAL01"/>
    <x v="442"/>
    <x v="451"/>
    <s v="1382503"/>
    <n v="12"/>
    <n v="0"/>
    <x v="77"/>
    <x v="11"/>
    <d v="2023-06-29T00:00:00"/>
    <x v="3"/>
  </r>
  <r>
    <x v="0"/>
    <x v="1"/>
    <x v="3"/>
    <x v="0"/>
    <s v="NÃO AGENDADO"/>
    <s v="(vazio)"/>
    <s v="10/jul"/>
    <x v="30"/>
    <x v="4"/>
    <s v="CAL01"/>
    <x v="443"/>
    <x v="452"/>
    <s v="1382499"/>
    <n v="12"/>
    <n v="0"/>
    <x v="67"/>
    <x v="11"/>
    <d v="2023-06-29T00:00:00"/>
    <x v="3"/>
  </r>
  <r>
    <x v="0"/>
    <x v="1"/>
    <x v="3"/>
    <x v="0"/>
    <s v="NÃO AGENDADO"/>
    <s v="(vazio)"/>
    <s v="10/jul"/>
    <x v="30"/>
    <x v="4"/>
    <s v="CAL01"/>
    <x v="444"/>
    <x v="453"/>
    <s v="1382500"/>
    <n v="12"/>
    <n v="0"/>
    <x v="67"/>
    <x v="11"/>
    <d v="2023-06-29T00:00:00"/>
    <x v="3"/>
  </r>
  <r>
    <x v="0"/>
    <x v="1"/>
    <x v="3"/>
    <x v="0"/>
    <s v="NÃO AGENDADO"/>
    <s v="(vazio)"/>
    <s v="10/jul"/>
    <x v="30"/>
    <x v="4"/>
    <s v="CAL01"/>
    <x v="445"/>
    <x v="454"/>
    <s v="1382501"/>
    <n v="12"/>
    <n v="0"/>
    <x v="67"/>
    <x v="11"/>
    <d v="2023-06-29T00:00:00"/>
    <x v="3"/>
  </r>
  <r>
    <x v="0"/>
    <x v="1"/>
    <x v="3"/>
    <x v="0"/>
    <s v="NÃO AGENDADO"/>
    <s v="(vazio)"/>
    <s v="10/jul"/>
    <x v="30"/>
    <x v="4"/>
    <s v="CAL01"/>
    <x v="446"/>
    <x v="455"/>
    <s v="1382502"/>
    <n v="12"/>
    <n v="0"/>
    <x v="67"/>
    <x v="11"/>
    <d v="2023-06-29T00:00:00"/>
    <x v="3"/>
  </r>
  <r>
    <x v="0"/>
    <x v="1"/>
    <x v="3"/>
    <x v="0"/>
    <s v="NÃO AGENDADO"/>
    <s v="(vazio)"/>
    <s v="10/jul"/>
    <x v="30"/>
    <x v="4"/>
    <s v="CAL01"/>
    <x v="447"/>
    <x v="456"/>
    <s v="1382503"/>
    <n v="12"/>
    <n v="0"/>
    <x v="67"/>
    <x v="11"/>
    <d v="2023-06-29T00:00:00"/>
    <x v="3"/>
  </r>
  <r>
    <x v="0"/>
    <x v="1"/>
    <x v="3"/>
    <x v="0"/>
    <s v="NÃO AGENDADO"/>
    <s v="(vazio)"/>
    <s v="10/jul"/>
    <x v="30"/>
    <x v="4"/>
    <s v="CAL01"/>
    <x v="448"/>
    <x v="457"/>
    <s v="1382498"/>
    <n v="12"/>
    <n v="0"/>
    <x v="67"/>
    <x v="11"/>
    <d v="2023-06-29T00:00:00"/>
    <x v="3"/>
  </r>
  <r>
    <x v="0"/>
    <x v="1"/>
    <x v="3"/>
    <x v="0"/>
    <s v="NÃO AGENDADO"/>
    <s v="(vazio)"/>
    <s v="20/jul"/>
    <x v="31"/>
    <x v="6"/>
    <s v="UDL02"/>
    <x v="449"/>
    <x v="458"/>
    <s v="1382458"/>
    <n v="6"/>
    <n v="0"/>
    <x v="92"/>
    <x v="11"/>
    <d v="2023-06-29T00:00:00"/>
    <x v="3"/>
  </r>
  <r>
    <x v="0"/>
    <x v="1"/>
    <x v="3"/>
    <x v="0"/>
    <s v="NÃO AGENDADO"/>
    <s v="(vazio)"/>
    <s v="20/jul"/>
    <x v="31"/>
    <x v="6"/>
    <s v="UDL02"/>
    <x v="450"/>
    <x v="459"/>
    <s v="1382457"/>
    <n v="6"/>
    <n v="0"/>
    <x v="92"/>
    <x v="11"/>
    <d v="2023-06-29T00:00:00"/>
    <x v="3"/>
  </r>
  <r>
    <x v="0"/>
    <x v="1"/>
    <x v="3"/>
    <x v="0"/>
    <s v="NÃO AGENDADO"/>
    <s v="(vazio)"/>
    <s v="20/jul"/>
    <x v="31"/>
    <x v="6"/>
    <s v="UDL02"/>
    <x v="451"/>
    <x v="460"/>
    <s v="1382459"/>
    <n v="50"/>
    <n v="0"/>
    <x v="157"/>
    <x v="11"/>
    <d v="2023-06-29T00:00:00"/>
    <x v="3"/>
  </r>
  <r>
    <x v="0"/>
    <x v="1"/>
    <x v="3"/>
    <x v="0"/>
    <s v="NÃO AGENDADO"/>
    <s v="(vazio)"/>
    <s v="20/jul"/>
    <x v="31"/>
    <x v="6"/>
    <s v="UDL02"/>
    <x v="452"/>
    <x v="461"/>
    <s v="1382460"/>
    <n v="36"/>
    <n v="0"/>
    <x v="158"/>
    <x v="11"/>
    <d v="2023-06-29T00:00:00"/>
    <x v="3"/>
  </r>
  <r>
    <x v="0"/>
    <x v="1"/>
    <x v="3"/>
    <x v="0"/>
    <s v="NÃO AGENDADO"/>
    <s v="(vazio)"/>
    <s v="28/jul"/>
    <x v="32"/>
    <x v="4"/>
    <s v="CAL01"/>
    <x v="453"/>
    <x v="462"/>
    <s v="1382512"/>
    <n v="12"/>
    <n v="0"/>
    <x v="34"/>
    <x v="11"/>
    <d v="2023-06-29T00:00:00"/>
    <x v="3"/>
  </r>
  <r>
    <x v="0"/>
    <x v="1"/>
    <x v="3"/>
    <x v="0"/>
    <s v="NÃO AGENDADO"/>
    <s v="(vazio)"/>
    <s v="28/jul"/>
    <x v="32"/>
    <x v="4"/>
    <s v="CAL01"/>
    <x v="454"/>
    <x v="463"/>
    <s v="1382512"/>
    <n v="12"/>
    <n v="0"/>
    <x v="34"/>
    <x v="11"/>
    <d v="2023-06-29T00:00:00"/>
    <x v="3"/>
  </r>
  <r>
    <x v="0"/>
    <x v="1"/>
    <x v="3"/>
    <x v="0"/>
    <s v="NÃO AGENDADO"/>
    <s v="(vazio)"/>
    <s v="28/jul"/>
    <x v="32"/>
    <x v="4"/>
    <s v="CAL01"/>
    <x v="455"/>
    <x v="464"/>
    <s v="1382511"/>
    <n v="12"/>
    <n v="0"/>
    <x v="34"/>
    <x v="11"/>
    <d v="2023-06-29T00:00:00"/>
    <x v="3"/>
  </r>
  <r>
    <x v="0"/>
    <x v="1"/>
    <x v="3"/>
    <x v="0"/>
    <s v="NÃO AGENDADO"/>
    <s v="(vazio)"/>
    <s v="28/jul"/>
    <x v="32"/>
    <x v="4"/>
    <s v="CAL01"/>
    <x v="456"/>
    <x v="465"/>
    <s v="1377883"/>
    <n v="12"/>
    <n v="0"/>
    <x v="34"/>
    <x v="11"/>
    <d v="2023-06-29T00:00:00"/>
    <x v="3"/>
  </r>
  <r>
    <x v="0"/>
    <x v="1"/>
    <x v="3"/>
    <x v="0"/>
    <s v="NÃO AGENDADO"/>
    <s v="(vazio)"/>
    <s v="28/jul"/>
    <x v="32"/>
    <x v="4"/>
    <s v="CAL01"/>
    <x v="457"/>
    <x v="466"/>
    <s v="1382470"/>
    <n v="12"/>
    <n v="0"/>
    <x v="34"/>
    <x v="11"/>
    <d v="2023-06-29T00:00:00"/>
    <x v="3"/>
  </r>
  <r>
    <x v="0"/>
    <x v="1"/>
    <x v="3"/>
    <x v="0"/>
    <s v="NÃO AGENDADO"/>
    <s v="(vazio)"/>
    <s v="28/jul"/>
    <x v="32"/>
    <x v="4"/>
    <s v="CAL01"/>
    <x v="458"/>
    <x v="467"/>
    <s v="1377883"/>
    <n v="12"/>
    <n v="0"/>
    <x v="91"/>
    <x v="11"/>
    <d v="2023-06-29T00:00:00"/>
    <x v="3"/>
  </r>
  <r>
    <x v="0"/>
    <x v="1"/>
    <x v="3"/>
    <x v="0"/>
    <s v="NÃO AGENDADO"/>
    <s v="(vazio)"/>
    <s v="28/jul"/>
    <x v="32"/>
    <x v="4"/>
    <s v="CAL01"/>
    <x v="459"/>
    <x v="468"/>
    <s v="1377883"/>
    <n v="12"/>
    <n v="0"/>
    <x v="91"/>
    <x v="11"/>
    <d v="2023-06-29T00:00:00"/>
    <x v="3"/>
  </r>
  <r>
    <x v="0"/>
    <x v="1"/>
    <x v="3"/>
    <x v="0"/>
    <s v="NÃO AGENDADO"/>
    <s v="(vazio)"/>
    <s v="28/jul"/>
    <x v="32"/>
    <x v="4"/>
    <s v="CAL01"/>
    <x v="460"/>
    <x v="469"/>
    <s v="1382513"/>
    <n v="12"/>
    <n v="0"/>
    <x v="34"/>
    <x v="11"/>
    <d v="2023-06-29T00:00:00"/>
    <x v="3"/>
  </r>
  <r>
    <x v="0"/>
    <x v="1"/>
    <x v="3"/>
    <x v="0"/>
    <s v="NÃO AGENDADO"/>
    <s v="(vazio)"/>
    <s v="28/jul"/>
    <x v="32"/>
    <x v="4"/>
    <s v="CAL01"/>
    <x v="461"/>
    <x v="470"/>
    <s v="1382513"/>
    <n v="12"/>
    <n v="0"/>
    <x v="159"/>
    <x v="11"/>
    <d v="2023-06-29T00:00:00"/>
    <x v="3"/>
  </r>
  <r>
    <x v="0"/>
    <x v="1"/>
    <x v="3"/>
    <x v="0"/>
    <s v="NÃO AGENDADO"/>
    <s v="(vazio)"/>
    <s v="28/jul"/>
    <x v="32"/>
    <x v="4"/>
    <s v="CAL01"/>
    <x v="462"/>
    <x v="471"/>
    <s v="1381258"/>
    <n v="12"/>
    <n v="0"/>
    <x v="34"/>
    <x v="11"/>
    <d v="2023-06-29T00:00:00"/>
    <x v="3"/>
  </r>
  <r>
    <x v="0"/>
    <x v="1"/>
    <x v="3"/>
    <x v="0"/>
    <s v="NÃO AGENDADO"/>
    <s v="(vazio)"/>
    <s v="25/ago"/>
    <x v="33"/>
    <x v="10"/>
    <s v="ACS03"/>
    <x v="463"/>
    <x v="472"/>
    <s v="1382606"/>
    <n v="3"/>
    <n v="0"/>
    <x v="82"/>
    <x v="13"/>
    <d v="2023-06-29T00:00:00"/>
    <x v="8"/>
  </r>
  <r>
    <x v="0"/>
    <x v="1"/>
    <x v="3"/>
    <x v="0"/>
    <s v="NÃO AGENDADO"/>
    <s v="(vazio)"/>
    <s v="25/ago"/>
    <x v="33"/>
    <x v="10"/>
    <s v="ACS03"/>
    <x v="464"/>
    <x v="473"/>
    <s v="1382610"/>
    <n v="3"/>
    <n v="0"/>
    <x v="70"/>
    <x v="13"/>
    <d v="2023-06-29T00:00:00"/>
    <x v="8"/>
  </r>
  <r>
    <x v="0"/>
    <x v="1"/>
    <x v="3"/>
    <x v="0"/>
    <s v="NÃO AGENDADO"/>
    <s v="(vazio)"/>
    <s v="25/ago"/>
    <x v="33"/>
    <x v="10"/>
    <s v="ACS03"/>
    <x v="465"/>
    <x v="474"/>
    <s v="1382606"/>
    <n v="3"/>
    <n v="0"/>
    <x v="160"/>
    <x v="13"/>
    <d v="2023-06-29T00:00:00"/>
    <x v="8"/>
  </r>
  <r>
    <x v="0"/>
    <x v="1"/>
    <x v="3"/>
    <x v="0"/>
    <s v="NÃO AGENDADO"/>
    <s v="(vazio)"/>
    <s v="25/ago"/>
    <x v="33"/>
    <x v="10"/>
    <s v="ACS03"/>
    <x v="466"/>
    <x v="475"/>
    <s v="1382608"/>
    <n v="3"/>
    <n v="0"/>
    <x v="70"/>
    <x v="13"/>
    <d v="2023-06-29T00:00:00"/>
    <x v="8"/>
  </r>
  <r>
    <x v="0"/>
    <x v="1"/>
    <x v="3"/>
    <x v="0"/>
    <s v="NÃO AGENDADO"/>
    <s v="(vazio)"/>
    <s v="25/ago"/>
    <x v="33"/>
    <x v="10"/>
    <s v="ACS03"/>
    <x v="467"/>
    <x v="476"/>
    <s v="1382606"/>
    <n v="3"/>
    <n v="0"/>
    <x v="161"/>
    <x v="13"/>
    <d v="2023-06-29T00:00:00"/>
    <x v="8"/>
  </r>
  <r>
    <x v="0"/>
    <x v="1"/>
    <x v="3"/>
    <x v="0"/>
    <s v="NÃO AGENDADO"/>
    <s v="(vazio)"/>
    <s v="25/ago"/>
    <x v="33"/>
    <x v="10"/>
    <s v="ACS03"/>
    <x v="468"/>
    <x v="477"/>
    <s v="1382606"/>
    <n v="3"/>
    <n v="0"/>
    <x v="161"/>
    <x v="13"/>
    <d v="2023-06-29T00:00:00"/>
    <x v="8"/>
  </r>
  <r>
    <x v="0"/>
    <x v="1"/>
    <x v="3"/>
    <x v="0"/>
    <s v="NÃO AGENDADO"/>
    <s v="(vazio)"/>
    <s v="25/ago"/>
    <x v="33"/>
    <x v="10"/>
    <s v="ACS03"/>
    <x v="469"/>
    <x v="478"/>
    <s v="1382606"/>
    <n v="3"/>
    <n v="0"/>
    <x v="82"/>
    <x v="13"/>
    <d v="2023-06-29T00:00:00"/>
    <x v="8"/>
  </r>
  <r>
    <x v="0"/>
    <x v="1"/>
    <x v="3"/>
    <x v="0"/>
    <s v="NÃO AGENDADO"/>
    <s v="(vazio)"/>
    <s v="25/ago"/>
    <x v="33"/>
    <x v="10"/>
    <s v="ACS03"/>
    <x v="470"/>
    <x v="479"/>
    <s v="1382606"/>
    <n v="3"/>
    <n v="0"/>
    <x v="160"/>
    <x v="13"/>
    <d v="2023-06-29T00:00:00"/>
    <x v="8"/>
  </r>
  <r>
    <x v="0"/>
    <x v="1"/>
    <x v="3"/>
    <x v="0"/>
    <s v="NÃO AGENDADO"/>
    <s v="(vazio)"/>
    <s v="25/ago"/>
    <x v="33"/>
    <x v="10"/>
    <s v="ACS03"/>
    <x v="471"/>
    <x v="480"/>
    <s v="1382611"/>
    <n v="3"/>
    <n v="0"/>
    <x v="91"/>
    <x v="13"/>
    <d v="2023-06-29T00:00:00"/>
    <x v="8"/>
  </r>
  <r>
    <x v="0"/>
    <x v="1"/>
    <x v="3"/>
    <x v="0"/>
    <s v="NÃO AGENDADO"/>
    <s v="(vazio)"/>
    <s v="25/ago"/>
    <x v="33"/>
    <x v="10"/>
    <s v="ACS03"/>
    <x v="472"/>
    <x v="481"/>
    <s v="1382606"/>
    <n v="3"/>
    <n v="0"/>
    <x v="82"/>
    <x v="13"/>
    <d v="2023-06-29T00:00:00"/>
    <x v="8"/>
  </r>
  <r>
    <x v="0"/>
    <x v="1"/>
    <x v="3"/>
    <x v="0"/>
    <s v="NÃO AGENDADO"/>
    <s v="(vazio)"/>
    <s v="25/ago"/>
    <x v="33"/>
    <x v="10"/>
    <s v="ACS03"/>
    <x v="473"/>
    <x v="482"/>
    <s v="1382606"/>
    <n v="3"/>
    <n v="0"/>
    <x v="160"/>
    <x v="13"/>
    <d v="2023-06-29T00:00:00"/>
    <x v="8"/>
  </r>
  <r>
    <x v="0"/>
    <x v="1"/>
    <x v="3"/>
    <x v="0"/>
    <s v="NÃO AGENDADO"/>
    <s v="(vazio)"/>
    <s v="25/ago"/>
    <x v="33"/>
    <x v="10"/>
    <s v="ACS03"/>
    <x v="474"/>
    <x v="483"/>
    <s v="1382606"/>
    <n v="3"/>
    <n v="0"/>
    <x v="161"/>
    <x v="13"/>
    <d v="2023-06-29T00:00:00"/>
    <x v="8"/>
  </r>
  <r>
    <x v="0"/>
    <x v="1"/>
    <x v="3"/>
    <x v="0"/>
    <s v="NÃO AGENDADO"/>
    <s v="(vazio)"/>
    <s v="25/ago"/>
    <x v="33"/>
    <x v="10"/>
    <s v="ACS03"/>
    <x v="475"/>
    <x v="484"/>
    <s v="1382606"/>
    <n v="3"/>
    <n v="0"/>
    <x v="161"/>
    <x v="13"/>
    <d v="2023-06-29T00:00:00"/>
    <x v="8"/>
  </r>
  <r>
    <x v="0"/>
    <x v="1"/>
    <x v="3"/>
    <x v="0"/>
    <s v="NÃO AGENDADO"/>
    <s v="(vazio)"/>
    <s v="25/ago"/>
    <x v="33"/>
    <x v="10"/>
    <s v="ACS03"/>
    <x v="476"/>
    <x v="485"/>
    <s v="1382606"/>
    <n v="3"/>
    <n v="0"/>
    <x v="161"/>
    <x v="13"/>
    <d v="2023-06-29T00:00:00"/>
    <x v="8"/>
  </r>
  <r>
    <x v="0"/>
    <x v="1"/>
    <x v="3"/>
    <x v="0"/>
    <s v="NÃO AGENDADO"/>
    <s v="(vazio)"/>
    <s v="25/ago"/>
    <x v="33"/>
    <x v="10"/>
    <s v="ACS03"/>
    <x v="477"/>
    <x v="486"/>
    <s v="1382607"/>
    <n v="3"/>
    <n v="0"/>
    <x v="70"/>
    <x v="13"/>
    <d v="2023-06-29T00:00:00"/>
    <x v="8"/>
  </r>
  <r>
    <x v="0"/>
    <x v="1"/>
    <x v="3"/>
    <x v="0"/>
    <s v="NÃO AGENDADO"/>
    <s v="(vazio)"/>
    <s v="25/ago"/>
    <x v="33"/>
    <x v="10"/>
    <s v="ACS03"/>
    <x v="478"/>
    <x v="487"/>
    <s v="1382606"/>
    <n v="3"/>
    <n v="0"/>
    <x v="82"/>
    <x v="13"/>
    <d v="2023-06-29T00:00:00"/>
    <x v="8"/>
  </r>
  <r>
    <x v="0"/>
    <x v="1"/>
    <x v="3"/>
    <x v="0"/>
    <s v="NÃO AGENDADO"/>
    <s v="(vazio)"/>
    <s v="25/ago"/>
    <x v="33"/>
    <x v="10"/>
    <s v="ACS03"/>
    <x v="479"/>
    <x v="488"/>
    <s v="1382606"/>
    <n v="3"/>
    <n v="0"/>
    <x v="160"/>
    <x v="13"/>
    <d v="2023-06-29T00:00:00"/>
    <x v="8"/>
  </r>
  <r>
    <x v="0"/>
    <x v="1"/>
    <x v="3"/>
    <x v="0"/>
    <s v="NÃO AGENDADO"/>
    <s v="(vazio)"/>
    <s v="25/ago"/>
    <x v="33"/>
    <x v="10"/>
    <s v="ACS03"/>
    <x v="480"/>
    <x v="489"/>
    <s v="1382606"/>
    <n v="3"/>
    <n v="0"/>
    <x v="160"/>
    <x v="13"/>
    <d v="2023-06-29T00:00:00"/>
    <x v="8"/>
  </r>
  <r>
    <x v="0"/>
    <x v="1"/>
    <x v="3"/>
    <x v="0"/>
    <s v="NÃO AGENDADO"/>
    <s v="(vazio)"/>
    <s v="25/ago"/>
    <x v="33"/>
    <x v="10"/>
    <s v="ACS03"/>
    <x v="481"/>
    <x v="490"/>
    <s v="1382606"/>
    <n v="3"/>
    <n v="0"/>
    <x v="82"/>
    <x v="13"/>
    <d v="2023-06-29T00:00:00"/>
    <x v="8"/>
  </r>
  <r>
    <x v="0"/>
    <x v="1"/>
    <x v="3"/>
    <x v="0"/>
    <s v="NÃO AGENDADO"/>
    <s v="(vazio)"/>
    <s v="25/ago"/>
    <x v="33"/>
    <x v="10"/>
    <s v="ACS03"/>
    <x v="482"/>
    <x v="491"/>
    <s v="1382609"/>
    <n v="3"/>
    <n v="0"/>
    <x v="70"/>
    <x v="13"/>
    <d v="2023-06-29T00:00:00"/>
    <x v="8"/>
  </r>
  <r>
    <x v="1"/>
    <x v="2"/>
    <x v="4"/>
    <x v="0"/>
    <s v="NÃO AGENDADO"/>
    <s v="(vazio)"/>
    <s v="07/jul"/>
    <x v="34"/>
    <x v="10"/>
    <s v="ACS02"/>
    <x v="483"/>
    <x v="492"/>
    <s v="1382549"/>
    <n v="3"/>
    <n v="0"/>
    <x v="88"/>
    <x v="11"/>
    <d v="2023-07-03T00:00:00"/>
    <x v="8"/>
  </r>
  <r>
    <x v="1"/>
    <x v="2"/>
    <x v="4"/>
    <x v="0"/>
    <s v="NÃO AGENDADO"/>
    <s v="(vazio)"/>
    <s v="07/jul"/>
    <x v="34"/>
    <x v="10"/>
    <s v="ACS02"/>
    <x v="484"/>
    <x v="493"/>
    <s v="1382548"/>
    <n v="3"/>
    <n v="0"/>
    <x v="82"/>
    <x v="11"/>
    <d v="2023-07-03T00:00:00"/>
    <x v="8"/>
  </r>
  <r>
    <x v="1"/>
    <x v="2"/>
    <x v="4"/>
    <x v="0"/>
    <s v="NÃO AGENDADO"/>
    <s v="(vazio)"/>
    <s v="07/jul"/>
    <x v="34"/>
    <x v="10"/>
    <s v="ACS02"/>
    <x v="485"/>
    <x v="494"/>
    <s v="1382547"/>
    <n v="3"/>
    <n v="0"/>
    <x v="2"/>
    <x v="11"/>
    <d v="2023-07-03T00:00:00"/>
    <x v="8"/>
  </r>
  <r>
    <x v="1"/>
    <x v="2"/>
    <x v="4"/>
    <x v="0"/>
    <s v="NÃO AGENDADO"/>
    <s v="(vazio)"/>
    <s v="07/jul"/>
    <x v="34"/>
    <x v="10"/>
    <s v="ACS02"/>
    <x v="486"/>
    <x v="495"/>
    <s v="1382548"/>
    <n v="3"/>
    <n v="0"/>
    <x v="88"/>
    <x v="11"/>
    <d v="2023-07-03T00:00:00"/>
    <x v="8"/>
  </r>
  <r>
    <x v="1"/>
    <x v="2"/>
    <x v="4"/>
    <x v="0"/>
    <s v="NÃO AGENDADO"/>
    <s v="(vazio)"/>
    <s v="07/jul"/>
    <x v="34"/>
    <x v="10"/>
    <s v="ACS02"/>
    <x v="487"/>
    <x v="496"/>
    <s v="1382547"/>
    <n v="3"/>
    <n v="0"/>
    <x v="155"/>
    <x v="11"/>
    <d v="2023-07-03T00:00:00"/>
    <x v="8"/>
  </r>
  <r>
    <x v="1"/>
    <x v="2"/>
    <x v="4"/>
    <x v="0"/>
    <s v="NÃO AGENDADO"/>
    <s v="(vazio)"/>
    <s v="07/jul"/>
    <x v="34"/>
    <x v="10"/>
    <s v="ACS02"/>
    <x v="488"/>
    <x v="497"/>
    <s v="1382547"/>
    <n v="3"/>
    <n v="0"/>
    <x v="155"/>
    <x v="11"/>
    <d v="2023-07-03T00:00:00"/>
    <x v="8"/>
  </r>
  <r>
    <x v="1"/>
    <x v="2"/>
    <x v="4"/>
    <x v="0"/>
    <s v="NÃO AGENDADO"/>
    <s v="(vazio)"/>
    <s v="07/jul"/>
    <x v="34"/>
    <x v="10"/>
    <s v="ACS02"/>
    <x v="489"/>
    <x v="498"/>
    <s v="1382621"/>
    <n v="3"/>
    <n v="0"/>
    <x v="102"/>
    <x v="11"/>
    <d v="2023-07-03T00:00:00"/>
    <x v="8"/>
  </r>
  <r>
    <x v="1"/>
    <x v="2"/>
    <x v="4"/>
    <x v="0"/>
    <s v="NÃO AGENDADO"/>
    <s v="(vazio)"/>
    <s v="07/jul"/>
    <x v="34"/>
    <x v="10"/>
    <s v="ACS02"/>
    <x v="490"/>
    <x v="499"/>
    <s v="1382549"/>
    <n v="3"/>
    <n v="0"/>
    <x v="82"/>
    <x v="11"/>
    <d v="2023-07-03T00:00:00"/>
    <x v="8"/>
  </r>
  <r>
    <x v="1"/>
    <x v="2"/>
    <x v="4"/>
    <x v="0"/>
    <s v="NÃO AGENDADO"/>
    <s v="(vazio)"/>
    <s v="07/jul"/>
    <x v="34"/>
    <x v="10"/>
    <s v="ACS02"/>
    <x v="491"/>
    <x v="500"/>
    <s v="1382549"/>
    <n v="3"/>
    <n v="0"/>
    <x v="88"/>
    <x v="11"/>
    <d v="2023-07-03T00:00:00"/>
    <x v="8"/>
  </r>
  <r>
    <x v="1"/>
    <x v="2"/>
    <x v="4"/>
    <x v="0"/>
    <s v="NÃO AGENDADO"/>
    <s v="(vazio)"/>
    <s v="07/jul"/>
    <x v="34"/>
    <x v="10"/>
    <s v="ACS02"/>
    <x v="492"/>
    <x v="501"/>
    <s v="1382548"/>
    <n v="3"/>
    <n v="0"/>
    <x v="88"/>
    <x v="11"/>
    <d v="2023-07-03T00:00:00"/>
    <x v="8"/>
  </r>
  <r>
    <x v="1"/>
    <x v="2"/>
    <x v="4"/>
    <x v="0"/>
    <s v="NÃO AGENDADO"/>
    <s v="(vazio)"/>
    <s v="07/jul"/>
    <x v="34"/>
    <x v="10"/>
    <s v="ACS02"/>
    <x v="493"/>
    <x v="502"/>
    <s v="1382548"/>
    <n v="3"/>
    <n v="0"/>
    <x v="82"/>
    <x v="11"/>
    <d v="2023-07-03T00:00:00"/>
    <x v="8"/>
  </r>
  <r>
    <x v="1"/>
    <x v="2"/>
    <x v="4"/>
    <x v="0"/>
    <s v="NÃO AGENDADO"/>
    <s v="(vazio)"/>
    <s v="07/jul"/>
    <x v="34"/>
    <x v="10"/>
    <s v="ACS02"/>
    <x v="494"/>
    <x v="503"/>
    <s v="1382549"/>
    <n v="3"/>
    <n v="0"/>
    <x v="82"/>
    <x v="11"/>
    <d v="2023-07-03T00:00:00"/>
    <x v="8"/>
  </r>
  <r>
    <x v="1"/>
    <x v="2"/>
    <x v="4"/>
    <x v="0"/>
    <s v="NÃO AGENDADO"/>
    <s v="(vazio)"/>
    <s v="07/jul"/>
    <x v="34"/>
    <x v="10"/>
    <s v="ACS02"/>
    <x v="495"/>
    <x v="504"/>
    <s v="1382621"/>
    <n v="3"/>
    <n v="0"/>
    <x v="98"/>
    <x v="11"/>
    <d v="2023-07-03T00:00:00"/>
    <x v="8"/>
  </r>
  <r>
    <x v="1"/>
    <x v="2"/>
    <x v="4"/>
    <x v="0"/>
    <s v="NÃO AGENDADO"/>
    <s v="(vazio)"/>
    <s v="07/jul"/>
    <x v="34"/>
    <x v="10"/>
    <s v="ACS02"/>
    <x v="496"/>
    <x v="505"/>
    <s v="1382621"/>
    <n v="3"/>
    <n v="0"/>
    <x v="102"/>
    <x v="11"/>
    <d v="2023-07-03T00:00:00"/>
    <x v="8"/>
  </r>
  <r>
    <x v="1"/>
    <x v="2"/>
    <x v="4"/>
    <x v="0"/>
    <s v="NÃO AGENDADO"/>
    <s v="(vazio)"/>
    <s v="07/jul"/>
    <x v="34"/>
    <x v="10"/>
    <s v="ACS02"/>
    <x v="497"/>
    <x v="506"/>
    <s v="1382621"/>
    <n v="3"/>
    <n v="0"/>
    <x v="98"/>
    <x v="11"/>
    <d v="2023-07-03T00:00:00"/>
    <x v="8"/>
  </r>
  <r>
    <x v="1"/>
    <x v="2"/>
    <x v="4"/>
    <x v="0"/>
    <s v="NÃO AGENDADO"/>
    <s v="(vazio)"/>
    <s v="14/jul"/>
    <x v="0"/>
    <x v="2"/>
    <s v="INF06"/>
    <x v="498"/>
    <x v="507"/>
    <s v="1380691"/>
    <n v="5"/>
    <n v="0"/>
    <x v="6"/>
    <x v="9"/>
    <d v="2023-07-03T00:00:00"/>
    <x v="7"/>
  </r>
  <r>
    <x v="1"/>
    <x v="2"/>
    <x v="4"/>
    <x v="0"/>
    <s v="NÃO AGENDADO"/>
    <s v="(vazio)"/>
    <s v="14/jul"/>
    <x v="0"/>
    <x v="0"/>
    <s v="MAS04"/>
    <x v="499"/>
    <x v="508"/>
    <s v="1380526"/>
    <n v="8"/>
    <n v="0"/>
    <x v="6"/>
    <x v="9"/>
    <d v="2023-07-03T00:00:00"/>
    <x v="7"/>
  </r>
  <r>
    <x v="1"/>
    <x v="2"/>
    <x v="4"/>
    <x v="0"/>
    <s v="NÃO AGENDADO"/>
    <s v="(vazio)"/>
    <s v="14/jul"/>
    <x v="34"/>
    <x v="10"/>
    <s v="ACS02"/>
    <x v="500"/>
    <x v="509"/>
    <s v="1382546"/>
    <n v="3"/>
    <n v="0"/>
    <x v="88"/>
    <x v="11"/>
    <d v="2023-07-03T00:00:00"/>
    <x v="8"/>
  </r>
  <r>
    <x v="1"/>
    <x v="2"/>
    <x v="4"/>
    <x v="0"/>
    <s v="NÃO AGENDADO"/>
    <s v="(vazio)"/>
    <s v="14/jul"/>
    <x v="34"/>
    <x v="10"/>
    <s v="ACS02"/>
    <x v="501"/>
    <x v="510"/>
    <s v="1382546"/>
    <n v="3"/>
    <n v="0"/>
    <x v="88"/>
    <x v="11"/>
    <d v="2023-07-03T00:00:00"/>
    <x v="8"/>
  </r>
  <r>
    <x v="1"/>
    <x v="2"/>
    <x v="4"/>
    <x v="0"/>
    <s v="NÃO AGENDADO"/>
    <s v="(vazio)"/>
    <s v="14/jul"/>
    <x v="34"/>
    <x v="10"/>
    <s v="ACS02"/>
    <x v="502"/>
    <x v="511"/>
    <s v="1382546"/>
    <n v="3"/>
    <n v="0"/>
    <x v="155"/>
    <x v="11"/>
    <d v="2023-07-03T00:00:00"/>
    <x v="8"/>
  </r>
  <r>
    <x v="1"/>
    <x v="2"/>
    <x v="4"/>
    <x v="0"/>
    <s v="NÃO AGENDADO"/>
    <s v="(vazio)"/>
    <s v="21/jul"/>
    <x v="34"/>
    <x v="10"/>
    <s v="ACS02"/>
    <x v="503"/>
    <x v="512"/>
    <s v="1382550"/>
    <n v="3"/>
    <n v="0"/>
    <x v="88"/>
    <x v="11"/>
    <d v="2023-07-03T00:00:00"/>
    <x v="8"/>
  </r>
  <r>
    <x v="1"/>
    <x v="2"/>
    <x v="4"/>
    <x v="0"/>
    <s v="NÃO AGENDADO"/>
    <s v="(vazio)"/>
    <s v="21/jul"/>
    <x v="34"/>
    <x v="10"/>
    <s v="ACS02"/>
    <x v="504"/>
    <x v="513"/>
    <s v="1382550"/>
    <n v="3"/>
    <n v="0"/>
    <x v="82"/>
    <x v="11"/>
    <d v="2023-07-03T00:00:00"/>
    <x v="8"/>
  </r>
  <r>
    <x v="1"/>
    <x v="2"/>
    <x v="4"/>
    <x v="0"/>
    <s v="NÃO AGENDADO"/>
    <s v="(vazio)"/>
    <s v="21/jul"/>
    <x v="34"/>
    <x v="10"/>
    <s v="ACS02"/>
    <x v="505"/>
    <x v="514"/>
    <s v="1382550"/>
    <n v="3"/>
    <n v="0"/>
    <x v="88"/>
    <x v="11"/>
    <d v="2023-07-03T00:00:00"/>
    <x v="8"/>
  </r>
  <r>
    <x v="1"/>
    <x v="2"/>
    <x v="4"/>
    <x v="0"/>
    <s v="NÃO AGENDADO"/>
    <s v="(vazio)"/>
    <s v="22/jul"/>
    <x v="0"/>
    <x v="1"/>
    <s v="FEM03"/>
    <x v="506"/>
    <x v="515"/>
    <s v="1381631"/>
    <n v="8"/>
    <n v="0"/>
    <x v="6"/>
    <x v="9"/>
    <d v="2023-07-03T00:00:00"/>
    <x v="7"/>
  </r>
  <r>
    <x v="1"/>
    <x v="2"/>
    <x v="4"/>
    <x v="0"/>
    <s v="NÃO AGENDADO"/>
    <s v="(vazio)"/>
    <s v="22/jul"/>
    <x v="0"/>
    <x v="2"/>
    <s v="INF05"/>
    <x v="507"/>
    <x v="516"/>
    <s v="1381632"/>
    <n v="9"/>
    <n v="0"/>
    <x v="38"/>
    <x v="9"/>
    <d v="2023-07-03T00:00:00"/>
    <x v="7"/>
  </r>
  <r>
    <x v="1"/>
    <x v="2"/>
    <x v="5"/>
    <x v="0"/>
    <s v="NÃO AGENDADO"/>
    <s v="(vazio)"/>
    <s v="09/jul"/>
    <x v="0"/>
    <x v="2"/>
    <s v="INF02"/>
    <x v="508"/>
    <x v="517"/>
    <s v="1381422"/>
    <n v="6"/>
    <n v="0"/>
    <x v="162"/>
    <x v="9"/>
    <d v="2023-07-05T00:00:00"/>
    <x v="9"/>
  </r>
  <r>
    <x v="1"/>
    <x v="2"/>
    <x v="5"/>
    <x v="0"/>
    <s v="NÃO AGENDADO"/>
    <s v="(vazio)"/>
    <s v="27/jul"/>
    <x v="0"/>
    <x v="1"/>
    <s v="FEM03"/>
    <x v="509"/>
    <x v="518"/>
    <s v="1381886"/>
    <n v="8"/>
    <n v="0"/>
    <x v="163"/>
    <x v="9"/>
    <d v="2023-07-05T00:00:00"/>
    <x v="9"/>
  </r>
  <r>
    <x v="1"/>
    <x v="2"/>
    <x v="5"/>
    <x v="0"/>
    <s v="NÃO AGENDADO"/>
    <s v="(vazio)"/>
    <s v="27/jul"/>
    <x v="0"/>
    <x v="2"/>
    <s v="INF02"/>
    <x v="510"/>
    <x v="519"/>
    <s v="1380589"/>
    <n v="7"/>
    <n v="0"/>
    <x v="164"/>
    <x v="9"/>
    <d v="2023-07-05T00:00:00"/>
    <x v="9"/>
  </r>
  <r>
    <x v="1"/>
    <x v="2"/>
    <x v="5"/>
    <x v="0"/>
    <s v="NÃO AGENDADO"/>
    <s v="(vazio)"/>
    <s v="29/jul"/>
    <x v="0"/>
    <x v="1"/>
    <s v="FEM09"/>
    <x v="511"/>
    <x v="520"/>
    <s v="1382389"/>
    <n v="8"/>
    <n v="0"/>
    <x v="6"/>
    <x v="9"/>
    <d v="2023-07-05T00:00:00"/>
    <x v="9"/>
  </r>
  <r>
    <x v="1"/>
    <x v="2"/>
    <x v="5"/>
    <x v="0"/>
    <s v="NÃO AGENDADO"/>
    <s v="(vazio)"/>
    <s v="04/ago"/>
    <x v="35"/>
    <x v="0"/>
    <s v="MAS04"/>
    <x v="512"/>
    <x v="521"/>
    <s v="1382646"/>
    <n v="0"/>
    <n v="0"/>
    <x v="165"/>
    <x v="9"/>
    <d v="2023-07-05T00:00:00"/>
    <x v="9"/>
  </r>
  <r>
    <x v="1"/>
    <x v="2"/>
    <x v="5"/>
    <x v="0"/>
    <s v="NÃO AGENDADO"/>
    <s v="(vazio)"/>
    <s v="04/ago"/>
    <x v="35"/>
    <x v="0"/>
    <s v="MAS04"/>
    <x v="512"/>
    <x v="522"/>
    <s v="1382645"/>
    <n v="0"/>
    <n v="0"/>
    <x v="30"/>
    <x v="9"/>
    <d v="2023-07-05T00:00:00"/>
    <x v="9"/>
  </r>
  <r>
    <x v="1"/>
    <x v="2"/>
    <x v="5"/>
    <x v="0"/>
    <s v="NÃO AGENDADO"/>
    <s v="(vazio)"/>
    <s v="04/ago"/>
    <x v="35"/>
    <x v="0"/>
    <s v="MAS04"/>
    <x v="512"/>
    <x v="523"/>
    <s v="1382646"/>
    <n v="0"/>
    <n v="0"/>
    <x v="49"/>
    <x v="9"/>
    <d v="2023-07-05T00:00:00"/>
    <x v="9"/>
  </r>
  <r>
    <x v="1"/>
    <x v="2"/>
    <x v="5"/>
    <x v="0"/>
    <s v="NÃO AGENDADO"/>
    <s v="(vazio)"/>
    <s v="04/ago"/>
    <x v="35"/>
    <x v="0"/>
    <s v="MAS04"/>
    <x v="512"/>
    <x v="524"/>
    <s v="1382646"/>
    <n v="0"/>
    <n v="0"/>
    <x v="166"/>
    <x v="9"/>
    <d v="2023-07-05T00:00:00"/>
    <x v="9"/>
  </r>
  <r>
    <x v="1"/>
    <x v="2"/>
    <x v="5"/>
    <x v="0"/>
    <s v="NÃO AGENDADO"/>
    <s v="(vazio)"/>
    <s v="04/ago"/>
    <x v="35"/>
    <x v="0"/>
    <s v="MAS04"/>
    <x v="512"/>
    <x v="525"/>
    <s v="1382646"/>
    <n v="0"/>
    <n v="0"/>
    <x v="167"/>
    <x v="9"/>
    <d v="2023-07-05T00:00:00"/>
    <x v="9"/>
  </r>
  <r>
    <x v="1"/>
    <x v="2"/>
    <x v="5"/>
    <x v="0"/>
    <s v="NÃO AGENDADO"/>
    <s v="(vazio)"/>
    <s v="04/ago"/>
    <x v="35"/>
    <x v="0"/>
    <s v="MAS04"/>
    <x v="512"/>
    <x v="526"/>
    <s v="1382646"/>
    <n v="0"/>
    <n v="0"/>
    <x v="168"/>
    <x v="9"/>
    <d v="2023-07-05T00:00:00"/>
    <x v="9"/>
  </r>
  <r>
    <x v="1"/>
    <x v="2"/>
    <x v="5"/>
    <x v="0"/>
    <s v="NÃO AGENDADO"/>
    <s v="(vazio)"/>
    <s v="04/ago"/>
    <x v="35"/>
    <x v="0"/>
    <s v="MAS04"/>
    <x v="512"/>
    <x v="527"/>
    <s v="1382649"/>
    <n v="0"/>
    <n v="0"/>
    <x v="169"/>
    <x v="9"/>
    <d v="2023-07-05T00:00:00"/>
    <x v="9"/>
  </r>
  <r>
    <x v="1"/>
    <x v="2"/>
    <x v="5"/>
    <x v="0"/>
    <s v="NÃO AGENDADO"/>
    <s v="(vazio)"/>
    <s v="04/ago"/>
    <x v="35"/>
    <x v="0"/>
    <s v="MAS04"/>
    <x v="512"/>
    <x v="528"/>
    <s v="1382645"/>
    <n v="0"/>
    <n v="0"/>
    <x v="130"/>
    <x v="9"/>
    <d v="2023-07-05T00:00:00"/>
    <x v="9"/>
  </r>
  <r>
    <x v="1"/>
    <x v="2"/>
    <x v="5"/>
    <x v="0"/>
    <s v="NÃO AGENDADO"/>
    <s v="(vazio)"/>
    <s v="04/ago"/>
    <x v="35"/>
    <x v="0"/>
    <s v="MAS04"/>
    <x v="512"/>
    <x v="529"/>
    <s v="1382645"/>
    <n v="0"/>
    <n v="0"/>
    <x v="170"/>
    <x v="9"/>
    <d v="2023-07-05T00:00:00"/>
    <x v="9"/>
  </r>
  <r>
    <x v="1"/>
    <x v="2"/>
    <x v="5"/>
    <x v="0"/>
    <s v="NÃO AGENDADO"/>
    <s v="(vazio)"/>
    <s v="04/ago"/>
    <x v="35"/>
    <x v="0"/>
    <s v="MAS04"/>
    <x v="512"/>
    <x v="530"/>
    <s v="1382646"/>
    <n v="0"/>
    <n v="0"/>
    <x v="171"/>
    <x v="9"/>
    <d v="2023-07-05T00:00:00"/>
    <x v="9"/>
  </r>
  <r>
    <x v="1"/>
    <x v="2"/>
    <x v="5"/>
    <x v="0"/>
    <s v="NÃO AGENDADO"/>
    <s v="(vazio)"/>
    <s v="04/ago"/>
    <x v="35"/>
    <x v="0"/>
    <s v="MAS04"/>
    <x v="512"/>
    <x v="531"/>
    <s v="1382646"/>
    <n v="0"/>
    <n v="0"/>
    <x v="37"/>
    <x v="9"/>
    <d v="2023-07-05T00:00:00"/>
    <x v="9"/>
  </r>
  <r>
    <x v="1"/>
    <x v="2"/>
    <x v="5"/>
    <x v="0"/>
    <s v="NÃO AGENDADO"/>
    <s v="(vazio)"/>
    <s v="04/ago"/>
    <x v="35"/>
    <x v="0"/>
    <s v="MAS04"/>
    <x v="512"/>
    <x v="532"/>
    <s v="1382649"/>
    <n v="0"/>
    <n v="0"/>
    <x v="172"/>
    <x v="9"/>
    <d v="2023-07-05T00:00:00"/>
    <x v="9"/>
  </r>
  <r>
    <x v="1"/>
    <x v="2"/>
    <x v="5"/>
    <x v="0"/>
    <s v="NÃO AGENDADO"/>
    <s v="(vazio)"/>
    <s v="04/ago"/>
    <x v="35"/>
    <x v="0"/>
    <s v="MAS04"/>
    <x v="512"/>
    <x v="533"/>
    <s v="1382649"/>
    <n v="0"/>
    <n v="0"/>
    <x v="173"/>
    <x v="9"/>
    <d v="2023-07-05T00:00:00"/>
    <x v="9"/>
  </r>
  <r>
    <x v="1"/>
    <x v="2"/>
    <x v="5"/>
    <x v="0"/>
    <s v="NÃO AGENDADO"/>
    <s v="(vazio)"/>
    <s v="04/ago"/>
    <x v="35"/>
    <x v="0"/>
    <s v="MAS04"/>
    <x v="512"/>
    <x v="534"/>
    <s v="1382649"/>
    <n v="0"/>
    <n v="0"/>
    <x v="52"/>
    <x v="9"/>
    <d v="2023-07-05T00:00:00"/>
    <x v="9"/>
  </r>
  <r>
    <x v="1"/>
    <x v="2"/>
    <x v="5"/>
    <x v="0"/>
    <s v="NÃO AGENDADO"/>
    <s v="(vazio)"/>
    <s v="04/ago"/>
    <x v="35"/>
    <x v="0"/>
    <s v="MAS04"/>
    <x v="512"/>
    <x v="535"/>
    <s v="1382646"/>
    <n v="0"/>
    <n v="0"/>
    <x v="174"/>
    <x v="9"/>
    <d v="2023-07-05T00:00:00"/>
    <x v="9"/>
  </r>
  <r>
    <x v="1"/>
    <x v="2"/>
    <x v="5"/>
    <x v="0"/>
    <s v="NÃO AGENDADO"/>
    <s v="(vazio)"/>
    <s v="04/ago"/>
    <x v="35"/>
    <x v="0"/>
    <s v="MAS04"/>
    <x v="512"/>
    <x v="536"/>
    <s v="1382645"/>
    <n v="0"/>
    <n v="0"/>
    <x v="175"/>
    <x v="9"/>
    <d v="2023-07-05T00:00:00"/>
    <x v="9"/>
  </r>
  <r>
    <x v="1"/>
    <x v="2"/>
    <x v="5"/>
    <x v="0"/>
    <s v="NÃO AGENDADO"/>
    <s v="(vazio)"/>
    <s v="11/ago"/>
    <x v="36"/>
    <x v="0"/>
    <s v="MAS01"/>
    <x v="513"/>
    <x v="537"/>
    <s v="1382641"/>
    <n v="9"/>
    <n v="0"/>
    <x v="176"/>
    <x v="9"/>
    <d v="2023-07-05T00:00:00"/>
    <x v="9"/>
  </r>
  <r>
    <x v="1"/>
    <x v="2"/>
    <x v="5"/>
    <x v="0"/>
    <s v="NÃO AGENDADO"/>
    <s v="(vazio)"/>
    <s v="11/ago"/>
    <x v="36"/>
    <x v="0"/>
    <s v="MAS01"/>
    <x v="514"/>
    <x v="538"/>
    <s v="1382644"/>
    <n v="9"/>
    <n v="0"/>
    <x v="176"/>
    <x v="9"/>
    <d v="2023-07-05T00:00:00"/>
    <x v="9"/>
  </r>
  <r>
    <x v="1"/>
    <x v="2"/>
    <x v="5"/>
    <x v="0"/>
    <s v="NÃO AGENDADO"/>
    <s v="(vazio)"/>
    <s v="11/ago"/>
    <x v="36"/>
    <x v="0"/>
    <s v="MAS01"/>
    <x v="515"/>
    <x v="539"/>
    <s v="1382643"/>
    <n v="9"/>
    <n v="0"/>
    <x v="176"/>
    <x v="9"/>
    <d v="2023-07-05T00:00:00"/>
    <x v="9"/>
  </r>
  <r>
    <x v="1"/>
    <x v="2"/>
    <x v="5"/>
    <x v="0"/>
    <s v="NÃO AGENDADO"/>
    <s v="(vazio)"/>
    <s v="11/ago"/>
    <x v="36"/>
    <x v="0"/>
    <s v="MAS01"/>
    <x v="516"/>
    <x v="540"/>
    <s v="1382642"/>
    <n v="9"/>
    <n v="0"/>
    <x v="176"/>
    <x v="9"/>
    <d v="2023-07-05T00:00:00"/>
    <x v="9"/>
  </r>
  <r>
    <x v="1"/>
    <x v="2"/>
    <x v="5"/>
    <x v="0"/>
    <s v="NÃO AGENDADO"/>
    <s v="(vazio)"/>
    <s v="11/ago"/>
    <x v="36"/>
    <x v="0"/>
    <s v="MAS07"/>
    <x v="517"/>
    <x v="541"/>
    <s v="1382450"/>
    <n v="6"/>
    <n v="0"/>
    <x v="102"/>
    <x v="9"/>
    <d v="2023-07-05T00:00:00"/>
    <x v="9"/>
  </r>
  <r>
    <x v="1"/>
    <x v="2"/>
    <x v="5"/>
    <x v="0"/>
    <s v="NÃO AGENDADO"/>
    <s v="(vazio)"/>
    <s v="11/ago"/>
    <x v="36"/>
    <x v="0"/>
    <s v="MAS07"/>
    <x v="518"/>
    <x v="542"/>
    <s v="1382450"/>
    <n v="6"/>
    <n v="0"/>
    <x v="102"/>
    <x v="9"/>
    <d v="2023-07-05T00:00:00"/>
    <x v="9"/>
  </r>
  <r>
    <x v="1"/>
    <x v="2"/>
    <x v="5"/>
    <x v="0"/>
    <s v="NÃO AGENDADO"/>
    <s v="(vazio)"/>
    <s v="01/set"/>
    <x v="35"/>
    <x v="0"/>
    <s v="MAS04"/>
    <x v="519"/>
    <x v="543"/>
    <s v="1382647"/>
    <n v="8"/>
    <n v="0"/>
    <x v="6"/>
    <x v="9"/>
    <d v="2023-07-05T00:00:00"/>
    <x v="9"/>
  </r>
  <r>
    <x v="1"/>
    <x v="2"/>
    <x v="5"/>
    <x v="0"/>
    <s v="NÃO AGENDADO"/>
    <s v="(vazio)"/>
    <s v="01/set"/>
    <x v="35"/>
    <x v="0"/>
    <s v="MAS04"/>
    <x v="520"/>
    <x v="544"/>
    <s v="1382650"/>
    <n v="8"/>
    <n v="0"/>
    <x v="6"/>
    <x v="9"/>
    <d v="2023-07-05T00:00:00"/>
    <x v="9"/>
  </r>
  <r>
    <x v="1"/>
    <x v="2"/>
    <x v="5"/>
    <x v="0"/>
    <s v="NÃO AGENDADO"/>
    <s v="(vazio)"/>
    <s v="01/set"/>
    <x v="35"/>
    <x v="0"/>
    <s v="MAS04"/>
    <x v="521"/>
    <x v="545"/>
    <s v="1382651"/>
    <n v="8"/>
    <n v="0"/>
    <x v="6"/>
    <x v="9"/>
    <d v="2023-07-05T00:00:00"/>
    <x v="9"/>
  </r>
  <r>
    <x v="1"/>
    <x v="2"/>
    <x v="5"/>
    <x v="0"/>
    <s v="NÃO AGENDADO"/>
    <s v="(vazio)"/>
    <s v="01/set"/>
    <x v="35"/>
    <x v="0"/>
    <s v="MAS04"/>
    <x v="522"/>
    <x v="546"/>
    <s v="1382652"/>
    <n v="8"/>
    <n v="0"/>
    <x v="6"/>
    <x v="9"/>
    <d v="2023-07-05T00:00:00"/>
    <x v="9"/>
  </r>
  <r>
    <x v="1"/>
    <x v="2"/>
    <x v="5"/>
    <x v="0"/>
    <s v="NÃO AGENDADO"/>
    <s v="(vazio)"/>
    <s v="01/set"/>
    <x v="35"/>
    <x v="0"/>
    <s v="MAS04"/>
    <x v="523"/>
    <x v="547"/>
    <s v="1382648"/>
    <n v="8"/>
    <n v="0"/>
    <x v="6"/>
    <x v="9"/>
    <d v="2023-07-05T00:00:00"/>
    <x v="9"/>
  </r>
  <r>
    <x v="1"/>
    <x v="2"/>
    <x v="5"/>
    <x v="0"/>
    <s v="NÃO AGENDADO"/>
    <s v="(vazio)"/>
    <s v="01/set"/>
    <x v="35"/>
    <x v="0"/>
    <s v="MAS04"/>
    <x v="524"/>
    <x v="548"/>
    <s v="1382653"/>
    <n v="8"/>
    <n v="0"/>
    <x v="6"/>
    <x v="9"/>
    <d v="2023-07-05T00:00:00"/>
    <x v="9"/>
  </r>
  <r>
    <x v="1"/>
    <x v="3"/>
    <x v="6"/>
    <x v="0"/>
    <s v="NÃO AGENDADO"/>
    <s v="(vazio)"/>
    <s v="03/ago"/>
    <x v="23"/>
    <x v="7"/>
    <s v="CMB04"/>
    <x v="525"/>
    <x v="549"/>
    <s v="1382672"/>
    <n v="1"/>
    <n v="0"/>
    <x v="177"/>
    <x v="14"/>
    <d v="2023-07-10T00:00:00"/>
    <x v="10"/>
  </r>
  <r>
    <x v="1"/>
    <x v="3"/>
    <x v="6"/>
    <x v="0"/>
    <s v="NÃO AGENDADO"/>
    <s v="(vazio)"/>
    <s v="03/ago"/>
    <x v="23"/>
    <x v="7"/>
    <s v="CMB04"/>
    <x v="526"/>
    <x v="550"/>
    <s v="1382671"/>
    <n v="1"/>
    <n v="0"/>
    <x v="178"/>
    <x v="14"/>
    <d v="2023-07-10T00:00:00"/>
    <x v="10"/>
  </r>
  <r>
    <x v="1"/>
    <x v="3"/>
    <x v="7"/>
    <x v="0"/>
    <s v="NÃO AGENDADO"/>
    <s v="(vazio)"/>
    <s v="17/jul"/>
    <x v="37"/>
    <x v="9"/>
    <s v="COM02"/>
    <x v="527"/>
    <x v="551"/>
    <s v="1382456"/>
    <n v="6"/>
    <n v="0"/>
    <x v="2"/>
    <x v="9"/>
    <d v="2023-07-13T00:00:00"/>
    <x v="10"/>
  </r>
  <r>
    <x v="1"/>
    <x v="3"/>
    <x v="7"/>
    <x v="0"/>
    <s v="NÃO AGENDADO"/>
    <s v="(vazio)"/>
    <s v="21/jul"/>
    <x v="38"/>
    <x v="7"/>
    <s v="CMB02"/>
    <x v="528"/>
    <x v="552"/>
    <s v="1382655"/>
    <n v="6"/>
    <n v="0"/>
    <x v="136"/>
    <x v="9"/>
    <d v="2023-07-13T00:00:00"/>
    <x v="10"/>
  </r>
  <r>
    <x v="1"/>
    <x v="3"/>
    <x v="7"/>
    <x v="0"/>
    <s v="NÃO AGENDADO"/>
    <s v="(vazio)"/>
    <s v="21/jul"/>
    <x v="38"/>
    <x v="7"/>
    <s v="CMB02"/>
    <x v="529"/>
    <x v="553"/>
    <s v="1382656"/>
    <n v="6"/>
    <n v="0"/>
    <x v="136"/>
    <x v="9"/>
    <d v="2023-07-13T00:00:00"/>
    <x v="10"/>
  </r>
  <r>
    <x v="1"/>
    <x v="3"/>
    <x v="7"/>
    <x v="0"/>
    <s v="NÃO AGENDADO"/>
    <s v="(vazio)"/>
    <s v="21/jul"/>
    <x v="38"/>
    <x v="7"/>
    <s v="CMB02"/>
    <x v="530"/>
    <x v="554"/>
    <s v="1382661"/>
    <n v="3"/>
    <n v="0"/>
    <x v="97"/>
    <x v="9"/>
    <d v="2023-07-13T00:00:00"/>
    <x v="10"/>
  </r>
  <r>
    <x v="1"/>
    <x v="3"/>
    <x v="7"/>
    <x v="0"/>
    <s v="NÃO AGENDADO"/>
    <s v="(vazio)"/>
    <s v="21/jul"/>
    <x v="38"/>
    <x v="7"/>
    <s v="CMB02"/>
    <x v="531"/>
    <x v="555"/>
    <s v="1382660"/>
    <n v="3"/>
    <n v="0"/>
    <x v="136"/>
    <x v="9"/>
    <d v="2023-07-13T00:00:00"/>
    <x v="10"/>
  </r>
  <r>
    <x v="1"/>
    <x v="3"/>
    <x v="7"/>
    <x v="0"/>
    <s v="NÃO AGENDADO"/>
    <s v="(vazio)"/>
    <s v="21/jul"/>
    <x v="38"/>
    <x v="7"/>
    <s v="CMB02"/>
    <x v="532"/>
    <x v="556"/>
    <s v="1382654"/>
    <n v="6"/>
    <n v="0"/>
    <x v="97"/>
    <x v="9"/>
    <d v="2023-07-13T00:00:00"/>
    <x v="10"/>
  </r>
  <r>
    <x v="1"/>
    <x v="3"/>
    <x v="7"/>
    <x v="0"/>
    <s v="NÃO AGENDADO"/>
    <s v="(vazio)"/>
    <s v="21/jul"/>
    <x v="38"/>
    <x v="7"/>
    <s v="CMB02"/>
    <x v="533"/>
    <x v="557"/>
    <s v="1382659"/>
    <n v="6"/>
    <n v="0"/>
    <x v="97"/>
    <x v="9"/>
    <d v="2023-07-13T00:00:00"/>
    <x v="10"/>
  </r>
  <r>
    <x v="1"/>
    <x v="3"/>
    <x v="7"/>
    <x v="0"/>
    <s v="NÃO AGENDADO"/>
    <s v="(vazio)"/>
    <s v="21/jul"/>
    <x v="38"/>
    <x v="7"/>
    <s v="CMB02"/>
    <x v="534"/>
    <x v="558"/>
    <s v="1382657"/>
    <n v="6"/>
    <n v="0"/>
    <x v="97"/>
    <x v="9"/>
    <d v="2023-07-13T00:00:00"/>
    <x v="10"/>
  </r>
  <r>
    <x v="1"/>
    <x v="3"/>
    <x v="7"/>
    <x v="0"/>
    <s v="NÃO AGENDADO"/>
    <s v="(vazio)"/>
    <s v="11/ago"/>
    <x v="38"/>
    <x v="7"/>
    <s v="CMB02"/>
    <x v="530"/>
    <x v="554"/>
    <s v="1382661"/>
    <n v="3"/>
    <n v="0"/>
    <x v="163"/>
    <x v="9"/>
    <d v="2023-07-13T00:00:00"/>
    <x v="10"/>
  </r>
  <r>
    <x v="1"/>
    <x v="3"/>
    <x v="7"/>
    <x v="0"/>
    <s v="NÃO AGENDADO"/>
    <s v="(vazio)"/>
    <s v="11/ago"/>
    <x v="38"/>
    <x v="7"/>
    <s v="CMB02"/>
    <x v="531"/>
    <x v="555"/>
    <s v="1382660"/>
    <n v="3"/>
    <n v="0"/>
    <x v="179"/>
    <x v="9"/>
    <d v="2023-07-13T00:00:00"/>
    <x v="10"/>
  </r>
  <r>
    <x v="1"/>
    <x v="3"/>
    <x v="7"/>
    <x v="0"/>
    <s v="NÃO AGENDADO"/>
    <s v="(vazio)"/>
    <s v="11/ago"/>
    <x v="38"/>
    <x v="7"/>
    <s v="CMB02"/>
    <x v="533"/>
    <x v="557"/>
    <s v="1382659"/>
    <n v="6"/>
    <n v="0"/>
    <x v="156"/>
    <x v="9"/>
    <d v="2023-07-13T00:00:00"/>
    <x v="10"/>
  </r>
  <r>
    <x v="1"/>
    <x v="3"/>
    <x v="7"/>
    <x v="0"/>
    <s v="NÃO AGENDADO"/>
    <s v="(vazio)"/>
    <s v="20/ago"/>
    <x v="23"/>
    <x v="7"/>
    <s v="CMB03"/>
    <x v="535"/>
    <x v="559"/>
    <s v="1382666"/>
    <n v="1"/>
    <n v="0"/>
    <x v="172"/>
    <x v="8"/>
    <d v="2023-07-13T00:00:00"/>
    <x v="4"/>
  </r>
  <r>
    <x v="1"/>
    <x v="3"/>
    <x v="7"/>
    <x v="0"/>
    <s v="NÃO AGENDADO"/>
    <s v="(vazio)"/>
    <s v="20/ago"/>
    <x v="23"/>
    <x v="7"/>
    <s v="CMB04"/>
    <x v="536"/>
    <x v="560"/>
    <s v="1382665"/>
    <n v="1"/>
    <n v="0"/>
    <x v="120"/>
    <x v="8"/>
    <d v="2023-07-13T00:00:00"/>
    <x v="4"/>
  </r>
  <r>
    <x v="1"/>
    <x v="3"/>
    <x v="7"/>
    <x v="0"/>
    <s v="NÃO AGENDADO"/>
    <s v="(vazio)"/>
    <s v="20/ago"/>
    <x v="23"/>
    <x v="7"/>
    <s v="CMB04"/>
    <x v="537"/>
    <x v="561"/>
    <s v="1382664"/>
    <n v="1"/>
    <n v="0"/>
    <x v="48"/>
    <x v="8"/>
    <d v="2023-07-13T00:00:00"/>
    <x v="4"/>
  </r>
  <r>
    <x v="1"/>
    <x v="3"/>
    <x v="7"/>
    <x v="0"/>
    <s v="NÃO AGENDADO"/>
    <s v="(vazio)"/>
    <s v="20/ago"/>
    <x v="23"/>
    <x v="7"/>
    <s v="CMB04"/>
    <x v="538"/>
    <x v="562"/>
    <s v="1382662"/>
    <n v="1"/>
    <n v="0"/>
    <x v="180"/>
    <x v="8"/>
    <d v="2023-07-13T00:00:00"/>
    <x v="4"/>
  </r>
  <r>
    <x v="1"/>
    <x v="3"/>
    <x v="7"/>
    <x v="0"/>
    <s v="NÃO AGENDADO"/>
    <s v="(vazio)"/>
    <s v="20/ago"/>
    <x v="23"/>
    <x v="7"/>
    <s v="CMB04"/>
    <x v="537"/>
    <x v="563"/>
    <s v="1382663"/>
    <n v="1"/>
    <n v="0"/>
    <x v="181"/>
    <x v="8"/>
    <d v="2023-07-13T00:00:00"/>
    <x v="4"/>
  </r>
  <r>
    <x v="1"/>
    <x v="4"/>
    <x v="8"/>
    <x v="0"/>
    <s v="NÃO AGENDADO"/>
    <s v="(vazio)"/>
    <s v="03/ago"/>
    <x v="23"/>
    <x v="7"/>
    <s v="CMB04"/>
    <x v="525"/>
    <x v="549"/>
    <s v="1382672"/>
    <n v="1"/>
    <n v="0"/>
    <x v="177"/>
    <x v="9"/>
    <d v="2023-07-17T00:00:00"/>
    <x v="4"/>
  </r>
  <r>
    <x v="1"/>
    <x v="4"/>
    <x v="8"/>
    <x v="0"/>
    <s v="NÃO AGENDADO"/>
    <s v="(vazio)"/>
    <s v="03/ago"/>
    <x v="23"/>
    <x v="7"/>
    <s v="CMB04"/>
    <x v="526"/>
    <x v="550"/>
    <s v="1382671"/>
    <n v="1"/>
    <n v="0"/>
    <x v="182"/>
    <x v="9"/>
    <d v="2023-07-17T00:00:00"/>
    <x v="4"/>
  </r>
  <r>
    <x v="1"/>
    <x v="4"/>
    <x v="8"/>
    <x v="1"/>
    <s v="NÃO AGENDADO"/>
    <s v="(vazio)"/>
    <s v="15/set"/>
    <x v="24"/>
    <x v="2"/>
    <s v="INF03"/>
    <x v="539"/>
    <x v="564"/>
    <s v="1381715"/>
    <n v="8"/>
    <n v="0"/>
    <x v="131"/>
    <x v="2"/>
    <d v="2023-07-17T00:00:00"/>
    <x v="11"/>
  </r>
  <r>
    <x v="1"/>
    <x v="4"/>
    <x v="8"/>
    <x v="1"/>
    <s v="NÃO AGENDADO"/>
    <s v="(vazio)"/>
    <s v="15/set"/>
    <x v="24"/>
    <x v="2"/>
    <s v="INF03"/>
    <x v="540"/>
    <x v="565"/>
    <s v="1381716"/>
    <n v="8"/>
    <n v="0"/>
    <x v="131"/>
    <x v="2"/>
    <d v="2023-07-17T00:00:00"/>
    <x v="11"/>
  </r>
  <r>
    <x v="2"/>
    <x v="5"/>
    <x v="9"/>
    <x v="2"/>
    <m/>
    <m/>
    <m/>
    <x v="39"/>
    <x v="11"/>
    <m/>
    <x v="541"/>
    <x v="566"/>
    <m/>
    <m/>
    <m/>
    <x v="183"/>
    <x v="15"/>
    <m/>
    <x v="1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6">
  <r>
    <s v="junho"/>
    <n v="25"/>
    <d v="2023-06-19T00:00:00"/>
    <x v="0"/>
    <x v="0"/>
    <s v="(vazio)"/>
    <s v="01/jul"/>
    <x v="0"/>
    <x v="0"/>
    <s v="MAS01"/>
    <s v="POLO MC PIQUET LISTRADA COM FRISO, PTO/M"/>
    <s v="P1381228001"/>
    <n v="1381228"/>
    <n v="7"/>
    <n v="0"/>
    <n v="1001"/>
    <x v="0"/>
    <d v="2023-05-22T00:00:00"/>
    <d v="2023-06-21T00:00:00"/>
    <x v="0"/>
  </r>
  <r>
    <s v="junho"/>
    <n v="25"/>
    <d v="2023-06-19T00:00:00"/>
    <x v="0"/>
    <x v="0"/>
    <s v="(vazio)"/>
    <s v="01/jul"/>
    <x v="0"/>
    <x v="0"/>
    <s v="MAS01"/>
    <s v="POLO MC PIQUET RECORTE, MRM/BGE"/>
    <s v="P1381229001"/>
    <n v="1381229"/>
    <n v="7"/>
    <n v="0"/>
    <n v="1001"/>
    <x v="0"/>
    <d v="2023-05-22T00:00:00"/>
    <d v="2023-06-21T00:00:00"/>
    <x v="0"/>
  </r>
  <r>
    <s v="junho"/>
    <n v="25"/>
    <d v="2023-06-19T00:00:00"/>
    <x v="0"/>
    <x v="0"/>
    <s v="(vazio)"/>
    <s v="01/jul"/>
    <x v="0"/>
    <x v="0"/>
    <s v="MAS01"/>
    <s v="POLO MC PIQUET, VRD-CLARO"/>
    <s v="P1381230001"/>
    <n v="1381230"/>
    <n v="7"/>
    <n v="0"/>
    <n v="497"/>
    <x v="0"/>
    <d v="2023-05-22T00:00:00"/>
    <d v="2023-06-21T00:00:00"/>
    <x v="0"/>
  </r>
  <r>
    <s v="junho"/>
    <n v="25"/>
    <d v="2023-06-19T00:00:00"/>
    <x v="0"/>
    <x v="0"/>
    <s v="(vazio)"/>
    <s v="01/jul"/>
    <x v="0"/>
    <x v="0"/>
    <s v="MAS01"/>
    <s v="POLO MC PIQUET, AZL-INDIGO"/>
    <s v="P1381230002"/>
    <n v="1381230"/>
    <n v="7"/>
    <n v="0"/>
    <n v="497"/>
    <x v="0"/>
    <d v="2023-05-22T00:00:00"/>
    <d v="2023-06-21T00:00:00"/>
    <x v="0"/>
  </r>
  <r>
    <s v="junho"/>
    <n v="25"/>
    <d v="2023-06-19T00:00:00"/>
    <x v="0"/>
    <x v="0"/>
    <s v="(vazio)"/>
    <s v="02/jul"/>
    <x v="0"/>
    <x v="0"/>
    <s v="MAS01"/>
    <s v="POLO MC PIQUET, CINZA"/>
    <s v="P1381230003"/>
    <n v="1381230"/>
    <n v="7"/>
    <n v="0"/>
    <n v="497"/>
    <x v="0"/>
    <d v="2023-05-22T00:00:00"/>
    <d v="2023-06-21T00:00:00"/>
    <x v="0"/>
  </r>
  <r>
    <s v="junho"/>
    <n v="25"/>
    <d v="2023-06-19T00:00:00"/>
    <x v="0"/>
    <x v="0"/>
    <s v="(vazio)"/>
    <s v="02/jun"/>
    <x v="0"/>
    <x v="0"/>
    <s v="MAS05"/>
    <s v="CAMISETA MC SILK CONTROLS YOUR LIFE, PRE"/>
    <s v="P1380302002"/>
    <n v="1380302"/>
    <n v="6"/>
    <n v="0"/>
    <n v="900"/>
    <x v="1"/>
    <d v="2023-05-30T00:00:00"/>
    <d v="2023-06-21T00:00:00"/>
    <x v="1"/>
  </r>
  <r>
    <s v="junho"/>
    <n v="25"/>
    <d v="2023-06-19T00:00:00"/>
    <x v="0"/>
    <x v="0"/>
    <s v="(vazio)"/>
    <s v="03/jul"/>
    <x v="0"/>
    <x v="1"/>
    <s v="FEM01"/>
    <s v="BLUSA CHIC ML MALHA LISTRA, SORTIDO"/>
    <s v="P1381301001"/>
    <n v="1381301"/>
    <n v="7"/>
    <n v="0"/>
    <n v="602"/>
    <x v="0"/>
    <d v="2023-05-22T00:00:00"/>
    <d v="2023-06-21T00:00:00"/>
    <x v="0"/>
  </r>
  <r>
    <s v="junho"/>
    <n v="25"/>
    <d v="2023-06-19T00:00:00"/>
    <x v="0"/>
    <x v="0"/>
    <s v="(vazio)"/>
    <s v="03/jul"/>
    <x v="0"/>
    <x v="1"/>
    <s v="FEM01"/>
    <s v="BLUSA AMPLA MALHA LISTRA, SORTIDO"/>
    <s v="P1381302001"/>
    <n v="1381302"/>
    <n v="7"/>
    <n v="0"/>
    <n v="1001"/>
    <x v="0"/>
    <d v="2023-05-22T00:00:00"/>
    <d v="2023-06-21T00:00:00"/>
    <x v="0"/>
  </r>
  <r>
    <s v="junho"/>
    <n v="25"/>
    <d v="2023-06-19T00:00:00"/>
    <x v="0"/>
    <x v="0"/>
    <s v="(vazio)"/>
    <s v="03/jul"/>
    <x v="0"/>
    <x v="1"/>
    <s v="FEM01"/>
    <s v="REGATA MALHA DEVORÉ (TWIN), SORTIDO"/>
    <s v="P1381303001"/>
    <n v="1381303"/>
    <n v="7"/>
    <n v="0"/>
    <n v="399"/>
    <x v="0"/>
    <d v="2023-05-22T00:00:00"/>
    <d v="2023-06-21T00:00:00"/>
    <x v="0"/>
  </r>
  <r>
    <s v="junho"/>
    <n v="25"/>
    <d v="2023-06-19T00:00:00"/>
    <x v="0"/>
    <x v="0"/>
    <s v="(vazio)"/>
    <s v="03/jul"/>
    <x v="0"/>
    <x v="1"/>
    <s v="FEM01"/>
    <s v="BLUSA DECOTE CARECA MG BRILHO, PRETO"/>
    <s v="P1381305001"/>
    <n v="1381305"/>
    <n v="7"/>
    <n v="0"/>
    <n v="1001"/>
    <x v="0"/>
    <d v="2023-05-22T00:00:00"/>
    <d v="2023-06-21T00:00:00"/>
    <x v="0"/>
  </r>
  <r>
    <s v="junho"/>
    <n v="25"/>
    <d v="2023-06-19T00:00:00"/>
    <x v="0"/>
    <x v="0"/>
    <s v="(vazio)"/>
    <s v="03/jul"/>
    <x v="0"/>
    <x v="1"/>
    <s v="FEM01"/>
    <s v="BLUSA DECOTE CARECA MG BRILHO, BRANCO"/>
    <s v="P1381306001"/>
    <n v="1381306"/>
    <n v="7"/>
    <n v="0"/>
    <n v="1001"/>
    <x v="0"/>
    <d v="2023-05-22T00:00:00"/>
    <d v="2023-06-21T00:00:00"/>
    <x v="0"/>
  </r>
  <r>
    <s v="junho"/>
    <n v="25"/>
    <d v="2023-06-19T00:00:00"/>
    <x v="0"/>
    <x v="0"/>
    <s v="(vazio)"/>
    <s v="03/jul"/>
    <x v="0"/>
    <x v="1"/>
    <s v="FEM01"/>
    <s v="BLUSA DEC V MALHA DEVORÉ, SORTIDO"/>
    <s v="P1381322001"/>
    <n v="1381322"/>
    <n v="7"/>
    <n v="0"/>
    <n v="497"/>
    <x v="1"/>
    <d v="2023-05-30T00:00:00"/>
    <d v="2023-06-21T00:00:00"/>
    <x v="1"/>
  </r>
  <r>
    <s v="junho"/>
    <n v="25"/>
    <d v="2023-06-19T00:00:00"/>
    <x v="0"/>
    <x v="0"/>
    <s v="(vazio)"/>
    <s v="03/jul"/>
    <x v="0"/>
    <x v="1"/>
    <s v="FEM03"/>
    <s v="BLUSA ML TULE ESTAMPA SORTIDA, SORTIDO"/>
    <s v="P1381308001"/>
    <n v="1381308"/>
    <n v="8"/>
    <n v="0"/>
    <n v="616"/>
    <x v="0"/>
    <d v="2023-05-22T00:00:00"/>
    <d v="2023-06-21T00:00:00"/>
    <x v="0"/>
  </r>
  <r>
    <s v="junho"/>
    <n v="25"/>
    <d v="2023-06-19T00:00:00"/>
    <x v="0"/>
    <x v="0"/>
    <s v="(vazio)"/>
    <s v="03/jul"/>
    <x v="0"/>
    <x v="1"/>
    <s v="FEM03"/>
    <s v="BLUSA QUADRADA MG BRILHO, CZA-MESCLA"/>
    <s v="P1381309001"/>
    <n v="1381309"/>
    <n v="8"/>
    <n v="0"/>
    <n v="1000"/>
    <x v="0"/>
    <d v="2023-05-22T00:00:00"/>
    <d v="2023-06-21T00:00:00"/>
    <x v="0"/>
  </r>
  <r>
    <s v="junho"/>
    <n v="25"/>
    <d v="2023-06-19T00:00:00"/>
    <x v="0"/>
    <x v="0"/>
    <s v="(vazio)"/>
    <s v="03/jul"/>
    <x v="0"/>
    <x v="1"/>
    <s v="FEM03"/>
    <s v="BLUSA QUADRADINHA SILK TUC, MARROM"/>
    <s v="P1381310001"/>
    <n v="1381310"/>
    <n v="8"/>
    <n v="0"/>
    <n v="1000"/>
    <x v="0"/>
    <d v="2023-05-22T00:00:00"/>
    <d v="2023-06-21T00:00:00"/>
    <x v="0"/>
  </r>
  <r>
    <s v="junho"/>
    <n v="25"/>
    <d v="2023-06-19T00:00:00"/>
    <x v="0"/>
    <x v="0"/>
    <s v="(vazio)"/>
    <s v="03/jul"/>
    <x v="0"/>
    <x v="1"/>
    <s v="FEM03"/>
    <s v="SHORT MALHA PONTO ROMA, MARROM"/>
    <s v="P1381311001"/>
    <n v="1381311"/>
    <n v="8"/>
    <n v="0"/>
    <n v="1000"/>
    <x v="0"/>
    <d v="2023-05-22T00:00:00"/>
    <d v="2023-06-21T00:00:00"/>
    <x v="0"/>
  </r>
  <r>
    <s v="junho"/>
    <n v="25"/>
    <d v="2023-06-19T00:00:00"/>
    <x v="0"/>
    <x v="0"/>
    <s v="(vazio)"/>
    <s v="03/jul"/>
    <x v="0"/>
    <x v="1"/>
    <s v="FEM03"/>
    <s v="BLUSA ML TULE ESTAMPA SORTI, SORTIDO, GG"/>
    <n v="1381308005"/>
    <n v="1381308"/>
    <n v="1"/>
    <n v="0"/>
    <n v="1"/>
    <x v="2"/>
    <d v="2023-06-19T00:00:00"/>
    <d v="2023-06-21T00:00:00"/>
    <x v="2"/>
  </r>
  <r>
    <s v="junho"/>
    <n v="25"/>
    <d v="2023-06-19T00:00:00"/>
    <x v="0"/>
    <x v="0"/>
    <s v="(vazio)"/>
    <s v="03/jul"/>
    <x v="0"/>
    <x v="1"/>
    <s v="FEM03"/>
    <s v="BLUSA ML TULE ESTAMPA SORTI, SORTIDO, GG"/>
    <n v="1381308005"/>
    <n v="1381308"/>
    <n v="1"/>
    <n v="0"/>
    <n v="3"/>
    <x v="2"/>
    <d v="2023-06-19T00:00:00"/>
    <d v="2023-06-21T00:00:00"/>
    <x v="2"/>
  </r>
  <r>
    <s v="junho"/>
    <n v="25"/>
    <d v="2023-06-19T00:00:00"/>
    <x v="0"/>
    <x v="0"/>
    <s v="(vazio)"/>
    <s v="03/jul"/>
    <x v="0"/>
    <x v="1"/>
    <s v="FEM03"/>
    <s v="BLUSA ML TULE ESTAMPA SORTID, SORTIDO, M"/>
    <n v="1381308003"/>
    <n v="1381308"/>
    <n v="1"/>
    <n v="0"/>
    <n v="6"/>
    <x v="2"/>
    <d v="2023-06-19T00:00:00"/>
    <d v="2023-06-21T00:00:00"/>
    <x v="2"/>
  </r>
  <r>
    <s v="junho"/>
    <n v="25"/>
    <d v="2023-06-19T00:00:00"/>
    <x v="0"/>
    <x v="0"/>
    <s v="(vazio)"/>
    <s v="03/jul"/>
    <x v="0"/>
    <x v="1"/>
    <s v="FEM03"/>
    <s v="BLUSA ML TULE ESTAMPA SORTID, SORTIDO, G"/>
    <n v="1381308004"/>
    <n v="1381308"/>
    <n v="1"/>
    <n v="0"/>
    <n v="5"/>
    <x v="2"/>
    <d v="2023-06-19T00:00:00"/>
    <d v="2023-06-21T00:00:00"/>
    <x v="2"/>
  </r>
  <r>
    <s v="junho"/>
    <n v="25"/>
    <d v="2023-06-19T00:00:00"/>
    <x v="0"/>
    <x v="0"/>
    <s v="(vazio)"/>
    <s v="03/jul"/>
    <x v="0"/>
    <x v="1"/>
    <s v="FEM03"/>
    <s v="BLUSA ML TULE ESTAMPA SORTID, SORTIDO, P"/>
    <n v="1381308002"/>
    <n v="1381308"/>
    <n v="1"/>
    <n v="0"/>
    <n v="4"/>
    <x v="2"/>
    <d v="2023-06-19T00:00:00"/>
    <d v="2023-06-21T00:00:00"/>
    <x v="2"/>
  </r>
  <r>
    <s v="junho"/>
    <n v="25"/>
    <d v="2023-06-19T00:00:00"/>
    <x v="0"/>
    <x v="0"/>
    <s v="(vazio)"/>
    <s v="03/jul"/>
    <x v="0"/>
    <x v="1"/>
    <s v="FEM09"/>
    <s v="CAMISETA MC LISTINHA SORTIDA, SORTIDO"/>
    <s v="P1381300001"/>
    <n v="1381300"/>
    <n v="8"/>
    <n v="0"/>
    <n v="600"/>
    <x v="0"/>
    <d v="2023-05-22T00:00:00"/>
    <d v="2023-06-21T00:00:00"/>
    <x v="0"/>
  </r>
  <r>
    <s v="junho"/>
    <n v="25"/>
    <d v="2023-06-19T00:00:00"/>
    <x v="0"/>
    <x v="0"/>
    <s v="(vazio)"/>
    <s v="03/jul"/>
    <x v="0"/>
    <x v="0"/>
    <s v="MAS01"/>
    <s v="CAMISETA MC LISTRADA SIMPLICITE, SORTIDO"/>
    <s v="P1381317001"/>
    <n v="1381317"/>
    <n v="9"/>
    <n v="0"/>
    <n v="999"/>
    <x v="0"/>
    <d v="2023-05-22T00:00:00"/>
    <d v="2023-06-21T00:00:00"/>
    <x v="0"/>
  </r>
  <r>
    <s v="junho"/>
    <n v="25"/>
    <d v="2023-06-19T00:00:00"/>
    <x v="0"/>
    <x v="0"/>
    <s v="(vazio)"/>
    <s v="03/jul"/>
    <x v="0"/>
    <x v="0"/>
    <s v="MAS01"/>
    <s v="CAMISETA MC RECORTE, MULTICORES"/>
    <s v="P1381318001"/>
    <n v="1381318"/>
    <n v="9"/>
    <n v="0"/>
    <n v="999"/>
    <x v="0"/>
    <d v="2023-05-22T00:00:00"/>
    <d v="2023-06-21T00:00:00"/>
    <x v="0"/>
  </r>
  <r>
    <s v="junho"/>
    <n v="25"/>
    <d v="2023-06-19T00:00:00"/>
    <x v="0"/>
    <x v="0"/>
    <s v="(vazio)"/>
    <s v="03/jul"/>
    <x v="0"/>
    <x v="0"/>
    <s v="MAS01"/>
    <s v="CAMISETA MC DIFERENCIADA COM BOLSO, PRET"/>
    <s v="P1381319001"/>
    <n v="1381319"/>
    <n v="9"/>
    <n v="0"/>
    <n v="999"/>
    <x v="0"/>
    <d v="2023-05-22T00:00:00"/>
    <d v="2023-06-21T00:00:00"/>
    <x v="0"/>
  </r>
  <r>
    <s v="junho"/>
    <n v="25"/>
    <d v="2023-06-19T00:00:00"/>
    <x v="0"/>
    <x v="0"/>
    <s v="(vazio)"/>
    <s v="03/jul"/>
    <x v="0"/>
    <x v="0"/>
    <s v="MAS01"/>
    <s v="BERMUDA RAMI, AZL-CLARO"/>
    <s v="P1381321001"/>
    <n v="1381321"/>
    <n v="8"/>
    <n v="0"/>
    <n v="200"/>
    <x v="1"/>
    <d v="2023-05-30T00:00:00"/>
    <d v="2023-06-21T00:00:00"/>
    <x v="1"/>
  </r>
  <r>
    <s v="junho"/>
    <n v="25"/>
    <d v="2023-06-19T00:00:00"/>
    <x v="0"/>
    <x v="0"/>
    <s v="(vazio)"/>
    <s v="03/jul"/>
    <x v="0"/>
    <x v="0"/>
    <s v="MAS01"/>
    <s v="BERMUDA RAMI, AZL-JEANS"/>
    <s v="P1381321002"/>
    <n v="1381321"/>
    <n v="8"/>
    <n v="0"/>
    <n v="200"/>
    <x v="1"/>
    <d v="2023-05-30T00:00:00"/>
    <d v="2023-06-21T00:00:00"/>
    <x v="1"/>
  </r>
  <r>
    <s v="junho"/>
    <n v="25"/>
    <d v="2023-06-19T00:00:00"/>
    <x v="0"/>
    <x v="0"/>
    <s v="(vazio)"/>
    <s v="03/jul"/>
    <x v="0"/>
    <x v="0"/>
    <s v="MAS01"/>
    <s v="BERMUDA RAMI, BRANCO"/>
    <s v="P1381321004"/>
    <n v="1381321"/>
    <n v="8"/>
    <n v="0"/>
    <n v="200"/>
    <x v="1"/>
    <d v="2023-05-30T00:00:00"/>
    <d v="2023-06-21T00:00:00"/>
    <x v="1"/>
  </r>
  <r>
    <s v="junho"/>
    <n v="25"/>
    <d v="2023-06-19T00:00:00"/>
    <x v="0"/>
    <x v="0"/>
    <s v="(vazio)"/>
    <s v="03/jul"/>
    <x v="0"/>
    <x v="0"/>
    <s v="MAS01"/>
    <s v="BERMUDA RAMI, VRD-MUSGO"/>
    <s v="P1381321006"/>
    <n v="1381321"/>
    <n v="8"/>
    <n v="0"/>
    <n v="200"/>
    <x v="1"/>
    <d v="2023-05-30T00:00:00"/>
    <d v="2023-06-21T00:00:00"/>
    <x v="1"/>
  </r>
  <r>
    <s v="junho"/>
    <n v="25"/>
    <d v="2023-06-19T00:00:00"/>
    <x v="0"/>
    <x v="0"/>
    <s v="(vazio)"/>
    <s v="03/jul"/>
    <x v="0"/>
    <x v="0"/>
    <s v="MAS01"/>
    <s v="BERMUDA RAMI, ROSA"/>
    <s v="P1381321007"/>
    <n v="1381321"/>
    <n v="8"/>
    <n v="0"/>
    <n v="200"/>
    <x v="1"/>
    <d v="2023-05-30T00:00:00"/>
    <d v="2023-06-21T00:00:00"/>
    <x v="1"/>
  </r>
  <r>
    <s v="junho"/>
    <n v="25"/>
    <d v="2023-06-19T00:00:00"/>
    <x v="0"/>
    <x v="0"/>
    <s v="(vazio)"/>
    <s v="03/jul"/>
    <x v="0"/>
    <x v="0"/>
    <s v="MAS06"/>
    <s v="CAMISETA MC BASICA, SORTIDO"/>
    <s v="P1381299002"/>
    <n v="1381299"/>
    <n v="7"/>
    <n v="0"/>
    <n v="525"/>
    <x v="1"/>
    <d v="2023-05-30T00:00:00"/>
    <d v="2023-06-21T00:00:00"/>
    <x v="1"/>
  </r>
  <r>
    <s v="junho"/>
    <n v="25"/>
    <d v="2023-06-19T00:00:00"/>
    <x v="0"/>
    <x v="0"/>
    <s v="(vazio)"/>
    <s v="03/jul"/>
    <x v="0"/>
    <x v="0"/>
    <s v="MAS06"/>
    <s v="CAMISETA MC BASICA, SORTIDO, P"/>
    <n v="1381299002"/>
    <n v="1381299"/>
    <n v="1"/>
    <n v="0"/>
    <n v="2"/>
    <x v="2"/>
    <d v="2023-06-19T00:00:00"/>
    <d v="2023-06-21T00:00:00"/>
    <x v="2"/>
  </r>
  <r>
    <s v="junho"/>
    <n v="25"/>
    <d v="2023-06-19T00:00:00"/>
    <x v="0"/>
    <x v="0"/>
    <s v="(vazio)"/>
    <s v="03/jul"/>
    <x v="0"/>
    <x v="0"/>
    <s v="MAS06"/>
    <s v="CAMISETA MC BASICA, SORTIDO, P"/>
    <n v="1381299002"/>
    <n v="1381299"/>
    <n v="1"/>
    <n v="0"/>
    <n v="24"/>
    <x v="2"/>
    <d v="2023-06-19T00:00:00"/>
    <d v="2023-06-21T00:00:00"/>
    <x v="2"/>
  </r>
  <r>
    <s v="junho"/>
    <n v="25"/>
    <d v="2023-06-19T00:00:00"/>
    <x v="0"/>
    <x v="0"/>
    <s v="(vazio)"/>
    <s v="03/jul"/>
    <x v="0"/>
    <x v="0"/>
    <s v="MAS06"/>
    <s v="CAMISETA MC BASICA, SORTIDO, M"/>
    <n v="1381299003"/>
    <n v="1381299"/>
    <n v="1"/>
    <n v="0"/>
    <n v="5"/>
    <x v="2"/>
    <d v="2023-06-19T00:00:00"/>
    <d v="2023-06-21T00:00:00"/>
    <x v="2"/>
  </r>
  <r>
    <s v="junho"/>
    <n v="25"/>
    <d v="2023-06-19T00:00:00"/>
    <x v="0"/>
    <x v="0"/>
    <s v="(vazio)"/>
    <s v="03/jul"/>
    <x v="0"/>
    <x v="0"/>
    <s v="MAS06"/>
    <s v="CAMISETA MC BASICA, SORTIDO, M"/>
    <n v="1381299003"/>
    <n v="1381299"/>
    <n v="1"/>
    <n v="0"/>
    <n v="44"/>
    <x v="2"/>
    <d v="2023-06-19T00:00:00"/>
    <d v="2023-06-21T00:00:00"/>
    <x v="2"/>
  </r>
  <r>
    <s v="junho"/>
    <n v="25"/>
    <d v="2023-06-19T00:00:00"/>
    <x v="0"/>
    <x v="0"/>
    <s v="(vazio)"/>
    <s v="03/jul"/>
    <x v="0"/>
    <x v="0"/>
    <s v="MAS06"/>
    <s v="CAMISETA MC BASICA, SORTIDO, GG"/>
    <n v="1381299005"/>
    <n v="1381299"/>
    <n v="1"/>
    <n v="0"/>
    <n v="8"/>
    <x v="2"/>
    <d v="2023-06-19T00:00:00"/>
    <d v="2023-06-21T00:00:00"/>
    <x v="2"/>
  </r>
  <r>
    <s v="junho"/>
    <n v="25"/>
    <d v="2023-06-19T00:00:00"/>
    <x v="0"/>
    <x v="0"/>
    <s v="(vazio)"/>
    <s v="03/jul"/>
    <x v="0"/>
    <x v="0"/>
    <s v="MAS06"/>
    <s v="CAMISETA MC BASICA, SORTIDO, GG"/>
    <n v="1381299005"/>
    <n v="1381299"/>
    <n v="1"/>
    <n v="0"/>
    <n v="44"/>
    <x v="2"/>
    <d v="2023-06-19T00:00:00"/>
    <d v="2023-06-21T00:00:00"/>
    <x v="2"/>
  </r>
  <r>
    <s v="junho"/>
    <n v="25"/>
    <d v="2023-06-19T00:00:00"/>
    <x v="0"/>
    <x v="0"/>
    <s v="(vazio)"/>
    <s v="03/jul"/>
    <x v="0"/>
    <x v="0"/>
    <s v="MAS06"/>
    <s v="CAMISETA MC BASICA, SORTIDO, G"/>
    <n v="1381299004"/>
    <n v="1381299"/>
    <n v="1"/>
    <n v="0"/>
    <n v="6"/>
    <x v="2"/>
    <d v="2023-06-19T00:00:00"/>
    <d v="2023-06-21T00:00:00"/>
    <x v="2"/>
  </r>
  <r>
    <s v="junho"/>
    <n v="25"/>
    <d v="2023-06-19T00:00:00"/>
    <x v="0"/>
    <x v="0"/>
    <s v="(vazio)"/>
    <s v="03/jul"/>
    <x v="0"/>
    <x v="0"/>
    <s v="MAS06"/>
    <s v="CAMISETA MC BASICA, SORTIDO, G"/>
    <n v="1381299004"/>
    <n v="1381299"/>
    <n v="1"/>
    <n v="0"/>
    <n v="41"/>
    <x v="2"/>
    <d v="2023-06-19T00:00:00"/>
    <d v="2023-06-21T00:00:00"/>
    <x v="2"/>
  </r>
  <r>
    <s v="junho"/>
    <n v="25"/>
    <d v="2023-06-19T00:00:00"/>
    <x v="0"/>
    <x v="0"/>
    <s v="(vazio)"/>
    <s v="08/jul"/>
    <x v="0"/>
    <x v="1"/>
    <s v="FEM01"/>
    <s v="CAMISETA MC SORTIDA, MULTICORES"/>
    <s v="P1381355001"/>
    <n v="1381355"/>
    <n v="7"/>
    <n v="0"/>
    <n v="1498"/>
    <x v="1"/>
    <d v="2023-05-30T00:00:00"/>
    <d v="2023-06-21T00:00:00"/>
    <x v="1"/>
  </r>
  <r>
    <s v="junho"/>
    <n v="25"/>
    <d v="2023-06-19T00:00:00"/>
    <x v="0"/>
    <x v="0"/>
    <s v="(vazio)"/>
    <s v="08/jul"/>
    <x v="0"/>
    <x v="1"/>
    <s v="FEM01"/>
    <s v="BLUSA MC ALONGADA, BRANCO"/>
    <s v="P1381360001"/>
    <n v="1381360"/>
    <n v="7"/>
    <n v="0"/>
    <n v="77"/>
    <x v="1"/>
    <d v="2023-05-30T00:00:00"/>
    <d v="2023-06-21T00:00:00"/>
    <x v="1"/>
  </r>
  <r>
    <s v="junho"/>
    <n v="25"/>
    <d v="2023-06-19T00:00:00"/>
    <x v="0"/>
    <x v="0"/>
    <s v="(vazio)"/>
    <s v="08/jul"/>
    <x v="0"/>
    <x v="1"/>
    <s v="FEM01"/>
    <s v="BLUSA MC ALONGADA, CINZA"/>
    <s v="P1381360002"/>
    <n v="1381360"/>
    <n v="7"/>
    <n v="0"/>
    <n v="798"/>
    <x v="1"/>
    <d v="2023-05-30T00:00:00"/>
    <d v="2023-06-21T00:00:00"/>
    <x v="1"/>
  </r>
  <r>
    <s v="junho"/>
    <n v="25"/>
    <d v="2023-06-19T00:00:00"/>
    <x v="0"/>
    <x v="0"/>
    <s v="(vazio)"/>
    <s v="08/jul"/>
    <x v="0"/>
    <x v="1"/>
    <s v="FEM01"/>
    <s v="BLUSA MC ALONGADA, PRETO"/>
    <s v="P1381360003"/>
    <n v="1381360"/>
    <n v="7"/>
    <n v="0"/>
    <n v="798"/>
    <x v="1"/>
    <d v="2023-05-30T00:00:00"/>
    <d v="2023-06-21T00:00:00"/>
    <x v="1"/>
  </r>
  <r>
    <s v="junho"/>
    <n v="25"/>
    <d v="2023-06-19T00:00:00"/>
    <x v="0"/>
    <x v="0"/>
    <s v="(vazio)"/>
    <s v="08/jul"/>
    <x v="0"/>
    <x v="1"/>
    <s v="FEM01"/>
    <s v="BLUSA MC ALONGADA, ROX-LILAS"/>
    <s v="P1381360004"/>
    <n v="1381360"/>
    <n v="7"/>
    <n v="0"/>
    <n v="798"/>
    <x v="1"/>
    <d v="2023-05-30T00:00:00"/>
    <d v="2023-06-21T00:00:00"/>
    <x v="1"/>
  </r>
  <r>
    <s v="junho"/>
    <n v="25"/>
    <d v="2023-06-19T00:00:00"/>
    <x v="0"/>
    <x v="0"/>
    <s v="(vazio)"/>
    <s v="08/jul"/>
    <x v="0"/>
    <x v="1"/>
    <s v="FEM01"/>
    <s v="BLUSA MC ALONGADA, CZA-MESCLA"/>
    <s v="P1381360005"/>
    <n v="1381360"/>
    <n v="7"/>
    <n v="0"/>
    <n v="700"/>
    <x v="1"/>
    <d v="2023-05-30T00:00:00"/>
    <d v="2023-06-21T00:00:00"/>
    <x v="1"/>
  </r>
  <r>
    <s v="junho"/>
    <n v="25"/>
    <d v="2023-06-19T00:00:00"/>
    <x v="0"/>
    <x v="0"/>
    <s v="(vazio)"/>
    <s v="08/jul"/>
    <x v="0"/>
    <x v="1"/>
    <s v="FEM01"/>
    <s v="BLUSA MC ALONGADA, AZL-MARINHO"/>
    <s v="P1381360006"/>
    <n v="1381360"/>
    <n v="7"/>
    <n v="0"/>
    <n v="798"/>
    <x v="1"/>
    <d v="2023-05-30T00:00:00"/>
    <d v="2023-06-21T00:00:00"/>
    <x v="1"/>
  </r>
  <r>
    <s v="junho"/>
    <n v="25"/>
    <d v="2023-06-19T00:00:00"/>
    <x v="0"/>
    <x v="0"/>
    <s v="(vazio)"/>
    <s v="08/jul"/>
    <x v="0"/>
    <x v="1"/>
    <s v="FEM01"/>
    <s v="BLUSA MC ALONGADA, CZA-MESCLA, GG"/>
    <n v="1381360016"/>
    <n v="1381360"/>
    <n v="1"/>
    <n v="0"/>
    <n v="1"/>
    <x v="2"/>
    <d v="2023-06-19T00:00:00"/>
    <d v="2023-06-21T00:00:00"/>
    <x v="2"/>
  </r>
  <r>
    <s v="junho"/>
    <n v="25"/>
    <d v="2023-06-19T00:00:00"/>
    <x v="0"/>
    <x v="0"/>
    <s v="(vazio)"/>
    <s v="08/jul"/>
    <x v="0"/>
    <x v="1"/>
    <s v="FEM01"/>
    <s v="BLUSA MC ALONGADA, CZA-MESCLA, GG"/>
    <n v="1381360016"/>
    <n v="1381360"/>
    <n v="1"/>
    <n v="0"/>
    <n v="3"/>
    <x v="2"/>
    <d v="2023-06-19T00:00:00"/>
    <d v="2023-06-21T00:00:00"/>
    <x v="2"/>
  </r>
  <r>
    <s v="junho"/>
    <n v="25"/>
    <d v="2023-06-19T00:00:00"/>
    <x v="0"/>
    <x v="0"/>
    <s v="(vazio)"/>
    <s v="08/jul"/>
    <x v="0"/>
    <x v="1"/>
    <s v="FEM01"/>
    <s v="BLUSA MC ALONGADA, CZA-MESCLA, G"/>
    <n v="1381360015"/>
    <n v="1381360"/>
    <n v="1"/>
    <n v="0"/>
    <n v="2"/>
    <x v="2"/>
    <d v="2023-06-19T00:00:00"/>
    <d v="2023-06-21T00:00:00"/>
    <x v="2"/>
  </r>
  <r>
    <s v="junho"/>
    <n v="25"/>
    <d v="2023-06-19T00:00:00"/>
    <x v="0"/>
    <x v="0"/>
    <s v="(vazio)"/>
    <s v="08/jul"/>
    <x v="0"/>
    <x v="1"/>
    <s v="FEM01"/>
    <s v="BLUSA MC ALONGADA, CZA-MESCLA, G"/>
    <n v="1381360015"/>
    <n v="1381360"/>
    <n v="1"/>
    <n v="0"/>
    <n v="3"/>
    <x v="2"/>
    <d v="2023-06-19T00:00:00"/>
    <d v="2023-06-21T00:00:00"/>
    <x v="2"/>
  </r>
  <r>
    <s v="junho"/>
    <n v="25"/>
    <d v="2023-06-19T00:00:00"/>
    <x v="0"/>
    <x v="0"/>
    <s v="(vazio)"/>
    <s v="08/jul"/>
    <x v="0"/>
    <x v="1"/>
    <s v="FEM01"/>
    <s v="BLUSA MC ALONGADA, BRANCO, M"/>
    <n v="1381360006"/>
    <n v="1381360"/>
    <n v="1"/>
    <n v="0"/>
    <n v="2"/>
    <x v="2"/>
    <d v="2023-06-19T00:00:00"/>
    <d v="2023-06-21T00:00:00"/>
    <x v="2"/>
  </r>
  <r>
    <s v="junho"/>
    <n v="25"/>
    <d v="2023-06-19T00:00:00"/>
    <x v="0"/>
    <x v="0"/>
    <s v="(vazio)"/>
    <s v="08/jul"/>
    <x v="0"/>
    <x v="1"/>
    <s v="FEM01"/>
    <s v="BLUSA MC ALONGADA, BRANCO, P"/>
    <n v="1381360005"/>
    <n v="1381360"/>
    <n v="1"/>
    <n v="0"/>
    <n v="1"/>
    <x v="2"/>
    <d v="2023-06-19T00:00:00"/>
    <d v="2023-06-21T00:00:00"/>
    <x v="2"/>
  </r>
  <r>
    <s v="junho"/>
    <n v="25"/>
    <d v="2023-06-19T00:00:00"/>
    <x v="0"/>
    <x v="0"/>
    <s v="(vazio)"/>
    <s v="08/jul"/>
    <x v="0"/>
    <x v="1"/>
    <s v="FEM01"/>
    <s v="BLUSA MC ALONGADA, BRANCO, G"/>
    <n v="1381360007"/>
    <n v="1381360"/>
    <n v="1"/>
    <n v="0"/>
    <n v="1"/>
    <x v="2"/>
    <d v="2023-06-19T00:00:00"/>
    <d v="2023-06-21T00:00:00"/>
    <x v="2"/>
  </r>
  <r>
    <s v="junho"/>
    <n v="25"/>
    <d v="2023-06-19T00:00:00"/>
    <x v="0"/>
    <x v="0"/>
    <s v="(vazio)"/>
    <s v="08/jul"/>
    <x v="0"/>
    <x v="1"/>
    <s v="FEM01"/>
    <s v="BLUSA MC ALONGADA, CZA-MESCLA, P"/>
    <n v="1381360013"/>
    <n v="1381360"/>
    <n v="1"/>
    <n v="0"/>
    <n v="2"/>
    <x v="2"/>
    <d v="2023-06-19T00:00:00"/>
    <d v="2023-06-21T00:00:00"/>
    <x v="2"/>
  </r>
  <r>
    <s v="junho"/>
    <n v="25"/>
    <d v="2023-06-19T00:00:00"/>
    <x v="0"/>
    <x v="0"/>
    <s v="(vazio)"/>
    <s v="08/jul"/>
    <x v="0"/>
    <x v="1"/>
    <s v="FEM01"/>
    <s v="BLUSA MC ALONGADA, CZA-MESCLA, P"/>
    <n v="1381360013"/>
    <n v="1381360"/>
    <n v="1"/>
    <n v="0"/>
    <n v="3"/>
    <x v="2"/>
    <d v="2023-06-19T00:00:00"/>
    <d v="2023-06-21T00:00:00"/>
    <x v="2"/>
  </r>
  <r>
    <s v="junho"/>
    <n v="25"/>
    <d v="2023-06-19T00:00:00"/>
    <x v="0"/>
    <x v="0"/>
    <s v="(vazio)"/>
    <s v="08/jul"/>
    <x v="0"/>
    <x v="1"/>
    <s v="FEM01"/>
    <s v="BLUSA MC ALONGADA, CZA-MESCLA, M"/>
    <n v="1381360014"/>
    <n v="1381360"/>
    <n v="1"/>
    <n v="0"/>
    <n v="1"/>
    <x v="2"/>
    <d v="2023-06-19T00:00:00"/>
    <d v="2023-06-21T00:00:00"/>
    <x v="2"/>
  </r>
  <r>
    <s v="junho"/>
    <n v="25"/>
    <d v="2023-06-19T00:00:00"/>
    <x v="0"/>
    <x v="0"/>
    <s v="(vazio)"/>
    <s v="08/jul"/>
    <x v="0"/>
    <x v="1"/>
    <s v="FEM03"/>
    <s v="BLUSA GOLA ALTA LISTRADA COM LUREX, MULT"/>
    <s v="P1381356001"/>
    <n v="1381356"/>
    <n v="8"/>
    <n v="0"/>
    <n v="1504"/>
    <x v="1"/>
    <d v="2023-05-30T00:00:00"/>
    <d v="2023-06-21T00:00:00"/>
    <x v="1"/>
  </r>
  <r>
    <s v="junho"/>
    <n v="25"/>
    <d v="2023-06-19T00:00:00"/>
    <x v="0"/>
    <x v="0"/>
    <s v="(vazio)"/>
    <s v="08/jul"/>
    <x v="0"/>
    <x v="1"/>
    <s v="FEM03"/>
    <s v="CAMISETA MC SILK SORTIDO, MRM-CARAMELO"/>
    <s v="P1381382001"/>
    <n v="1381382"/>
    <n v="8"/>
    <n v="0"/>
    <n v="800"/>
    <x v="1"/>
    <d v="2023-05-30T00:00:00"/>
    <d v="2023-06-21T00:00:00"/>
    <x v="1"/>
  </r>
  <r>
    <s v="junho"/>
    <n v="25"/>
    <d v="2023-06-19T00:00:00"/>
    <x v="0"/>
    <x v="0"/>
    <s v="(vazio)"/>
    <s v="08/jul"/>
    <x v="0"/>
    <x v="1"/>
    <s v="FEM03"/>
    <s v="CAMISETA MC EST.QUADRICULADA, PTO/BRANCO"/>
    <s v="P1381383001"/>
    <n v="1381383"/>
    <n v="8"/>
    <n v="0"/>
    <n v="800"/>
    <x v="1"/>
    <d v="2023-05-30T00:00:00"/>
    <d v="2023-06-21T00:00:00"/>
    <x v="1"/>
  </r>
  <r>
    <s v="junho"/>
    <n v="25"/>
    <d v="2023-06-19T00:00:00"/>
    <x v="0"/>
    <x v="0"/>
    <s v="(vazio)"/>
    <s v="08/jul"/>
    <x v="0"/>
    <x v="1"/>
    <s v="FEM07"/>
    <s v="TOP MESCLA, CINZA"/>
    <s v="P1381353001"/>
    <n v="1381353"/>
    <n v="7"/>
    <n v="0"/>
    <n v="1498"/>
    <x v="1"/>
    <d v="2023-05-30T00:00:00"/>
    <d v="2023-06-21T00:00:00"/>
    <x v="1"/>
  </r>
  <r>
    <s v="junho"/>
    <n v="25"/>
    <d v="2023-06-19T00:00:00"/>
    <x v="0"/>
    <x v="0"/>
    <s v="(vazio)"/>
    <s v="08/jul"/>
    <x v="0"/>
    <x v="0"/>
    <s v="MAS04"/>
    <s v="BERMUDA MOLETOM ESTAMPADA, MULTICORES"/>
    <s v="P1381354002"/>
    <n v="1381354"/>
    <n v="8"/>
    <n v="0"/>
    <n v="1712"/>
    <x v="1"/>
    <d v="2023-05-30T00:00:00"/>
    <d v="2023-06-21T00:00:00"/>
    <x v="1"/>
  </r>
  <r>
    <s v="junho"/>
    <n v="25"/>
    <d v="2023-06-19T00:00:00"/>
    <x v="0"/>
    <x v="0"/>
    <s v="(vazio)"/>
    <s v="08/jul"/>
    <x v="0"/>
    <x v="0"/>
    <s v="MAS05"/>
    <s v="CASACO MOLETOM FECHADO COM CAPUZ ESTAMPA"/>
    <s v="P1381381001"/>
    <n v="1381381"/>
    <n v="8"/>
    <n v="0"/>
    <n v="800"/>
    <x v="1"/>
    <d v="2023-05-30T00:00:00"/>
    <d v="2023-06-21T00:00:00"/>
    <x v="1"/>
  </r>
  <r>
    <s v="junho"/>
    <n v="25"/>
    <d v="2023-06-19T00:00:00"/>
    <x v="0"/>
    <x v="0"/>
    <s v="(vazio)"/>
    <s v="09/jul"/>
    <x v="0"/>
    <x v="1"/>
    <s v="FEM01"/>
    <s v="BLUSA MALHA QUADRADA MG JAPONESA, PRETO"/>
    <s v="P1381380001"/>
    <n v="1381380"/>
    <n v="7"/>
    <n v="0"/>
    <n v="798"/>
    <x v="1"/>
    <d v="2023-05-30T00:00:00"/>
    <d v="2023-06-21T00:00:00"/>
    <x v="1"/>
  </r>
  <r>
    <s v="junho"/>
    <n v="25"/>
    <d v="2023-06-19T00:00:00"/>
    <x v="0"/>
    <x v="0"/>
    <s v="(vazio)"/>
    <s v="09/jul"/>
    <x v="0"/>
    <x v="1"/>
    <s v="FEM01"/>
    <s v="BLUSA MALHA QUADRADA MG JAPONESA, BRA-OF"/>
    <s v="P1381421001"/>
    <n v="1381421"/>
    <n v="7"/>
    <n v="0"/>
    <n v="798"/>
    <x v="1"/>
    <d v="2023-05-30T00:00:00"/>
    <d v="2023-06-21T00:00:00"/>
    <x v="1"/>
  </r>
  <r>
    <s v="junho"/>
    <n v="25"/>
    <d v="2023-06-19T00:00:00"/>
    <x v="0"/>
    <x v="0"/>
    <s v="(vazio)"/>
    <s v="09/jul"/>
    <x v="0"/>
    <x v="1"/>
    <s v="FEM03"/>
    <s v="REGATA MALHA LISTRADA, MULTICORES"/>
    <s v="P1381377001"/>
    <n v="1381377"/>
    <n v="8"/>
    <n v="0"/>
    <n v="256"/>
    <x v="1"/>
    <d v="2023-05-30T00:00:00"/>
    <d v="2023-06-21T00:00:00"/>
    <x v="1"/>
  </r>
  <r>
    <s v="junho"/>
    <n v="25"/>
    <d v="2023-06-19T00:00:00"/>
    <x v="0"/>
    <x v="0"/>
    <s v="(vazio)"/>
    <s v="09/jul"/>
    <x v="0"/>
    <x v="1"/>
    <s v="FEM03"/>
    <s v="BLUSA MC SILK TAKE IT EASY, AZL-MARINHO"/>
    <s v="P1381378001"/>
    <n v="1381378"/>
    <n v="8"/>
    <n v="0"/>
    <n v="600"/>
    <x v="1"/>
    <d v="2023-05-30T00:00:00"/>
    <d v="2023-06-21T00:00:00"/>
    <x v="1"/>
  </r>
  <r>
    <s v="junho"/>
    <n v="25"/>
    <d v="2023-06-19T00:00:00"/>
    <x v="0"/>
    <x v="0"/>
    <s v="(vazio)"/>
    <s v="09/jul"/>
    <x v="0"/>
    <x v="1"/>
    <s v="FEM03"/>
    <s v="BLUSA MC SILK TAKE IT EASY, AMARELO"/>
    <s v="P1381378002"/>
    <n v="1381378"/>
    <n v="8"/>
    <n v="0"/>
    <n v="600"/>
    <x v="1"/>
    <d v="2023-05-30T00:00:00"/>
    <d v="2023-06-21T00:00:00"/>
    <x v="1"/>
  </r>
  <r>
    <s v="junho"/>
    <n v="25"/>
    <d v="2023-06-19T00:00:00"/>
    <x v="0"/>
    <x v="0"/>
    <s v="(vazio)"/>
    <s v="09/jul"/>
    <x v="0"/>
    <x v="1"/>
    <s v="FEM03"/>
    <s v="REGATA MALHA LISTRADA, MULTICORES, G"/>
    <n v="1381377004"/>
    <n v="1381377"/>
    <n v="1"/>
    <n v="0"/>
    <n v="1"/>
    <x v="2"/>
    <d v="2023-06-19T00:00:00"/>
    <d v="2023-06-21T00:00:00"/>
    <x v="2"/>
  </r>
  <r>
    <s v="junho"/>
    <n v="25"/>
    <d v="2023-06-19T00:00:00"/>
    <x v="0"/>
    <x v="0"/>
    <s v="(vazio)"/>
    <s v="09/jul"/>
    <x v="0"/>
    <x v="1"/>
    <s v="FEM03"/>
    <s v="REGATA MALHA LISTRADA, MULTICORES, G"/>
    <n v="1381377004"/>
    <n v="1381377"/>
    <n v="1"/>
    <n v="0"/>
    <n v="8"/>
    <x v="2"/>
    <d v="2023-06-19T00:00:00"/>
    <d v="2023-06-21T00:00:00"/>
    <x v="2"/>
  </r>
  <r>
    <s v="junho"/>
    <n v="25"/>
    <d v="2023-06-19T00:00:00"/>
    <x v="0"/>
    <x v="0"/>
    <s v="(vazio)"/>
    <s v="09/jul"/>
    <x v="0"/>
    <x v="1"/>
    <s v="FEM03"/>
    <s v="REGATA MALHA LISTRADA, MULTICORES, M"/>
    <n v="1381377003"/>
    <n v="1381377"/>
    <n v="1"/>
    <n v="0"/>
    <n v="7"/>
    <x v="2"/>
    <d v="2023-06-19T00:00:00"/>
    <d v="2023-06-21T00:00:00"/>
    <x v="2"/>
  </r>
  <r>
    <s v="junho"/>
    <n v="25"/>
    <d v="2023-06-19T00:00:00"/>
    <x v="0"/>
    <x v="0"/>
    <s v="(vazio)"/>
    <s v="09/jul"/>
    <x v="0"/>
    <x v="1"/>
    <s v="FEM03"/>
    <s v="REGATA MALHA LISTRADA, MULTICORES, PP"/>
    <n v="1381377001"/>
    <n v="1381377"/>
    <n v="1"/>
    <n v="0"/>
    <n v="1"/>
    <x v="2"/>
    <d v="2023-06-19T00:00:00"/>
    <d v="2023-06-21T00:00:00"/>
    <x v="2"/>
  </r>
  <r>
    <s v="junho"/>
    <n v="25"/>
    <d v="2023-06-19T00:00:00"/>
    <x v="0"/>
    <x v="0"/>
    <s v="(vazio)"/>
    <s v="09/jul"/>
    <x v="0"/>
    <x v="1"/>
    <s v="FEM03"/>
    <s v="REGATA MALHA LISTRADA, MULTICORES, PP"/>
    <n v="1381377001"/>
    <n v="1381377"/>
    <n v="1"/>
    <n v="0"/>
    <n v="2"/>
    <x v="2"/>
    <d v="2023-06-19T00:00:00"/>
    <d v="2023-06-21T00:00:00"/>
    <x v="2"/>
  </r>
  <r>
    <s v="junho"/>
    <n v="25"/>
    <d v="2023-06-19T00:00:00"/>
    <x v="0"/>
    <x v="0"/>
    <s v="(vazio)"/>
    <s v="09/jul"/>
    <x v="0"/>
    <x v="1"/>
    <s v="FEM03"/>
    <s v="REGATA MALHA LISTRADA, MULTICORES, P"/>
    <n v="1381377002"/>
    <n v="1381377"/>
    <n v="1"/>
    <n v="0"/>
    <n v="8"/>
    <x v="2"/>
    <d v="2023-06-19T00:00:00"/>
    <d v="2023-06-21T00:00:00"/>
    <x v="2"/>
  </r>
  <r>
    <s v="junho"/>
    <n v="25"/>
    <d v="2023-06-19T00:00:00"/>
    <x v="0"/>
    <x v="0"/>
    <s v="(vazio)"/>
    <s v="09/jul"/>
    <x v="0"/>
    <x v="1"/>
    <s v="FEM03"/>
    <s v="REGATA MALHA LISTRADA, MULTICORES, GG"/>
    <n v="1381377005"/>
    <n v="1381377"/>
    <n v="1"/>
    <n v="0"/>
    <n v="1"/>
    <x v="2"/>
    <d v="2023-06-19T00:00:00"/>
    <d v="2023-06-21T00:00:00"/>
    <x v="2"/>
  </r>
  <r>
    <s v="junho"/>
    <n v="25"/>
    <d v="2023-06-19T00:00:00"/>
    <x v="0"/>
    <x v="0"/>
    <s v="(vazio)"/>
    <s v="09/jul"/>
    <x v="0"/>
    <x v="1"/>
    <s v="FEM03"/>
    <s v="REGATA MALHA LISTRADA, MULTICORES, GG"/>
    <n v="1381377005"/>
    <n v="1381377"/>
    <n v="1"/>
    <n v="0"/>
    <n v="3"/>
    <x v="2"/>
    <d v="2023-06-19T00:00:00"/>
    <d v="2023-06-21T00:00:00"/>
    <x v="2"/>
  </r>
  <r>
    <s v="junho"/>
    <n v="25"/>
    <d v="2023-06-19T00:00:00"/>
    <x v="0"/>
    <x v="0"/>
    <s v="(vazio)"/>
    <s v="09/jul"/>
    <x v="0"/>
    <x v="1"/>
    <s v="FEM04"/>
    <s v="BLUSA MALHA OPEN SHOULDER, PRETO"/>
    <s v="P1381376001"/>
    <n v="1381376"/>
    <n v="8"/>
    <n v="0"/>
    <n v="800"/>
    <x v="1"/>
    <d v="2023-05-30T00:00:00"/>
    <d v="2023-06-21T00:00:00"/>
    <x v="1"/>
  </r>
  <r>
    <s v="junho"/>
    <n v="25"/>
    <d v="2023-06-19T00:00:00"/>
    <x v="0"/>
    <x v="0"/>
    <s v="(vazio)"/>
    <s v="09/jul"/>
    <x v="0"/>
    <x v="0"/>
    <s v="MAS04"/>
    <s v="CAMISETA MC BOLSINHO SILK, PRETO"/>
    <s v="P1381374001"/>
    <n v="1381374"/>
    <n v="8"/>
    <n v="0"/>
    <n v="1000"/>
    <x v="1"/>
    <d v="2023-05-30T00:00:00"/>
    <d v="2023-06-21T00:00:00"/>
    <x v="1"/>
  </r>
  <r>
    <s v="junho"/>
    <n v="25"/>
    <d v="2023-06-19T00:00:00"/>
    <x v="0"/>
    <x v="0"/>
    <s v="(vazio)"/>
    <s v="09/jul"/>
    <x v="0"/>
    <x v="0"/>
    <s v="MAS04"/>
    <s v="CAMISETA MC BOLSINHO SILK, AZL-MARINHO"/>
    <s v="P1381375001"/>
    <n v="1381375"/>
    <n v="8"/>
    <n v="0"/>
    <n v="1000"/>
    <x v="1"/>
    <d v="2023-05-30T00:00:00"/>
    <d v="2023-06-21T00:00:00"/>
    <x v="1"/>
  </r>
  <r>
    <s v="junho"/>
    <n v="25"/>
    <d v="2023-06-19T00:00:00"/>
    <x v="0"/>
    <x v="0"/>
    <s v="(vazio)"/>
    <s v="10/jul"/>
    <x v="0"/>
    <x v="1"/>
    <s v="FEM09"/>
    <s v="REGATA RIB 100%CO, PRETO"/>
    <s v="P1376001002"/>
    <n v="1376001"/>
    <n v="8"/>
    <n v="0"/>
    <n v="1000"/>
    <x v="1"/>
    <d v="2023-05-30T00:00:00"/>
    <d v="2023-06-21T00:00:00"/>
    <x v="1"/>
  </r>
  <r>
    <s v="junho"/>
    <n v="25"/>
    <d v="2023-06-19T00:00:00"/>
    <x v="0"/>
    <x v="0"/>
    <s v="(vazio)"/>
    <s v="10/jul"/>
    <x v="0"/>
    <x v="1"/>
    <s v="FEM09"/>
    <s v="REGATA RIB 100%CO, MRM-CARAMELO"/>
    <s v="P1376001003"/>
    <n v="1376001"/>
    <n v="8"/>
    <n v="0"/>
    <n v="1000"/>
    <x v="1"/>
    <d v="2023-05-30T00:00:00"/>
    <d v="2023-06-21T00:00:00"/>
    <x v="1"/>
  </r>
  <r>
    <s v="junho"/>
    <n v="25"/>
    <d v="2023-06-19T00:00:00"/>
    <x v="0"/>
    <x v="0"/>
    <s v="(vazio)"/>
    <s v="10/jul"/>
    <x v="0"/>
    <x v="1"/>
    <s v="FEM09"/>
    <s v="REGATA RIB 100%CO, ROSA"/>
    <s v="P1376001004"/>
    <n v="1376001"/>
    <n v="8"/>
    <n v="0"/>
    <n v="1000"/>
    <x v="1"/>
    <d v="2023-05-30T00:00:00"/>
    <d v="2023-06-21T00:00:00"/>
    <x v="1"/>
  </r>
  <r>
    <s v="junho"/>
    <n v="25"/>
    <d v="2023-06-19T00:00:00"/>
    <x v="0"/>
    <x v="0"/>
    <s v="(vazio)"/>
    <s v="10/jul"/>
    <x v="0"/>
    <x v="1"/>
    <s v="FEM09"/>
    <s v="REGATA RIB 100%CO, AZUL"/>
    <s v="P1376001005"/>
    <n v="1376001"/>
    <n v="8"/>
    <n v="0"/>
    <n v="1000"/>
    <x v="1"/>
    <d v="2023-05-30T00:00:00"/>
    <d v="2023-06-21T00:00:00"/>
    <x v="1"/>
  </r>
  <r>
    <s v="junho"/>
    <n v="25"/>
    <d v="2023-06-19T00:00:00"/>
    <x v="0"/>
    <x v="0"/>
    <s v="(vazio)"/>
    <s v="10/jun"/>
    <x v="0"/>
    <x v="1"/>
    <s v="FEM03"/>
    <s v="CALÇA FLAIRE BRILHO, PTO/PRATA"/>
    <s v="P1380846002"/>
    <n v="1380846"/>
    <n v="5"/>
    <n v="0"/>
    <n v="125"/>
    <x v="3"/>
    <d v="2023-05-16T00:00:00"/>
    <d v="2023-06-21T00:00:00"/>
    <x v="3"/>
  </r>
  <r>
    <s v="junho"/>
    <n v="25"/>
    <d v="2023-06-19T00:00:00"/>
    <x v="0"/>
    <x v="0"/>
    <s v="(vazio)"/>
    <s v="12/jun"/>
    <x v="0"/>
    <x v="0"/>
    <s v="MAS01"/>
    <s v="CAMISETA ML VISCO PREMIUM, VRD-ESCURO"/>
    <s v="P1380557002"/>
    <n v="1380557"/>
    <n v="9"/>
    <n v="0"/>
    <n v="603"/>
    <x v="4"/>
    <d v="2023-05-02T00:00:00"/>
    <d v="2023-06-21T00:00:00"/>
    <x v="4"/>
  </r>
  <r>
    <s v="junho"/>
    <n v="25"/>
    <d v="2023-06-19T00:00:00"/>
    <x v="0"/>
    <x v="0"/>
    <s v="(vazio)"/>
    <s v="14/jul"/>
    <x v="0"/>
    <x v="1"/>
    <s v="FEM09"/>
    <s v="BLUSA MARROCAN MG JAPONESA, ROXO"/>
    <s v="P1379785006"/>
    <n v="1379785"/>
    <n v="8"/>
    <n v="0"/>
    <n v="304"/>
    <x v="0"/>
    <d v="2023-05-22T00:00:00"/>
    <d v="2023-06-21T00:00:00"/>
    <x v="0"/>
  </r>
  <r>
    <s v="junho"/>
    <n v="25"/>
    <d v="2023-06-19T00:00:00"/>
    <x v="0"/>
    <x v="0"/>
    <s v="(vazio)"/>
    <s v="14/jul"/>
    <x v="0"/>
    <x v="1"/>
    <s v="FEM09"/>
    <s v="BLUSA MARROCAN MG JAPONESA, VERMELHO"/>
    <s v="P1379785007"/>
    <n v="1379785"/>
    <n v="8"/>
    <n v="0"/>
    <n v="304"/>
    <x v="0"/>
    <d v="2023-05-22T00:00:00"/>
    <d v="2023-06-21T00:00:00"/>
    <x v="0"/>
  </r>
  <r>
    <s v="junho"/>
    <n v="25"/>
    <d v="2023-06-19T00:00:00"/>
    <x v="0"/>
    <x v="0"/>
    <s v="(vazio)"/>
    <s v="14/jul"/>
    <x v="0"/>
    <x v="1"/>
    <s v="FEM09"/>
    <s v="SHORT MARROCAN, ROXO"/>
    <s v="P1379786006"/>
    <n v="1379786"/>
    <n v="8"/>
    <n v="0"/>
    <n v="304"/>
    <x v="0"/>
    <d v="2023-05-22T00:00:00"/>
    <d v="2023-06-21T00:00:00"/>
    <x v="0"/>
  </r>
  <r>
    <s v="junho"/>
    <n v="25"/>
    <d v="2023-06-19T00:00:00"/>
    <x v="0"/>
    <x v="0"/>
    <s v="(vazio)"/>
    <s v="14/jul"/>
    <x v="0"/>
    <x v="1"/>
    <s v="FEM09"/>
    <s v="SHORT MARROCAN, VERMELHO"/>
    <s v="P1379786007"/>
    <n v="1379786"/>
    <n v="8"/>
    <n v="0"/>
    <n v="304"/>
    <x v="0"/>
    <d v="2023-05-22T00:00:00"/>
    <d v="2023-06-21T00:00:00"/>
    <x v="0"/>
  </r>
  <r>
    <s v="junho"/>
    <n v="25"/>
    <d v="2023-06-19T00:00:00"/>
    <x v="0"/>
    <x v="0"/>
    <s v="(vazio)"/>
    <s v="14/jul"/>
    <x v="0"/>
    <x v="0"/>
    <s v="MAS06"/>
    <s v="CAMISETA MC BÁSICA, BEGE"/>
    <s v="P1380203009"/>
    <n v="1380203"/>
    <n v="7"/>
    <n v="0"/>
    <n v="497"/>
    <x v="0"/>
    <d v="2023-05-22T00:00:00"/>
    <d v="2023-06-21T00:00:00"/>
    <x v="0"/>
  </r>
  <r>
    <s v="junho"/>
    <n v="25"/>
    <d v="2023-06-19T00:00:00"/>
    <x v="0"/>
    <x v="0"/>
    <s v="(vazio)"/>
    <s v="14/jul"/>
    <x v="0"/>
    <x v="0"/>
    <s v="MAS06"/>
    <s v="CAMISETA MC BÁSICA, BRANCO"/>
    <s v="P1380203010"/>
    <n v="1380203"/>
    <n v="7"/>
    <n v="0"/>
    <n v="497"/>
    <x v="0"/>
    <d v="2023-05-22T00:00:00"/>
    <d v="2023-06-21T00:00:00"/>
    <x v="0"/>
  </r>
  <r>
    <s v="junho"/>
    <n v="25"/>
    <d v="2023-06-19T00:00:00"/>
    <x v="0"/>
    <x v="0"/>
    <s v="(vazio)"/>
    <s v="14/jul"/>
    <x v="0"/>
    <x v="0"/>
    <s v="MAS06"/>
    <s v="CAMISETA MC BÁSICA, VERDE"/>
    <s v="P1380203011"/>
    <n v="1380203"/>
    <n v="7"/>
    <n v="0"/>
    <n v="497"/>
    <x v="0"/>
    <d v="2023-05-22T00:00:00"/>
    <d v="2023-06-21T00:00:00"/>
    <x v="0"/>
  </r>
  <r>
    <s v="junho"/>
    <n v="25"/>
    <d v="2023-06-19T00:00:00"/>
    <x v="0"/>
    <x v="0"/>
    <s v="(vazio)"/>
    <s v="14/jul"/>
    <x v="0"/>
    <x v="0"/>
    <s v="MAS06"/>
    <s v="CAMISETA MC BÁSICA, LARANJA"/>
    <s v="P1380203012"/>
    <n v="1380203"/>
    <n v="7"/>
    <n v="0"/>
    <n v="497"/>
    <x v="0"/>
    <d v="2023-05-22T00:00:00"/>
    <d v="2023-06-21T00:00:00"/>
    <x v="0"/>
  </r>
  <r>
    <s v="junho"/>
    <n v="25"/>
    <d v="2023-06-19T00:00:00"/>
    <x v="0"/>
    <x v="0"/>
    <s v="(vazio)"/>
    <s v="15/jul"/>
    <x v="0"/>
    <x v="1"/>
    <s v="FEM01"/>
    <s v="BL MC FULL EST LISTRA, BRA-OFF/LRJ"/>
    <s v="P1381547001"/>
    <n v="1381547"/>
    <n v="7"/>
    <n v="0"/>
    <n v="1197"/>
    <x v="5"/>
    <d v="2023-06-06T00:00:00"/>
    <d v="2023-06-21T00:00:00"/>
    <x v="5"/>
  </r>
  <r>
    <s v="junho"/>
    <n v="25"/>
    <d v="2023-06-19T00:00:00"/>
    <x v="0"/>
    <x v="0"/>
    <s v="(vazio)"/>
    <s v="15/jul"/>
    <x v="0"/>
    <x v="1"/>
    <s v="FEM01"/>
    <s v="BL MC FULL EST POA SOMBREAMENTO, PRETO"/>
    <s v="P1381548001"/>
    <n v="1381548"/>
    <n v="7"/>
    <n v="0"/>
    <n v="1197"/>
    <x v="5"/>
    <d v="2023-06-06T00:00:00"/>
    <d v="2023-06-21T00:00:00"/>
    <x v="5"/>
  </r>
  <r>
    <s v="junho"/>
    <n v="25"/>
    <d v="2023-06-19T00:00:00"/>
    <x v="0"/>
    <x v="0"/>
    <s v="(vazio)"/>
    <s v="15/jul"/>
    <x v="0"/>
    <x v="1"/>
    <s v="FEM01"/>
    <s v="BL FULL EST GUARDA CHUVA, BRA-OFF-WHITE"/>
    <s v="P1381549001"/>
    <n v="1381549"/>
    <n v="7"/>
    <n v="0"/>
    <n v="1001"/>
    <x v="5"/>
    <d v="2023-06-06T00:00:00"/>
    <d v="2023-06-21T00:00:00"/>
    <x v="5"/>
  </r>
  <r>
    <s v="junho"/>
    <n v="25"/>
    <d v="2023-06-19T00:00:00"/>
    <x v="0"/>
    <x v="0"/>
    <s v="(vazio)"/>
    <s v="15/jul"/>
    <x v="0"/>
    <x v="1"/>
    <s v="FEM01"/>
    <s v="BL MC FULL EST MARGARIDA, MARROM"/>
    <s v="P1381550001"/>
    <n v="1381550"/>
    <n v="7"/>
    <n v="0"/>
    <n v="1197"/>
    <x v="5"/>
    <d v="2023-06-06T00:00:00"/>
    <d v="2023-06-21T00:00:00"/>
    <x v="5"/>
  </r>
  <r>
    <s v="junho"/>
    <n v="25"/>
    <d v="2023-06-19T00:00:00"/>
    <x v="0"/>
    <x v="0"/>
    <s v="(vazio)"/>
    <s v="15/jul"/>
    <x v="0"/>
    <x v="1"/>
    <s v="FEM01"/>
    <s v="CALÇA MALHA COM RECORTE, PRETO"/>
    <s v="P1381553001"/>
    <n v="1381553"/>
    <n v="7"/>
    <n v="0"/>
    <n v="602"/>
    <x v="5"/>
    <d v="2023-06-06T00:00:00"/>
    <d v="2023-06-21T00:00:00"/>
    <x v="5"/>
  </r>
  <r>
    <s v="junho"/>
    <n v="25"/>
    <d v="2023-06-19T00:00:00"/>
    <x v="0"/>
    <x v="0"/>
    <s v="(vazio)"/>
    <s v="15/jul"/>
    <x v="0"/>
    <x v="1"/>
    <s v="FEM01"/>
    <s v="BL MC MOLETINHO RECORTES BICOLOR, PTO/BR"/>
    <s v="P1381554001"/>
    <n v="1381554"/>
    <n v="7"/>
    <n v="0"/>
    <n v="1001"/>
    <x v="5"/>
    <d v="2023-06-06T00:00:00"/>
    <d v="2023-06-21T00:00:00"/>
    <x v="5"/>
  </r>
  <r>
    <s v="junho"/>
    <n v="25"/>
    <d v="2023-06-19T00:00:00"/>
    <x v="0"/>
    <x v="0"/>
    <s v="(vazio)"/>
    <s v="15/jul"/>
    <x v="0"/>
    <x v="1"/>
    <s v="FEM03"/>
    <s v="CALÇA MOLETINHO WIDE, BEGE"/>
    <s v="P1381545001"/>
    <n v="1381545"/>
    <n v="8"/>
    <n v="0"/>
    <n v="1000"/>
    <x v="5"/>
    <d v="2023-06-06T00:00:00"/>
    <d v="2023-06-21T00:00:00"/>
    <x v="5"/>
  </r>
  <r>
    <s v="junho"/>
    <n v="25"/>
    <d v="2023-06-19T00:00:00"/>
    <x v="0"/>
    <x v="0"/>
    <s v="(vazio)"/>
    <s v="15/jul"/>
    <x v="0"/>
    <x v="1"/>
    <s v="FEM03"/>
    <s v="BL ML MALHA MANGA BUFF, ROSA"/>
    <s v="P1381551001"/>
    <n v="1381551"/>
    <n v="8"/>
    <n v="0"/>
    <n v="1000"/>
    <x v="5"/>
    <d v="2023-06-06T00:00:00"/>
    <d v="2023-06-21T00:00:00"/>
    <x v="5"/>
  </r>
  <r>
    <s v="junho"/>
    <n v="25"/>
    <d v="2023-06-19T00:00:00"/>
    <x v="0"/>
    <x v="0"/>
    <s v="(vazio)"/>
    <s v="15/jul"/>
    <x v="0"/>
    <x v="1"/>
    <s v="FEM03"/>
    <s v="BL ML GOLA ALTA, BRA-OFF/LRJ"/>
    <s v="P1381552001"/>
    <n v="1381552"/>
    <n v="8"/>
    <n v="0"/>
    <n v="1000"/>
    <x v="5"/>
    <d v="2023-06-06T00:00:00"/>
    <d v="2023-06-21T00:00:00"/>
    <x v="5"/>
  </r>
  <r>
    <s v="junho"/>
    <n v="25"/>
    <d v="2023-06-19T00:00:00"/>
    <x v="0"/>
    <x v="0"/>
    <s v="(vazio)"/>
    <s v="15/jul"/>
    <x v="0"/>
    <x v="1"/>
    <s v="FEM04"/>
    <s v="BL MC FULL EST GUARDA CHUVA, BRA-OFF-WHI"/>
    <s v="P1381546001"/>
    <n v="1381546"/>
    <n v="8"/>
    <n v="0"/>
    <n v="1200"/>
    <x v="5"/>
    <d v="2023-06-06T00:00:00"/>
    <d v="2023-06-21T00:00:00"/>
    <x v="5"/>
  </r>
  <r>
    <s v="junho"/>
    <n v="25"/>
    <d v="2023-06-19T00:00:00"/>
    <x v="0"/>
    <x v="0"/>
    <s v="(vazio)"/>
    <s v="15/jul"/>
    <x v="0"/>
    <x v="1"/>
    <s v="FEM04"/>
    <s v="BL ML MOLETINHO QUADRADINHO, PTO/BRANCO"/>
    <s v="P1381555001"/>
    <n v="1381555"/>
    <n v="8"/>
    <n v="0"/>
    <n v="1000"/>
    <x v="5"/>
    <d v="2023-06-06T00:00:00"/>
    <d v="2023-06-21T00:00:00"/>
    <x v="5"/>
  </r>
  <r>
    <s v="junho"/>
    <n v="25"/>
    <d v="2023-06-19T00:00:00"/>
    <x v="0"/>
    <x v="0"/>
    <s v="(vazio)"/>
    <s v="15/jul"/>
    <x v="0"/>
    <x v="0"/>
    <s v="MAS01"/>
    <s v="CAMISETA MC LISTRADO, SORTIDO"/>
    <s v="P1381364001"/>
    <n v="1381364"/>
    <n v="9"/>
    <n v="0"/>
    <n v="801"/>
    <x v="5"/>
    <d v="2023-06-06T00:00:00"/>
    <d v="2023-06-21T00:00:00"/>
    <x v="5"/>
  </r>
  <r>
    <s v="junho"/>
    <n v="25"/>
    <d v="2023-06-19T00:00:00"/>
    <x v="0"/>
    <x v="0"/>
    <s v="(vazio)"/>
    <s v="15/jul"/>
    <x v="0"/>
    <x v="0"/>
    <s v="MAS01"/>
    <s v="CAMISETA MC GOLA V LISTRADO, SORTIDO"/>
    <s v="P1381365001"/>
    <n v="1381365"/>
    <n v="9"/>
    <n v="0"/>
    <n v="801"/>
    <x v="5"/>
    <d v="2023-06-06T00:00:00"/>
    <d v="2023-06-21T00:00:00"/>
    <x v="5"/>
  </r>
  <r>
    <s v="junho"/>
    <n v="25"/>
    <d v="2023-06-19T00:00:00"/>
    <x v="0"/>
    <x v="0"/>
    <s v="(vazio)"/>
    <s v="15/jul"/>
    <x v="0"/>
    <x v="0"/>
    <s v="MAS05"/>
    <s v="BERMUDA MOLETOM, AZUL"/>
    <s v="P1381544001"/>
    <n v="1381544"/>
    <n v="7"/>
    <n v="0"/>
    <n v="1001"/>
    <x v="5"/>
    <d v="2023-06-06T00:00:00"/>
    <d v="2023-06-21T00:00:00"/>
    <x v="5"/>
  </r>
  <r>
    <s v="junho"/>
    <n v="25"/>
    <d v="2023-06-19T00:00:00"/>
    <x v="0"/>
    <x v="0"/>
    <s v="(vazio)"/>
    <s v="15/jul"/>
    <x v="0"/>
    <x v="0"/>
    <s v="MAS05"/>
    <s v="BERMUDA MOLETOM, MRM-TELHA"/>
    <s v="P1381544002"/>
    <n v="1381544"/>
    <n v="7"/>
    <n v="0"/>
    <n v="1001"/>
    <x v="5"/>
    <d v="2023-06-06T00:00:00"/>
    <d v="2023-06-21T00:00:00"/>
    <x v="5"/>
  </r>
  <r>
    <s v="junho"/>
    <n v="25"/>
    <d v="2023-06-19T00:00:00"/>
    <x v="0"/>
    <x v="0"/>
    <s v="(vazio)"/>
    <s v="15/jul"/>
    <x v="0"/>
    <x v="0"/>
    <s v="MAS05"/>
    <s v="BERMUDA MOLETOM, AZL-MARINHO"/>
    <s v="P1381544003"/>
    <n v="1381544"/>
    <n v="7"/>
    <n v="0"/>
    <n v="1001"/>
    <x v="5"/>
    <d v="2023-06-06T00:00:00"/>
    <d v="2023-06-21T00:00:00"/>
    <x v="5"/>
  </r>
  <r>
    <s v="junho"/>
    <n v="25"/>
    <d v="2023-06-19T00:00:00"/>
    <x v="0"/>
    <x v="0"/>
    <s v="(vazio)"/>
    <s v="15/jul"/>
    <x v="0"/>
    <x v="0"/>
    <s v="MAS05"/>
    <s v="BERMUDA MOLETOM, MARROM"/>
    <s v="P1381544004"/>
    <n v="1381544"/>
    <n v="7"/>
    <n v="0"/>
    <n v="1001"/>
    <x v="5"/>
    <d v="2023-06-06T00:00:00"/>
    <d v="2023-06-21T00:00:00"/>
    <x v="5"/>
  </r>
  <r>
    <s v="junho"/>
    <n v="25"/>
    <d v="2023-06-19T00:00:00"/>
    <x v="0"/>
    <x v="0"/>
    <s v="(vazio)"/>
    <s v="16/jun"/>
    <x v="0"/>
    <x v="0"/>
    <s v="MAS07"/>
    <s v="CASACO MOLETOM ABERTO BOLSO CANGURU, AZL"/>
    <s v="P1380867002"/>
    <n v="1380867"/>
    <n v="3"/>
    <n v="0"/>
    <n v="501"/>
    <x v="0"/>
    <d v="2023-05-22T00:00:00"/>
    <d v="2023-06-21T00:00:00"/>
    <x v="0"/>
  </r>
  <r>
    <s v="junho"/>
    <n v="25"/>
    <d v="2023-06-19T00:00:00"/>
    <x v="0"/>
    <x v="0"/>
    <s v="(vazio)"/>
    <s v="17/jul"/>
    <x v="0"/>
    <x v="0"/>
    <s v="MAS01"/>
    <s v="CAMISETA MC GOLA LISTRADA COM S, SORTIDO"/>
    <s v="P1381366001"/>
    <n v="1381366"/>
    <n v="9"/>
    <n v="0"/>
    <n v="801"/>
    <x v="5"/>
    <d v="2023-06-06T00:00:00"/>
    <d v="2023-06-21T00:00:00"/>
    <x v="5"/>
  </r>
  <r>
    <s v="junho"/>
    <n v="25"/>
    <d v="2023-06-19T00:00:00"/>
    <x v="0"/>
    <x v="0"/>
    <s v="(vazio)"/>
    <s v="17/jun"/>
    <x v="0"/>
    <x v="1"/>
    <s v="FEM09"/>
    <s v="BLUSA GOLA V FLAME SIM, AMARELO"/>
    <s v="P1377625040"/>
    <n v="1377625"/>
    <n v="7"/>
    <n v="0"/>
    <n v="63"/>
    <x v="1"/>
    <d v="2023-05-30T00:00:00"/>
    <d v="2023-06-21T00:00:00"/>
    <x v="1"/>
  </r>
  <r>
    <s v="junho"/>
    <n v="25"/>
    <d v="2023-06-19T00:00:00"/>
    <x v="0"/>
    <x v="0"/>
    <s v="(vazio)"/>
    <s v="17/jun"/>
    <x v="0"/>
    <x v="0"/>
    <s v="MAS06"/>
    <s v="CAMISETA MC BASICA, CZA-CHUMBO"/>
    <s v="P1380832004"/>
    <n v="1380832"/>
    <n v="8"/>
    <n v="0"/>
    <n v="504"/>
    <x v="1"/>
    <d v="2023-05-30T00:00:00"/>
    <d v="2023-06-21T00:00:00"/>
    <x v="1"/>
  </r>
  <r>
    <s v="junho"/>
    <n v="25"/>
    <d v="2023-06-19T00:00:00"/>
    <x v="0"/>
    <x v="0"/>
    <s v="(vazio)"/>
    <s v="17/jun"/>
    <x v="0"/>
    <x v="0"/>
    <s v="MAS06"/>
    <s v="CAMISETA MC BASICA, AZL-MARINHO"/>
    <s v="P1380832005"/>
    <n v="1380832"/>
    <n v="8"/>
    <n v="0"/>
    <n v="504"/>
    <x v="1"/>
    <d v="2023-05-30T00:00:00"/>
    <d v="2023-06-21T00:00:00"/>
    <x v="1"/>
  </r>
  <r>
    <s v="junho"/>
    <n v="25"/>
    <d v="2023-06-19T00:00:00"/>
    <x v="0"/>
    <x v="0"/>
    <s v="(vazio)"/>
    <s v="18/jun"/>
    <x v="0"/>
    <x v="1"/>
    <s v="FEM03"/>
    <s v="CAMISETA MC COM SILK SORTIDO, SORTIDO"/>
    <s v="P1381127001"/>
    <n v="1381127"/>
    <n v="8"/>
    <n v="0"/>
    <n v="1200"/>
    <x v="3"/>
    <d v="2023-05-16T00:00:00"/>
    <d v="2023-06-21T00:00:00"/>
    <x v="3"/>
  </r>
  <r>
    <s v="junho"/>
    <n v="25"/>
    <d v="2023-06-19T00:00:00"/>
    <x v="0"/>
    <x v="0"/>
    <s v="(vazio)"/>
    <s v="18/jun"/>
    <x v="0"/>
    <x v="1"/>
    <s v="FEM04"/>
    <s v="CAMISETA MC BOX COM SILK SORTIDO, SORTID"/>
    <s v="P1381125001"/>
    <n v="1381125"/>
    <n v="8"/>
    <n v="0"/>
    <n v="1200"/>
    <x v="3"/>
    <d v="2023-05-16T00:00:00"/>
    <d v="2023-06-21T00:00:00"/>
    <x v="3"/>
  </r>
  <r>
    <s v="junho"/>
    <n v="25"/>
    <d v="2023-06-19T00:00:00"/>
    <x v="0"/>
    <x v="0"/>
    <s v="(vazio)"/>
    <s v="18/jun"/>
    <x v="0"/>
    <x v="0"/>
    <s v="MAS01"/>
    <s v="CAMISETA MC LISTRADO, SORTIDO"/>
    <s v="P1380900001"/>
    <n v="1380900"/>
    <n v="9"/>
    <n v="0"/>
    <n v="387"/>
    <x v="6"/>
    <d v="2023-05-08T00:00:00"/>
    <d v="2023-06-21T00:00:00"/>
    <x v="6"/>
  </r>
  <r>
    <s v="junho"/>
    <n v="25"/>
    <d v="2023-06-19T00:00:00"/>
    <x v="0"/>
    <x v="0"/>
    <s v="(vazio)"/>
    <s v="19/jun"/>
    <x v="0"/>
    <x v="0"/>
    <s v="MAS01"/>
    <s v="POLO PIQUET JAQUARD, AZL-CLARO"/>
    <s v="P1380910003"/>
    <n v="1380910"/>
    <n v="9"/>
    <n v="0"/>
    <n v="504"/>
    <x v="3"/>
    <d v="2023-05-16T00:00:00"/>
    <d v="2023-06-21T00:00:00"/>
    <x v="3"/>
  </r>
  <r>
    <s v="junho"/>
    <n v="25"/>
    <d v="2023-06-19T00:00:00"/>
    <x v="0"/>
    <x v="0"/>
    <s v="(vazio)"/>
    <s v="19/jun"/>
    <x v="0"/>
    <x v="0"/>
    <s v="MAS01"/>
    <s v="POLO PIQUET JAQUARD, VERDE"/>
    <s v="P1380910004"/>
    <n v="1380910"/>
    <n v="9"/>
    <n v="0"/>
    <n v="504"/>
    <x v="3"/>
    <d v="2023-05-16T00:00:00"/>
    <d v="2023-06-21T00:00:00"/>
    <x v="3"/>
  </r>
  <r>
    <s v="junho"/>
    <n v="25"/>
    <d v="2023-06-19T00:00:00"/>
    <x v="0"/>
    <x v="0"/>
    <s v="(vazio)"/>
    <s v="19/jun"/>
    <x v="0"/>
    <x v="0"/>
    <s v="MAS06"/>
    <s v="POLO PIQUET SEM BOLSO, AZUL"/>
    <s v="P1380991002"/>
    <n v="1380991"/>
    <n v="7"/>
    <n v="0"/>
    <n v="441"/>
    <x v="1"/>
    <d v="2023-05-30T00:00:00"/>
    <d v="2023-06-21T00:00:00"/>
    <x v="1"/>
  </r>
  <r>
    <s v="junho"/>
    <n v="25"/>
    <d v="2023-06-19T00:00:00"/>
    <x v="0"/>
    <x v="0"/>
    <s v="(vazio)"/>
    <s v="19/mai"/>
    <x v="0"/>
    <x v="0"/>
    <s v="MAS05"/>
    <s v="CASACO CANGURU CAPUZ, BRANCO"/>
    <s v="P1379754002"/>
    <n v="1379754"/>
    <n v="7"/>
    <n v="0"/>
    <n v="679"/>
    <x v="4"/>
    <d v="2023-05-02T00:00:00"/>
    <d v="2023-06-21T00:00:00"/>
    <x v="4"/>
  </r>
  <r>
    <s v="junho"/>
    <n v="25"/>
    <d v="2023-06-19T00:00:00"/>
    <x v="0"/>
    <x v="0"/>
    <s v="(vazio)"/>
    <s v="19/mai"/>
    <x v="0"/>
    <x v="0"/>
    <s v="MAS05"/>
    <s v="CASACO MOLETOM SILK, CINZA"/>
    <s v="P1380399002"/>
    <n v="1380399"/>
    <n v="7"/>
    <n v="0"/>
    <n v="406"/>
    <x v="4"/>
    <d v="2023-05-02T00:00:00"/>
    <d v="2023-06-21T00:00:00"/>
    <x v="4"/>
  </r>
  <r>
    <s v="junho"/>
    <n v="25"/>
    <d v="2023-06-19T00:00:00"/>
    <x v="0"/>
    <x v="0"/>
    <s v="(vazio)"/>
    <s v="21/jul"/>
    <x v="0"/>
    <x v="1"/>
    <s v="FEM01"/>
    <s v="BLUSA ML ALONGADA VISCOLYCRA, SORTIDO"/>
    <s v="P1381320001"/>
    <n v="1381320"/>
    <n v="7"/>
    <n v="0"/>
    <n v="1498"/>
    <x v="1"/>
    <d v="2023-05-30T00:00:00"/>
    <d v="2023-06-21T00:00:00"/>
    <x v="1"/>
  </r>
  <r>
    <s v="junho"/>
    <n v="25"/>
    <d v="2023-06-19T00:00:00"/>
    <x v="0"/>
    <x v="0"/>
    <s v="(vazio)"/>
    <s v="21/jul"/>
    <x v="0"/>
    <x v="1"/>
    <s v="FEM01"/>
    <s v="BLUSA MG MORCEGO LISA, PRETO"/>
    <s v="P1381362001"/>
    <n v="1381362"/>
    <n v="7"/>
    <n v="0"/>
    <n v="1498"/>
    <x v="1"/>
    <d v="2023-05-30T00:00:00"/>
    <d v="2023-06-21T00:00:00"/>
    <x v="1"/>
  </r>
  <r>
    <s v="junho"/>
    <n v="25"/>
    <d v="2023-06-19T00:00:00"/>
    <x v="0"/>
    <x v="0"/>
    <s v="(vazio)"/>
    <s v="21/jul"/>
    <x v="0"/>
    <x v="1"/>
    <s v="FEM01"/>
    <s v="BLUSA AMPLA COM COSTURA APARENTE, BRA-OF"/>
    <s v="P1381363001"/>
    <n v="1381363"/>
    <n v="7"/>
    <n v="0"/>
    <n v="1498"/>
    <x v="1"/>
    <d v="2023-05-30T00:00:00"/>
    <d v="2023-06-21T00:00:00"/>
    <x v="1"/>
  </r>
  <r>
    <s v="junho"/>
    <n v="25"/>
    <d v="2023-06-19T00:00:00"/>
    <x v="0"/>
    <x v="0"/>
    <s v="(vazio)"/>
    <s v="21/jul"/>
    <x v="0"/>
    <x v="1"/>
    <s v="FEM03"/>
    <s v="CAMISETA MC SILK LOCALIZADO, SORTIDO"/>
    <s v="P1381361001"/>
    <n v="1381361"/>
    <n v="8"/>
    <n v="0"/>
    <n v="1504"/>
    <x v="1"/>
    <d v="2023-05-30T00:00:00"/>
    <d v="2023-06-21T00:00:00"/>
    <x v="1"/>
  </r>
  <r>
    <s v="junho"/>
    <n v="25"/>
    <d v="2023-06-19T00:00:00"/>
    <x v="0"/>
    <x v="0"/>
    <s v="(vazio)"/>
    <s v="22/jul"/>
    <x v="0"/>
    <x v="1"/>
    <s v="FEM01"/>
    <s v="BLUSA MC GOLA V, PRETO"/>
    <s v="P1381639001"/>
    <n v="1381639"/>
    <n v="7"/>
    <n v="0"/>
    <n v="1001"/>
    <x v="7"/>
    <d v="2023-06-13T00:00:00"/>
    <d v="2023-06-21T00:00:00"/>
    <x v="7"/>
  </r>
  <r>
    <s v="junho"/>
    <n v="25"/>
    <d v="2023-06-19T00:00:00"/>
    <x v="0"/>
    <x v="0"/>
    <s v="(vazio)"/>
    <s v="22/jul"/>
    <x v="0"/>
    <x v="1"/>
    <s v="FEM03"/>
    <s v="BL MC MOLETINHO LISTRA COLORIDA, MULTICO"/>
    <s v="P1381631001"/>
    <n v="1381631"/>
    <n v="8"/>
    <n v="0"/>
    <n v="1000"/>
    <x v="7"/>
    <d v="2023-06-13T00:00:00"/>
    <d v="2023-06-21T00:00:00"/>
    <x v="7"/>
  </r>
  <r>
    <s v="junho"/>
    <n v="25"/>
    <d v="2023-06-19T00:00:00"/>
    <x v="0"/>
    <x v="0"/>
    <s v="(vazio)"/>
    <s v="22/jul"/>
    <x v="0"/>
    <x v="1"/>
    <s v="FEM03"/>
    <s v="BL MC MOLETINHO LISTRA COLORIDA, MULTICO"/>
    <s v="P1381631001"/>
    <n v="1381631"/>
    <n v="8"/>
    <n v="0"/>
    <n v="1200"/>
    <x v="7"/>
    <d v="2023-06-13T00:00:00"/>
    <d v="2023-06-21T00:00:00"/>
    <x v="7"/>
  </r>
  <r>
    <s v="junho"/>
    <n v="25"/>
    <d v="2023-06-19T00:00:00"/>
    <x v="0"/>
    <x v="0"/>
    <s v="(vazio)"/>
    <s v="22/jul"/>
    <x v="0"/>
    <x v="1"/>
    <s v="FEM04"/>
    <s v="REGATA COTTON PLUS, PRETO"/>
    <s v="P1381599001"/>
    <n v="1381599"/>
    <n v="8"/>
    <n v="0"/>
    <n v="1000"/>
    <x v="7"/>
    <d v="2023-06-13T00:00:00"/>
    <d v="2023-06-21T00:00:00"/>
    <x v="7"/>
  </r>
  <r>
    <s v="junho"/>
    <n v="25"/>
    <d v="2023-06-19T00:00:00"/>
    <x v="0"/>
    <x v="0"/>
    <s v="(vazio)"/>
    <s v="22/jul"/>
    <x v="0"/>
    <x v="1"/>
    <s v="FEM09"/>
    <s v="BLUSA MC MALHA FRUFRU SORTIDA, SORTIDO"/>
    <s v="P1381600001"/>
    <n v="1381600"/>
    <n v="8"/>
    <n v="0"/>
    <n v="800"/>
    <x v="7"/>
    <d v="2023-06-13T00:00:00"/>
    <d v="2023-06-21T00:00:00"/>
    <x v="7"/>
  </r>
  <r>
    <s v="junho"/>
    <n v="25"/>
    <d v="2023-06-19T00:00:00"/>
    <x v="0"/>
    <x v="0"/>
    <s v="(vazio)"/>
    <s v="22/jul"/>
    <x v="0"/>
    <x v="1"/>
    <s v="FEM09"/>
    <s v="BLUSA MC MALHA FRUFU, PRETO"/>
    <s v="P1381621001"/>
    <n v="1381621"/>
    <n v="8"/>
    <n v="0"/>
    <n v="1000"/>
    <x v="7"/>
    <d v="2023-06-13T00:00:00"/>
    <d v="2023-06-21T00:00:00"/>
    <x v="7"/>
  </r>
  <r>
    <s v="junho"/>
    <n v="25"/>
    <d v="2023-06-19T00:00:00"/>
    <x v="0"/>
    <x v="0"/>
    <s v="(vazio)"/>
    <s v="22/jul"/>
    <x v="0"/>
    <x v="0"/>
    <s v="MAS05"/>
    <s v="BERMUDA MOLETOM, CZA-MESCLA"/>
    <s v="P1381597001"/>
    <n v="1381597"/>
    <n v="7"/>
    <n v="0"/>
    <n v="798"/>
    <x v="7"/>
    <d v="2023-06-13T00:00:00"/>
    <d v="2023-06-21T00:00:00"/>
    <x v="7"/>
  </r>
  <r>
    <s v="junho"/>
    <n v="25"/>
    <d v="2023-06-19T00:00:00"/>
    <x v="0"/>
    <x v="0"/>
    <s v="(vazio)"/>
    <s v="22/jul"/>
    <x v="0"/>
    <x v="0"/>
    <s v="MAS05"/>
    <s v="BERMUDA MOLETOM, CINZA"/>
    <s v="P1381597002"/>
    <n v="1381597"/>
    <n v="7"/>
    <n v="0"/>
    <n v="798"/>
    <x v="7"/>
    <d v="2023-06-13T00:00:00"/>
    <d v="2023-06-21T00:00:00"/>
    <x v="7"/>
  </r>
  <r>
    <s v="junho"/>
    <n v="25"/>
    <d v="2023-06-19T00:00:00"/>
    <x v="0"/>
    <x v="0"/>
    <s v="(vazio)"/>
    <s v="22/jul"/>
    <x v="0"/>
    <x v="0"/>
    <s v="MAS05"/>
    <s v="BERMUDA MOLETOM, BRANCO"/>
    <s v="P1381597003"/>
    <n v="1381597"/>
    <n v="7"/>
    <n v="0"/>
    <n v="798"/>
    <x v="7"/>
    <d v="2023-06-13T00:00:00"/>
    <d v="2023-06-21T00:00:00"/>
    <x v="7"/>
  </r>
  <r>
    <s v="junho"/>
    <n v="25"/>
    <d v="2023-06-19T00:00:00"/>
    <x v="0"/>
    <x v="0"/>
    <s v="(vazio)"/>
    <s v="22/jul"/>
    <x v="0"/>
    <x v="0"/>
    <s v="MAS06"/>
    <s v="CAMISETA MC RAJADA, MULTICORES"/>
    <s v="P1381598001"/>
    <n v="1381598"/>
    <n v="8"/>
    <n v="0"/>
    <n v="1000"/>
    <x v="7"/>
    <d v="2023-06-13T00:00:00"/>
    <d v="2023-06-21T00:00:00"/>
    <x v="7"/>
  </r>
  <r>
    <s v="junho"/>
    <n v="25"/>
    <d v="2023-06-19T00:00:00"/>
    <x v="0"/>
    <x v="0"/>
    <s v="(vazio)"/>
    <s v="22/jun"/>
    <x v="0"/>
    <x v="1"/>
    <s v="FEM03"/>
    <s v="BLUSA MC MALHA PUXADINHO, VERDE"/>
    <s v="P1380969001"/>
    <n v="1380969"/>
    <n v="8"/>
    <n v="0"/>
    <n v="1000"/>
    <x v="3"/>
    <d v="2023-05-16T00:00:00"/>
    <d v="2023-06-21T00:00:00"/>
    <x v="3"/>
  </r>
  <r>
    <s v="junho"/>
    <n v="25"/>
    <d v="2023-06-19T00:00:00"/>
    <x v="0"/>
    <x v="0"/>
    <s v="(vazio)"/>
    <s v="22/jun"/>
    <x v="0"/>
    <x v="1"/>
    <s v="FEM03"/>
    <s v="BLUSA MC MALHA PUXADINHO, LARANJA"/>
    <s v="P1380969002"/>
    <n v="1380969"/>
    <n v="8"/>
    <n v="0"/>
    <n v="1000"/>
    <x v="3"/>
    <d v="2023-05-16T00:00:00"/>
    <d v="2023-06-21T00:00:00"/>
    <x v="3"/>
  </r>
  <r>
    <s v="junho"/>
    <n v="25"/>
    <d v="2023-06-19T00:00:00"/>
    <x v="0"/>
    <x v="0"/>
    <s v="(vazio)"/>
    <s v="22/jun"/>
    <x v="0"/>
    <x v="1"/>
    <s v="FEM03"/>
    <s v="BLUSA MC MALHA PUXADINHO, ROSA"/>
    <s v="P1380969003"/>
    <n v="1380969"/>
    <n v="8"/>
    <n v="0"/>
    <n v="1000"/>
    <x v="3"/>
    <d v="2023-05-16T00:00:00"/>
    <d v="2023-06-21T00:00:00"/>
    <x v="3"/>
  </r>
  <r>
    <s v="junho"/>
    <n v="25"/>
    <d v="2023-06-19T00:00:00"/>
    <x v="0"/>
    <x v="0"/>
    <s v="(vazio)"/>
    <s v="22/jun"/>
    <x v="0"/>
    <x v="1"/>
    <s v="FEM03"/>
    <s v="BLUSA MC MALHA PUXADINHO, LRJ-SALMAO"/>
    <s v="P1380969004"/>
    <n v="1380969"/>
    <n v="8"/>
    <n v="0"/>
    <n v="1000"/>
    <x v="3"/>
    <d v="2023-05-16T00:00:00"/>
    <d v="2023-06-21T00:00:00"/>
    <x v="3"/>
  </r>
  <r>
    <s v="junho"/>
    <n v="25"/>
    <d v="2023-06-19T00:00:00"/>
    <x v="0"/>
    <x v="0"/>
    <s v="(vazio)"/>
    <s v="22/jun"/>
    <x v="0"/>
    <x v="1"/>
    <s v="FEM03"/>
    <s v="TOP CROPPED, PRETO"/>
    <s v="P1380970001"/>
    <n v="1380970"/>
    <n v="8"/>
    <n v="0"/>
    <n v="504"/>
    <x v="3"/>
    <d v="2023-05-16T00:00:00"/>
    <d v="2023-06-21T00:00:00"/>
    <x v="3"/>
  </r>
  <r>
    <s v="junho"/>
    <n v="25"/>
    <d v="2023-06-19T00:00:00"/>
    <x v="0"/>
    <x v="0"/>
    <s v="(vazio)"/>
    <s v="22/jun"/>
    <x v="0"/>
    <x v="1"/>
    <s v="FEM03"/>
    <s v="CALÇA FLARE DE MALHA, PRETO"/>
    <s v="P1381014001"/>
    <n v="1381014"/>
    <n v="8"/>
    <n v="0"/>
    <n v="304"/>
    <x v="3"/>
    <d v="2023-05-16T00:00:00"/>
    <d v="2023-06-21T00:00:00"/>
    <x v="3"/>
  </r>
  <r>
    <s v="junho"/>
    <n v="25"/>
    <d v="2023-06-19T00:00:00"/>
    <x v="0"/>
    <x v="0"/>
    <s v="(vazio)"/>
    <s v="22/jun"/>
    <x v="0"/>
    <x v="1"/>
    <s v="FEM03"/>
    <s v="TOP CROPPED ALÇA FINA, PRETO"/>
    <s v="P1381015001"/>
    <n v="1381015"/>
    <n v="8"/>
    <n v="0"/>
    <n v="1000"/>
    <x v="3"/>
    <d v="2023-05-16T00:00:00"/>
    <d v="2023-06-21T00:00:00"/>
    <x v="3"/>
  </r>
  <r>
    <s v="junho"/>
    <n v="25"/>
    <d v="2023-06-19T00:00:00"/>
    <x v="0"/>
    <x v="0"/>
    <s v="(vazio)"/>
    <s v="22/jun"/>
    <x v="0"/>
    <x v="1"/>
    <s v="FEM03"/>
    <s v="TOP CROPPED ALÇA FINA, BRANCO"/>
    <s v="P1381015002"/>
    <n v="1381015"/>
    <n v="8"/>
    <n v="0"/>
    <n v="1000"/>
    <x v="3"/>
    <d v="2023-05-16T00:00:00"/>
    <d v="2023-06-21T00:00:00"/>
    <x v="3"/>
  </r>
  <r>
    <s v="junho"/>
    <n v="25"/>
    <d v="2023-06-19T00:00:00"/>
    <x v="0"/>
    <x v="0"/>
    <s v="(vazio)"/>
    <s v="22/jun"/>
    <x v="0"/>
    <x v="1"/>
    <s v="FEM03"/>
    <s v="TOP CROPPED ALÇA FINA, VERDE"/>
    <s v="P1381015003"/>
    <n v="1381015"/>
    <n v="8"/>
    <n v="0"/>
    <n v="1000"/>
    <x v="3"/>
    <d v="2023-05-16T00:00:00"/>
    <d v="2023-06-21T00:00:00"/>
    <x v="3"/>
  </r>
  <r>
    <s v="junho"/>
    <n v="25"/>
    <d v="2023-06-19T00:00:00"/>
    <x v="0"/>
    <x v="0"/>
    <s v="(vazio)"/>
    <s v="22/jun"/>
    <x v="0"/>
    <x v="1"/>
    <s v="FEM03"/>
    <s v="TOP CROPPED ALÇA FINA, AZUL"/>
    <s v="P1381015004"/>
    <n v="1381015"/>
    <n v="8"/>
    <n v="0"/>
    <n v="1000"/>
    <x v="3"/>
    <d v="2023-05-16T00:00:00"/>
    <d v="2023-06-21T00:00:00"/>
    <x v="3"/>
  </r>
  <r>
    <s v="junho"/>
    <n v="25"/>
    <d v="2023-06-19T00:00:00"/>
    <x v="0"/>
    <x v="0"/>
    <s v="(vazio)"/>
    <s v="22/jun"/>
    <x v="0"/>
    <x v="1"/>
    <s v="FEM03"/>
    <s v="TOP CROPPED ALÇA FINA, VRD-ÁGUA"/>
    <s v="P1381015005"/>
    <n v="1381015"/>
    <n v="8"/>
    <n v="0"/>
    <n v="1000"/>
    <x v="3"/>
    <d v="2023-05-16T00:00:00"/>
    <d v="2023-06-21T00:00:00"/>
    <x v="3"/>
  </r>
  <r>
    <s v="junho"/>
    <n v="25"/>
    <d v="2023-06-19T00:00:00"/>
    <x v="0"/>
    <x v="0"/>
    <s v="(vazio)"/>
    <s v="22/jun"/>
    <x v="0"/>
    <x v="0"/>
    <s v="MAS07"/>
    <s v="CALÇA MOLETOM BÁSICA, CZA-MESCLA"/>
    <s v="P1381016001"/>
    <n v="1381016"/>
    <n v="3"/>
    <n v="0"/>
    <n v="501"/>
    <x v="3"/>
    <d v="2023-05-16T00:00:00"/>
    <d v="2023-06-21T00:00:00"/>
    <x v="3"/>
  </r>
  <r>
    <s v="junho"/>
    <n v="25"/>
    <d v="2023-06-19T00:00:00"/>
    <x v="0"/>
    <x v="0"/>
    <s v="(vazio)"/>
    <s v="23/jun"/>
    <x v="0"/>
    <x v="1"/>
    <s v="FEM03"/>
    <s v="CASACO MOLETOM SORTIDO, SORTIDO"/>
    <s v="P1381051001"/>
    <n v="1381051"/>
    <n v="8"/>
    <n v="0"/>
    <n v="600"/>
    <x v="3"/>
    <d v="2023-05-16T00:00:00"/>
    <d v="2023-06-21T00:00:00"/>
    <x v="3"/>
  </r>
  <r>
    <s v="junho"/>
    <n v="25"/>
    <d v="2023-06-19T00:00:00"/>
    <x v="0"/>
    <x v="0"/>
    <s v="(vazio)"/>
    <s v="23/jun"/>
    <x v="0"/>
    <x v="1"/>
    <s v="FEM09"/>
    <s v="VESTIDO DE MALHA CHIC, PRETO"/>
    <s v="P1381227002"/>
    <n v="1381227"/>
    <n v="8"/>
    <n v="0"/>
    <n v="912"/>
    <x v="1"/>
    <d v="2023-05-30T00:00:00"/>
    <d v="2023-06-21T00:00:00"/>
    <x v="1"/>
  </r>
  <r>
    <s v="junho"/>
    <n v="25"/>
    <d v="2023-06-19T00:00:00"/>
    <x v="0"/>
    <x v="0"/>
    <s v="(vazio)"/>
    <s v="23/jun"/>
    <x v="0"/>
    <x v="1"/>
    <s v="FEM09"/>
    <s v="VESTIDO DE MALHA CHIC, PRETO, GG"/>
    <n v="1381227001"/>
    <n v="1381227"/>
    <n v="1"/>
    <n v="0"/>
    <n v="13"/>
    <x v="2"/>
    <d v="2023-06-19T00:00:00"/>
    <d v="2023-06-21T00:00:00"/>
    <x v="2"/>
  </r>
  <r>
    <s v="junho"/>
    <n v="25"/>
    <d v="2023-06-19T00:00:00"/>
    <x v="0"/>
    <x v="0"/>
    <s v="(vazio)"/>
    <s v="23/jun"/>
    <x v="0"/>
    <x v="1"/>
    <s v="FEM09"/>
    <s v="VESTIDO DE MALHA CHIC, PRETO, GG"/>
    <n v="1381227001"/>
    <n v="1381227"/>
    <n v="1"/>
    <n v="0"/>
    <n v="39"/>
    <x v="2"/>
    <d v="2023-06-19T00:00:00"/>
    <d v="2023-06-21T00:00:00"/>
    <x v="2"/>
  </r>
  <r>
    <s v="junho"/>
    <n v="25"/>
    <d v="2023-06-19T00:00:00"/>
    <x v="0"/>
    <x v="0"/>
    <s v="(vazio)"/>
    <s v="23/jun"/>
    <x v="0"/>
    <x v="1"/>
    <s v="FEM09"/>
    <s v="VESTIDO DE MALHA CHIC, PRETO, G"/>
    <n v="1381227002"/>
    <n v="1381227"/>
    <n v="1"/>
    <n v="0"/>
    <n v="16"/>
    <x v="2"/>
    <d v="2023-06-19T00:00:00"/>
    <d v="2023-06-21T00:00:00"/>
    <x v="2"/>
  </r>
  <r>
    <s v="junho"/>
    <n v="25"/>
    <d v="2023-06-19T00:00:00"/>
    <x v="0"/>
    <x v="0"/>
    <s v="(vazio)"/>
    <s v="23/jun"/>
    <x v="0"/>
    <x v="1"/>
    <s v="FEM09"/>
    <s v="VESTIDO DE MALHA CHIC, PRETO, G"/>
    <n v="1381227002"/>
    <n v="1381227"/>
    <n v="1"/>
    <n v="0"/>
    <n v="34"/>
    <x v="2"/>
    <d v="2023-06-19T00:00:00"/>
    <d v="2023-06-21T00:00:00"/>
    <x v="2"/>
  </r>
  <r>
    <s v="junho"/>
    <n v="25"/>
    <d v="2023-06-19T00:00:00"/>
    <x v="0"/>
    <x v="0"/>
    <s v="(vazio)"/>
    <s v="23/jun"/>
    <x v="0"/>
    <x v="1"/>
    <s v="FEM09"/>
    <s v="VESTIDO DE MALHA CHIC, PRETO, M"/>
    <n v="1381227003"/>
    <n v="1381227"/>
    <n v="1"/>
    <n v="0"/>
    <n v="20"/>
    <x v="2"/>
    <d v="2023-06-19T00:00:00"/>
    <d v="2023-06-21T00:00:00"/>
    <x v="2"/>
  </r>
  <r>
    <s v="junho"/>
    <n v="25"/>
    <d v="2023-06-19T00:00:00"/>
    <x v="0"/>
    <x v="0"/>
    <s v="(vazio)"/>
    <s v="23/jun"/>
    <x v="0"/>
    <x v="1"/>
    <s v="FEM09"/>
    <s v="VESTIDO DE MALHA CHIC, PRETO, M"/>
    <n v="1381227003"/>
    <n v="1381227"/>
    <n v="1"/>
    <n v="0"/>
    <n v="32"/>
    <x v="2"/>
    <d v="2023-06-19T00:00:00"/>
    <d v="2023-06-21T00:00:00"/>
    <x v="2"/>
  </r>
  <r>
    <s v="junho"/>
    <n v="25"/>
    <d v="2023-06-19T00:00:00"/>
    <x v="0"/>
    <x v="0"/>
    <s v="(vazio)"/>
    <s v="23/jun"/>
    <x v="0"/>
    <x v="1"/>
    <s v="FEM09"/>
    <s v="VESTIDO DE MALHA CHIC, PRETO, P"/>
    <n v="1381227004"/>
    <n v="1381227"/>
    <n v="1"/>
    <n v="0"/>
    <n v="3"/>
    <x v="2"/>
    <d v="2023-06-19T00:00:00"/>
    <d v="2023-06-21T00:00:00"/>
    <x v="2"/>
  </r>
  <r>
    <s v="junho"/>
    <n v="25"/>
    <d v="2023-06-19T00:00:00"/>
    <x v="0"/>
    <x v="0"/>
    <s v="(vazio)"/>
    <s v="23/jun"/>
    <x v="0"/>
    <x v="1"/>
    <s v="FEM09"/>
    <s v="VESTIDO DE MALHA CHIC, PRETO, P"/>
    <n v="1381227004"/>
    <n v="1381227"/>
    <n v="1"/>
    <n v="0"/>
    <n v="21"/>
    <x v="2"/>
    <d v="2023-06-19T00:00:00"/>
    <d v="2023-06-21T00:00:00"/>
    <x v="2"/>
  </r>
  <r>
    <s v="junho"/>
    <n v="25"/>
    <d v="2023-06-19T00:00:00"/>
    <x v="0"/>
    <x v="0"/>
    <s v="(vazio)"/>
    <s v="23/jun"/>
    <x v="0"/>
    <x v="1"/>
    <s v="FEM09"/>
    <s v="VESTIDO DE MALHA CHIC, PRETO, PP"/>
    <n v="1381227005"/>
    <n v="1381227"/>
    <n v="1"/>
    <n v="0"/>
    <n v="4"/>
    <x v="2"/>
    <d v="2023-06-19T00:00:00"/>
    <d v="2023-06-21T00:00:00"/>
    <x v="2"/>
  </r>
  <r>
    <s v="junho"/>
    <n v="25"/>
    <d v="2023-06-19T00:00:00"/>
    <x v="0"/>
    <x v="0"/>
    <s v="(vazio)"/>
    <s v="23/jun"/>
    <x v="0"/>
    <x v="1"/>
    <s v="FEM09"/>
    <s v="VESTIDO DE MALHA CHIC, PRETO, PP"/>
    <n v="1381227005"/>
    <n v="1381227"/>
    <n v="1"/>
    <n v="0"/>
    <n v="21"/>
    <x v="2"/>
    <d v="2023-06-19T00:00:00"/>
    <d v="2023-06-21T00:00:00"/>
    <x v="2"/>
  </r>
  <r>
    <s v="junho"/>
    <n v="25"/>
    <d v="2023-06-19T00:00:00"/>
    <x v="0"/>
    <x v="0"/>
    <s v="(vazio)"/>
    <s v="25/jun"/>
    <x v="0"/>
    <x v="1"/>
    <s v="FEM01"/>
    <s v="BLUSA MALHA DEC.V RIBANA, MRM-CARAMELO"/>
    <s v="P1381129001"/>
    <n v="1381129"/>
    <n v="7"/>
    <n v="0"/>
    <n v="798"/>
    <x v="3"/>
    <d v="2023-05-16T00:00:00"/>
    <d v="2023-06-21T00:00:00"/>
    <x v="3"/>
  </r>
  <r>
    <s v="junho"/>
    <n v="25"/>
    <d v="2023-06-19T00:00:00"/>
    <x v="0"/>
    <x v="0"/>
    <s v="(vazio)"/>
    <s v="25/jun"/>
    <x v="0"/>
    <x v="1"/>
    <s v="FEM03"/>
    <s v="REGATA CROPPED RIBANA, MRM-CARAMELO"/>
    <s v="P1381131001"/>
    <n v="1381131"/>
    <n v="8"/>
    <n v="0"/>
    <n v="800"/>
    <x v="3"/>
    <d v="2023-05-16T00:00:00"/>
    <d v="2023-06-21T00:00:00"/>
    <x v="3"/>
  </r>
  <r>
    <s v="junho"/>
    <n v="25"/>
    <d v="2023-06-19T00:00:00"/>
    <x v="0"/>
    <x v="0"/>
    <s v="(vazio)"/>
    <s v="25/jun"/>
    <x v="0"/>
    <x v="1"/>
    <s v="FEM03"/>
    <s v="TOP CROPPED PONTO ROMA, BEGE"/>
    <s v="P1381133001"/>
    <n v="1381133"/>
    <n v="8"/>
    <n v="0"/>
    <n v="800"/>
    <x v="3"/>
    <d v="2023-05-16T00:00:00"/>
    <d v="2023-06-21T00:00:00"/>
    <x v="3"/>
  </r>
  <r>
    <s v="junho"/>
    <n v="25"/>
    <d v="2023-06-19T00:00:00"/>
    <x v="0"/>
    <x v="0"/>
    <s v="(vazio)"/>
    <s v="25/jun"/>
    <x v="0"/>
    <x v="1"/>
    <s v="FEM03"/>
    <s v="SHORT DE MALHA PONTO ROMA, AZUL"/>
    <s v="P1381134001"/>
    <n v="1381134"/>
    <n v="8"/>
    <n v="0"/>
    <n v="800"/>
    <x v="3"/>
    <d v="2023-05-16T00:00:00"/>
    <d v="2023-06-21T00:00:00"/>
    <x v="3"/>
  </r>
  <r>
    <s v="junho"/>
    <n v="25"/>
    <d v="2023-06-19T00:00:00"/>
    <x v="0"/>
    <x v="0"/>
    <s v="(vazio)"/>
    <s v="25/jun"/>
    <x v="0"/>
    <x v="1"/>
    <s v="FEM03"/>
    <s v="SHORT DE MALHA PONTO ROMA, BEGE"/>
    <s v="P1381134002"/>
    <n v="1381134"/>
    <n v="8"/>
    <n v="0"/>
    <n v="800"/>
    <x v="3"/>
    <d v="2023-05-16T00:00:00"/>
    <d v="2023-06-21T00:00:00"/>
    <x v="3"/>
  </r>
  <r>
    <s v="junho"/>
    <n v="25"/>
    <d v="2023-06-19T00:00:00"/>
    <x v="0"/>
    <x v="0"/>
    <s v="(vazio)"/>
    <s v="25/jun"/>
    <x v="0"/>
    <x v="1"/>
    <s v="FEM03"/>
    <s v="CARDIGAN DE MALHA ALONGADO , MRM-CARAMEL"/>
    <s v="P1381132002"/>
    <n v="1381132"/>
    <n v="7"/>
    <n v="0"/>
    <n v="525"/>
    <x v="1"/>
    <d v="2023-05-30T00:00:00"/>
    <d v="2023-06-21T00:00:00"/>
    <x v="1"/>
  </r>
  <r>
    <s v="junho"/>
    <n v="25"/>
    <d v="2023-06-19T00:00:00"/>
    <x v="0"/>
    <x v="0"/>
    <s v="(vazio)"/>
    <s v="29/jun"/>
    <x v="0"/>
    <x v="1"/>
    <s v="FEM01"/>
    <s v="BLUSA MC MALHA LISTRA, MULTICORES"/>
    <s v="P1381234001"/>
    <n v="1381234"/>
    <n v="7"/>
    <n v="0"/>
    <n v="798"/>
    <x v="0"/>
    <d v="2023-05-22T00:00:00"/>
    <d v="2023-06-21T00:00:00"/>
    <x v="0"/>
  </r>
  <r>
    <s v="junho"/>
    <n v="25"/>
    <d v="2023-06-19T00:00:00"/>
    <x v="0"/>
    <x v="0"/>
    <s v="(vazio)"/>
    <s v="29/jun"/>
    <x v="0"/>
    <x v="1"/>
    <s v="FEM01"/>
    <s v="BLUSA DEC V MULET, PRETO"/>
    <s v="P1381235001"/>
    <n v="1381235"/>
    <n v="7"/>
    <n v="0"/>
    <n v="798"/>
    <x v="0"/>
    <d v="2023-05-22T00:00:00"/>
    <d v="2023-06-21T00:00:00"/>
    <x v="0"/>
  </r>
  <r>
    <s v="junho"/>
    <n v="25"/>
    <d v="2023-06-19T00:00:00"/>
    <x v="0"/>
    <x v="0"/>
    <s v="(vazio)"/>
    <s v="29/jun"/>
    <x v="0"/>
    <x v="1"/>
    <s v="FEM01"/>
    <s v="BLUSA MC MALHA LISTRA, MULTICORES, G"/>
    <n v="1381234002"/>
    <n v="1381234"/>
    <n v="1"/>
    <n v="0"/>
    <n v="13"/>
    <x v="2"/>
    <d v="2023-06-19T00:00:00"/>
    <d v="2023-06-21T00:00:00"/>
    <x v="2"/>
  </r>
  <r>
    <s v="junho"/>
    <n v="25"/>
    <d v="2023-06-19T00:00:00"/>
    <x v="0"/>
    <x v="0"/>
    <s v="(vazio)"/>
    <s v="29/jun"/>
    <x v="0"/>
    <x v="1"/>
    <s v="FEM01"/>
    <s v="BLUSA MC MALHA LISTRA, MULTICORES, G"/>
    <n v="1381234002"/>
    <n v="1381234"/>
    <n v="1"/>
    <n v="0"/>
    <n v="122"/>
    <x v="2"/>
    <d v="2023-06-19T00:00:00"/>
    <d v="2023-06-21T00:00:00"/>
    <x v="2"/>
  </r>
  <r>
    <s v="junho"/>
    <n v="25"/>
    <d v="2023-06-19T00:00:00"/>
    <x v="0"/>
    <x v="0"/>
    <s v="(vazio)"/>
    <s v="29/jun"/>
    <x v="0"/>
    <x v="1"/>
    <s v="FEM01"/>
    <s v="BLUSA MC MALHA LISTRA, MULTICORES, GG"/>
    <n v="1381234001"/>
    <n v="1381234"/>
    <n v="1"/>
    <n v="0"/>
    <n v="10"/>
    <x v="2"/>
    <d v="2023-06-19T00:00:00"/>
    <d v="2023-06-21T00:00:00"/>
    <x v="2"/>
  </r>
  <r>
    <s v="junho"/>
    <n v="25"/>
    <d v="2023-06-19T00:00:00"/>
    <x v="0"/>
    <x v="0"/>
    <s v="(vazio)"/>
    <s v="29/jun"/>
    <x v="0"/>
    <x v="1"/>
    <s v="FEM01"/>
    <s v="BLUSA MC MALHA LISTRA, MULTICORES, GG"/>
    <n v="1381234001"/>
    <n v="1381234"/>
    <n v="1"/>
    <n v="0"/>
    <n v="129"/>
    <x v="2"/>
    <d v="2023-06-19T00:00:00"/>
    <d v="2023-06-21T00:00:00"/>
    <x v="2"/>
  </r>
  <r>
    <s v="junho"/>
    <n v="25"/>
    <d v="2023-06-19T00:00:00"/>
    <x v="0"/>
    <x v="0"/>
    <s v="(vazio)"/>
    <s v="29/jun"/>
    <x v="0"/>
    <x v="1"/>
    <s v="FEM01"/>
    <s v="BLUSA MC MALHA LISTRA, MULTICORES, M"/>
    <n v="1381234003"/>
    <n v="1381234"/>
    <n v="1"/>
    <n v="0"/>
    <n v="14"/>
    <x v="2"/>
    <d v="2023-06-19T00:00:00"/>
    <d v="2023-06-21T00:00:00"/>
    <x v="2"/>
  </r>
  <r>
    <s v="junho"/>
    <n v="25"/>
    <d v="2023-06-19T00:00:00"/>
    <x v="0"/>
    <x v="0"/>
    <s v="(vazio)"/>
    <s v="29/jun"/>
    <x v="0"/>
    <x v="1"/>
    <s v="FEM01"/>
    <s v="BLUSA MC MALHA LISTRA, MULTICORES, M"/>
    <n v="1381234003"/>
    <n v="1381234"/>
    <n v="1"/>
    <n v="0"/>
    <n v="122"/>
    <x v="2"/>
    <d v="2023-06-19T00:00:00"/>
    <d v="2023-06-21T00:00:00"/>
    <x v="2"/>
  </r>
  <r>
    <s v="junho"/>
    <n v="25"/>
    <d v="2023-06-19T00:00:00"/>
    <x v="0"/>
    <x v="0"/>
    <s v="(vazio)"/>
    <s v="29/jun"/>
    <x v="0"/>
    <x v="1"/>
    <s v="FEM01"/>
    <s v="BLUSA MC MALHA LISTRA, MULTICORES, P"/>
    <n v="1381234004"/>
    <n v="1381234"/>
    <n v="1"/>
    <n v="0"/>
    <n v="68"/>
    <x v="2"/>
    <d v="2023-06-19T00:00:00"/>
    <d v="2023-06-21T00:00:00"/>
    <x v="2"/>
  </r>
  <r>
    <s v="junho"/>
    <n v="25"/>
    <d v="2023-06-19T00:00:00"/>
    <x v="0"/>
    <x v="0"/>
    <s v="(vazio)"/>
    <s v="29/jun"/>
    <x v="0"/>
    <x v="1"/>
    <s v="FEM03"/>
    <s v="CAMISETA COM SILK DEUSA, PRETO"/>
    <s v="P1381222001"/>
    <n v="1381222"/>
    <n v="8"/>
    <n v="0"/>
    <n v="576"/>
    <x v="0"/>
    <d v="2023-05-22T00:00:00"/>
    <d v="2023-06-21T00:00:00"/>
    <x v="0"/>
  </r>
  <r>
    <s v="junho"/>
    <n v="25"/>
    <d v="2023-06-19T00:00:00"/>
    <x v="0"/>
    <x v="0"/>
    <s v="(vazio)"/>
    <s v="29/jun"/>
    <x v="0"/>
    <x v="1"/>
    <s v="FEM03"/>
    <s v="CAMISETA COM SILK DEUSA, PRETO"/>
    <s v="P1381222001"/>
    <n v="1381222"/>
    <n v="8"/>
    <n v="0"/>
    <n v="864"/>
    <x v="0"/>
    <d v="2023-05-22T00:00:00"/>
    <d v="2023-06-21T00:00:00"/>
    <x v="0"/>
  </r>
  <r>
    <s v="junho"/>
    <n v="25"/>
    <d v="2023-06-19T00:00:00"/>
    <x v="0"/>
    <x v="0"/>
    <s v="(vazio)"/>
    <s v="29/jun"/>
    <x v="0"/>
    <x v="1"/>
    <s v="FEM03"/>
    <s v="CALÇA MOLECOTTON BOLSOS, PRETO"/>
    <s v="P1381223001"/>
    <n v="1381223"/>
    <n v="8"/>
    <n v="0"/>
    <n v="800"/>
    <x v="0"/>
    <d v="2023-05-22T00:00:00"/>
    <d v="2023-06-21T00:00:00"/>
    <x v="0"/>
  </r>
  <r>
    <s v="junho"/>
    <n v="25"/>
    <d v="2023-06-19T00:00:00"/>
    <x v="0"/>
    <x v="0"/>
    <s v="(vazio)"/>
    <s v="29/jun"/>
    <x v="0"/>
    <x v="1"/>
    <s v="FEM03"/>
    <s v="BLUSA MC MOLECOTTON COM SILK, PRETO"/>
    <s v="P1381224001"/>
    <n v="1381224"/>
    <n v="8"/>
    <n v="0"/>
    <n v="800"/>
    <x v="0"/>
    <d v="2023-05-22T00:00:00"/>
    <d v="2023-06-21T00:00:00"/>
    <x v="0"/>
  </r>
  <r>
    <s v="junho"/>
    <n v="25"/>
    <d v="2023-06-19T00:00:00"/>
    <x v="0"/>
    <x v="0"/>
    <s v="(vazio)"/>
    <s v="29/jun"/>
    <x v="0"/>
    <x v="1"/>
    <s v="FEM03"/>
    <s v="SHORT MOLECOTTON COM VIVO, PRETO"/>
    <s v="P1381225001"/>
    <n v="1381225"/>
    <n v="8"/>
    <n v="0"/>
    <n v="600"/>
    <x v="0"/>
    <d v="2023-05-22T00:00:00"/>
    <d v="2023-06-21T00:00:00"/>
    <x v="0"/>
  </r>
  <r>
    <s v="junho"/>
    <n v="25"/>
    <d v="2023-06-19T00:00:00"/>
    <x v="0"/>
    <x v="0"/>
    <s v="(vazio)"/>
    <s v="29/jun"/>
    <x v="0"/>
    <x v="1"/>
    <s v="FEM03"/>
    <s v="CAMISETA COM SILK DEUSA, PRETO, P"/>
    <n v="1381222004"/>
    <n v="1381222"/>
    <n v="1"/>
    <n v="0"/>
    <n v="1"/>
    <x v="2"/>
    <d v="2023-06-19T00:00:00"/>
    <d v="2023-06-21T00:00:00"/>
    <x v="2"/>
  </r>
  <r>
    <s v="junho"/>
    <n v="25"/>
    <d v="2023-06-19T00:00:00"/>
    <x v="0"/>
    <x v="0"/>
    <s v="(vazio)"/>
    <s v="29/jun"/>
    <x v="0"/>
    <x v="1"/>
    <s v="FEM03"/>
    <s v="CAMISETA COM SILK DEUSA, PRETO, P"/>
    <n v="1381222004"/>
    <n v="1381222"/>
    <n v="1"/>
    <n v="0"/>
    <n v="2"/>
    <x v="2"/>
    <d v="2023-06-19T00:00:00"/>
    <d v="2023-06-21T00:00:00"/>
    <x v="2"/>
  </r>
  <r>
    <s v="junho"/>
    <n v="25"/>
    <d v="2023-06-19T00:00:00"/>
    <x v="0"/>
    <x v="0"/>
    <s v="(vazio)"/>
    <s v="29/jun"/>
    <x v="0"/>
    <x v="1"/>
    <s v="FEM03"/>
    <s v="CAMISETA COM SILK DEUSA, PRETO, GG"/>
    <n v="1381222001"/>
    <n v="1381222"/>
    <n v="1"/>
    <n v="0"/>
    <n v="1"/>
    <x v="2"/>
    <d v="2023-06-19T00:00:00"/>
    <d v="2023-06-21T00:00:00"/>
    <x v="2"/>
  </r>
  <r>
    <s v="junho"/>
    <n v="25"/>
    <d v="2023-06-19T00:00:00"/>
    <x v="0"/>
    <x v="0"/>
    <s v="(vazio)"/>
    <s v="29/jun"/>
    <x v="0"/>
    <x v="1"/>
    <s v="FEM03"/>
    <s v="CAMISETA COM SILK DEUSA, PRETO, G"/>
    <n v="1381222002"/>
    <n v="1381222"/>
    <n v="1"/>
    <n v="0"/>
    <n v="2"/>
    <x v="2"/>
    <d v="2023-06-19T00:00:00"/>
    <d v="2023-06-21T00:00:00"/>
    <x v="2"/>
  </r>
  <r>
    <s v="junho"/>
    <n v="25"/>
    <d v="2023-06-19T00:00:00"/>
    <x v="0"/>
    <x v="0"/>
    <s v="(vazio)"/>
    <s v="29/jun"/>
    <x v="0"/>
    <x v="1"/>
    <s v="FEM03"/>
    <s v="CAMISETA COM SILK DEUSA, PRETO, G"/>
    <n v="1381222002"/>
    <n v="1381222"/>
    <n v="1"/>
    <n v="0"/>
    <n v="4"/>
    <x v="2"/>
    <d v="2023-06-19T00:00:00"/>
    <d v="2023-06-21T00:00:00"/>
    <x v="2"/>
  </r>
  <r>
    <s v="junho"/>
    <n v="25"/>
    <d v="2023-06-19T00:00:00"/>
    <x v="0"/>
    <x v="0"/>
    <s v="(vazio)"/>
    <s v="29/jun"/>
    <x v="0"/>
    <x v="1"/>
    <s v="FEM03"/>
    <s v="CAMISETA COM SILK DEUSA, PRETO, M"/>
    <n v="1381222003"/>
    <n v="1381222"/>
    <n v="1"/>
    <n v="0"/>
    <n v="1"/>
    <x v="2"/>
    <d v="2023-06-19T00:00:00"/>
    <d v="2023-06-21T00:00:00"/>
    <x v="2"/>
  </r>
  <r>
    <s v="junho"/>
    <n v="25"/>
    <d v="2023-06-19T00:00:00"/>
    <x v="0"/>
    <x v="0"/>
    <s v="(vazio)"/>
    <s v="29/jun"/>
    <x v="0"/>
    <x v="1"/>
    <s v="FEM03"/>
    <s v="CAMISETA COM SILK DEUSA, PRETO, M"/>
    <n v="1381222003"/>
    <n v="1381222"/>
    <n v="1"/>
    <n v="0"/>
    <n v="3"/>
    <x v="2"/>
    <d v="2023-06-19T00:00:00"/>
    <d v="2023-06-21T00:00:00"/>
    <x v="2"/>
  </r>
  <r>
    <s v="junho"/>
    <n v="25"/>
    <d v="2023-06-19T00:00:00"/>
    <x v="0"/>
    <x v="0"/>
    <s v="(vazio)"/>
    <s v="29/jun"/>
    <x v="0"/>
    <x v="1"/>
    <s v="FEM03"/>
    <s v="CAMISETA COM SILK DEUSA, PRETO, PP"/>
    <n v="1381222005"/>
    <n v="1381222"/>
    <n v="1"/>
    <n v="0"/>
    <n v="2"/>
    <x v="2"/>
    <d v="2023-06-19T00:00:00"/>
    <d v="2023-06-21T00:00:00"/>
    <x v="2"/>
  </r>
  <r>
    <s v="junho"/>
    <n v="25"/>
    <d v="2023-06-19T00:00:00"/>
    <x v="0"/>
    <x v="0"/>
    <s v="(vazio)"/>
    <s v="29/jun"/>
    <x v="0"/>
    <x v="1"/>
    <s v="FEM04"/>
    <s v="CASACO DE MALHA 80, PRETO"/>
    <s v="P1381218001"/>
    <n v="1381218"/>
    <n v="8"/>
    <n v="0"/>
    <n v="800"/>
    <x v="0"/>
    <d v="2023-05-22T00:00:00"/>
    <d v="2023-06-21T00:00:00"/>
    <x v="0"/>
  </r>
  <r>
    <s v="junho"/>
    <n v="25"/>
    <d v="2023-06-19T00:00:00"/>
    <x v="0"/>
    <x v="0"/>
    <s v="(vazio)"/>
    <s v="29/jun"/>
    <x v="0"/>
    <x v="1"/>
    <s v="FEM04"/>
    <s v="BLUSA MC MALHA ELASTICO, PRETO"/>
    <s v="P1381219001"/>
    <n v="1381219"/>
    <n v="8"/>
    <n v="0"/>
    <n v="800"/>
    <x v="0"/>
    <d v="2023-05-22T00:00:00"/>
    <d v="2023-06-21T00:00:00"/>
    <x v="0"/>
  </r>
  <r>
    <s v="junho"/>
    <n v="25"/>
    <d v="2023-06-19T00:00:00"/>
    <x v="0"/>
    <x v="0"/>
    <s v="(vazio)"/>
    <s v="29/jun"/>
    <x v="0"/>
    <x v="1"/>
    <s v="FEM04"/>
    <s v="REGATA MALHA ALÇA DUPLA, PRETO"/>
    <s v="P1381249001"/>
    <n v="1381249"/>
    <n v="8"/>
    <n v="0"/>
    <n v="800"/>
    <x v="0"/>
    <d v="2023-05-22T00:00:00"/>
    <d v="2023-06-21T00:00:00"/>
    <x v="0"/>
  </r>
  <r>
    <s v="junho"/>
    <n v="25"/>
    <d v="2023-06-19T00:00:00"/>
    <x v="0"/>
    <x v="0"/>
    <s v="(vazio)"/>
    <s v="29/jun"/>
    <x v="0"/>
    <x v="1"/>
    <s v="FEM04"/>
    <s v="BLUSA ML MALHA COM DETALHE DE VIES, PRET"/>
    <s v="P1381250001"/>
    <n v="1381250"/>
    <n v="8"/>
    <n v="0"/>
    <n v="800"/>
    <x v="0"/>
    <d v="2023-05-22T00:00:00"/>
    <d v="2023-06-21T00:00:00"/>
    <x v="0"/>
  </r>
  <r>
    <s v="junho"/>
    <n v="25"/>
    <d v="2023-06-19T00:00:00"/>
    <x v="0"/>
    <x v="0"/>
    <s v="(vazio)"/>
    <s v="29/jun"/>
    <x v="0"/>
    <x v="1"/>
    <s v="FEM09"/>
    <s v="REGATA RIB 2X1 BASICA, PRETO"/>
    <s v="P1381226001"/>
    <n v="1381226"/>
    <n v="8"/>
    <n v="0"/>
    <n v="1000"/>
    <x v="0"/>
    <d v="2023-05-22T00:00:00"/>
    <d v="2023-06-21T00:00:00"/>
    <x v="0"/>
  </r>
  <r>
    <s v="junho"/>
    <n v="25"/>
    <d v="2023-06-19T00:00:00"/>
    <x v="0"/>
    <x v="0"/>
    <s v="(vazio)"/>
    <s v="29/jun"/>
    <x v="0"/>
    <x v="1"/>
    <s v="FEM09"/>
    <s v="REGATA RIB 2X1 BASICA, AMARELO"/>
    <s v="P1381226002"/>
    <n v="1381226"/>
    <n v="8"/>
    <n v="0"/>
    <n v="1000"/>
    <x v="0"/>
    <d v="2023-05-22T00:00:00"/>
    <d v="2023-06-21T00:00:00"/>
    <x v="0"/>
  </r>
  <r>
    <s v="junho"/>
    <n v="25"/>
    <d v="2023-06-19T00:00:00"/>
    <x v="0"/>
    <x v="0"/>
    <s v="(vazio)"/>
    <s v="29/jun"/>
    <x v="0"/>
    <x v="1"/>
    <s v="FEM09"/>
    <s v="REGATA RIB 2X1 BASICA, CZA-MESCLA"/>
    <s v="P1381226003"/>
    <n v="1381226"/>
    <n v="8"/>
    <n v="0"/>
    <n v="1000"/>
    <x v="0"/>
    <d v="2023-05-22T00:00:00"/>
    <d v="2023-06-21T00:00:00"/>
    <x v="0"/>
  </r>
  <r>
    <s v="junho"/>
    <n v="25"/>
    <d v="2023-06-19T00:00:00"/>
    <x v="0"/>
    <x v="0"/>
    <s v="(vazio)"/>
    <s v="29/jun"/>
    <x v="0"/>
    <x v="1"/>
    <s v="FEM09"/>
    <s v="REGATA RIB 2X1 BASICA, BRA-OFF-WHITE"/>
    <s v="P1381226004"/>
    <n v="1381226"/>
    <n v="8"/>
    <n v="0"/>
    <n v="1000"/>
    <x v="0"/>
    <d v="2023-05-22T00:00:00"/>
    <d v="2023-06-21T00:00:00"/>
    <x v="0"/>
  </r>
  <r>
    <s v="junho"/>
    <n v="25"/>
    <d v="2023-06-19T00:00:00"/>
    <x v="0"/>
    <x v="0"/>
    <s v="(vazio)"/>
    <s v="29/jun"/>
    <x v="0"/>
    <x v="1"/>
    <s v="FEM09"/>
    <s v="REGATA RIB 2X1 BASICA, CINZA"/>
    <s v="P1381226005"/>
    <n v="1381226"/>
    <n v="8"/>
    <n v="0"/>
    <n v="1000"/>
    <x v="1"/>
    <d v="2023-05-30T00:00:00"/>
    <d v="2023-06-21T00:00:00"/>
    <x v="1"/>
  </r>
  <r>
    <s v="junho"/>
    <n v="25"/>
    <d v="2023-06-19T00:00:00"/>
    <x v="0"/>
    <x v="0"/>
    <s v="(vazio)"/>
    <s v="29/jun"/>
    <x v="0"/>
    <x v="1"/>
    <s v="FEM09"/>
    <s v="REGATA RIB 2X1 BASICA, CZA-CHUMBO"/>
    <s v="P1381226006"/>
    <n v="1381226"/>
    <n v="8"/>
    <n v="0"/>
    <n v="1000"/>
    <x v="1"/>
    <d v="2023-05-30T00:00:00"/>
    <d v="2023-06-21T00:00:00"/>
    <x v="1"/>
  </r>
  <r>
    <s v="junho"/>
    <n v="25"/>
    <d v="2023-06-19T00:00:00"/>
    <x v="0"/>
    <x v="0"/>
    <s v="(vazio)"/>
    <s v="29/jun"/>
    <x v="0"/>
    <x v="1"/>
    <s v="FEM09"/>
    <s v="BLUSA MC MALHA, PRETO"/>
    <s v="P1381290001"/>
    <n v="1381290"/>
    <n v="8"/>
    <n v="0"/>
    <n v="1000"/>
    <x v="1"/>
    <d v="2023-05-30T00:00:00"/>
    <d v="2023-06-21T00:00:00"/>
    <x v="1"/>
  </r>
  <r>
    <s v="junho"/>
    <n v="25"/>
    <d v="2023-06-19T00:00:00"/>
    <x v="0"/>
    <x v="0"/>
    <s v="(vazio)"/>
    <s v="29/jun"/>
    <x v="0"/>
    <x v="0"/>
    <s v="MAS05"/>
    <s v="BERMUDA MOLETOM ESTAMPADA, SORTIDO"/>
    <s v="P1381220001"/>
    <n v="1381220"/>
    <n v="7"/>
    <n v="0"/>
    <n v="1001"/>
    <x v="0"/>
    <d v="2023-05-22T00:00:00"/>
    <d v="2023-06-21T00:00:00"/>
    <x v="0"/>
  </r>
  <r>
    <s v="junho"/>
    <n v="25"/>
    <d v="2023-06-19T00:00:00"/>
    <x v="0"/>
    <x v="0"/>
    <s v="(vazio)"/>
    <s v="29/jun"/>
    <x v="0"/>
    <x v="0"/>
    <s v="MAS05"/>
    <s v="BERMUDA MOLETOM LISA, CZA-MESCLA"/>
    <s v="P1381246001"/>
    <n v="1381246"/>
    <n v="7"/>
    <n v="0"/>
    <n v="1001"/>
    <x v="0"/>
    <d v="2023-05-22T00:00:00"/>
    <d v="2023-06-21T00:00:00"/>
    <x v="0"/>
  </r>
  <r>
    <s v="junho"/>
    <n v="25"/>
    <d v="2023-06-19T00:00:00"/>
    <x v="0"/>
    <x v="0"/>
    <s v="(vazio)"/>
    <s v="29/jun"/>
    <x v="0"/>
    <x v="0"/>
    <s v="MAS05"/>
    <s v="CASACO MOLETOM CAPUZ, CZA-MESCLA"/>
    <s v="P1381247001"/>
    <n v="1381247"/>
    <n v="8"/>
    <n v="0"/>
    <n v="1000"/>
    <x v="0"/>
    <d v="2023-05-22T00:00:00"/>
    <d v="2023-06-21T00:00:00"/>
    <x v="0"/>
  </r>
  <r>
    <s v="junho"/>
    <n v="25"/>
    <d v="2023-06-19T00:00:00"/>
    <x v="0"/>
    <x v="0"/>
    <s v="(vazio)"/>
    <s v="29/jun"/>
    <x v="0"/>
    <x v="0"/>
    <s v="MAS05"/>
    <s v="CALÇA SKINNY, CZA-MESCLA"/>
    <s v="P1381248001"/>
    <n v="1381248"/>
    <n v="7"/>
    <n v="0"/>
    <n v="1001"/>
    <x v="0"/>
    <d v="2023-05-22T00:00:00"/>
    <d v="2023-06-21T00:00:00"/>
    <x v="0"/>
  </r>
  <r>
    <s v="junho"/>
    <n v="25"/>
    <d v="2023-06-19T00:00:00"/>
    <x v="0"/>
    <x v="0"/>
    <s v="(vazio)"/>
    <s v="29/jun"/>
    <x v="0"/>
    <x v="0"/>
    <s v="MAS05"/>
    <s v="CALÇA SKINNY, VERDE"/>
    <s v="P1381323001"/>
    <n v="1381323"/>
    <n v="7"/>
    <n v="0"/>
    <n v="1001"/>
    <x v="1"/>
    <d v="2023-05-30T00:00:00"/>
    <d v="2023-06-21T00:00:00"/>
    <x v="1"/>
  </r>
  <r>
    <s v="junho"/>
    <n v="25"/>
    <d v="2023-06-19T00:00:00"/>
    <x v="0"/>
    <x v="0"/>
    <s v="(vazio)"/>
    <s v="29/jun"/>
    <x v="0"/>
    <x v="0"/>
    <s v="MAS05"/>
    <s v="CALÇA SKINNY, CINZA"/>
    <s v="P1381323002"/>
    <n v="1381323"/>
    <n v="7"/>
    <n v="0"/>
    <n v="1001"/>
    <x v="1"/>
    <d v="2023-05-30T00:00:00"/>
    <d v="2023-06-21T00:00:00"/>
    <x v="1"/>
  </r>
  <r>
    <s v="junho"/>
    <n v="25"/>
    <d v="2023-06-19T00:00:00"/>
    <x v="0"/>
    <x v="0"/>
    <s v="(vazio)"/>
    <s v="29/jun"/>
    <x v="0"/>
    <x v="0"/>
    <s v="MAS05"/>
    <s v="CALÇA SKINNY, AZUL"/>
    <s v="P1381323003"/>
    <n v="1381323"/>
    <n v="7"/>
    <n v="0"/>
    <n v="1001"/>
    <x v="1"/>
    <d v="2023-05-30T00:00:00"/>
    <d v="2023-06-21T00:00:00"/>
    <x v="1"/>
  </r>
  <r>
    <s v="junho"/>
    <n v="25"/>
    <d v="2023-06-19T00:00:00"/>
    <x v="0"/>
    <x v="0"/>
    <s v="(vazio)"/>
    <s v="29/jun"/>
    <x v="0"/>
    <x v="0"/>
    <s v="MAS06"/>
    <s v="CAMISETA MC BÁSICA, PRETO"/>
    <s v="P1380310002"/>
    <n v="1380310"/>
    <n v="8"/>
    <n v="0"/>
    <n v="1200"/>
    <x v="3"/>
    <d v="2023-05-16T00:00:00"/>
    <d v="2023-06-21T00:00:00"/>
    <x v="3"/>
  </r>
  <r>
    <s v="junho"/>
    <n v="25"/>
    <d v="2023-06-19T00:00:00"/>
    <x v="0"/>
    <x v="0"/>
    <s v="(vazio)"/>
    <s v="29/jun"/>
    <x v="0"/>
    <x v="0"/>
    <s v="MAS06"/>
    <s v="CAMISETA MC BÁSICA, AZUL"/>
    <s v="P1380310003"/>
    <n v="1380310"/>
    <n v="8"/>
    <n v="0"/>
    <n v="1200"/>
    <x v="3"/>
    <d v="2023-05-16T00:00:00"/>
    <d v="2023-06-21T00:00:00"/>
    <x v="3"/>
  </r>
  <r>
    <s v="junho"/>
    <n v="25"/>
    <d v="2023-06-19T00:00:00"/>
    <x v="0"/>
    <x v="0"/>
    <s v="(vazio)"/>
    <s v="29/jun"/>
    <x v="0"/>
    <x v="0"/>
    <s v="MAS06"/>
    <s v="CAMISETA MC BÁSICA, CINZA"/>
    <s v="P1380310004"/>
    <n v="1380310"/>
    <n v="8"/>
    <n v="0"/>
    <n v="1200"/>
    <x v="3"/>
    <d v="2023-05-16T00:00:00"/>
    <d v="2023-06-21T00:00:00"/>
    <x v="3"/>
  </r>
  <r>
    <s v="junho"/>
    <n v="25"/>
    <d v="2023-06-19T00:00:00"/>
    <x v="0"/>
    <x v="0"/>
    <s v="(vazio)"/>
    <s v="29/jun"/>
    <x v="0"/>
    <x v="0"/>
    <s v="MAS06"/>
    <s v="CAMISETA MC BASICA, CINZA"/>
    <s v="P1381221001"/>
    <n v="1381221"/>
    <n v="8"/>
    <n v="0"/>
    <n v="1000"/>
    <x v="0"/>
    <d v="2023-05-22T00:00:00"/>
    <d v="2023-06-21T00:00:00"/>
    <x v="0"/>
  </r>
  <r>
    <s v="junho"/>
    <n v="25"/>
    <d v="2023-06-19T00:00:00"/>
    <x v="0"/>
    <x v="0"/>
    <s v="(vazio)"/>
    <s v="29/jun"/>
    <x v="0"/>
    <x v="0"/>
    <s v="MAS06"/>
    <s v="CAMISETA MC BASICA, AZUL"/>
    <s v="P1381221002"/>
    <n v="1381221"/>
    <n v="8"/>
    <n v="0"/>
    <n v="1000"/>
    <x v="0"/>
    <d v="2023-05-22T00:00:00"/>
    <d v="2023-06-21T00:00:00"/>
    <x v="0"/>
  </r>
  <r>
    <s v="junho"/>
    <n v="25"/>
    <d v="2023-06-19T00:00:00"/>
    <x v="0"/>
    <x v="0"/>
    <s v="(vazio)"/>
    <s v="29/jun"/>
    <x v="0"/>
    <x v="0"/>
    <s v="MAS06"/>
    <s v="CAMISETA MC BASICA, AZL-MARINHO"/>
    <s v="P1381221003"/>
    <n v="1381221"/>
    <n v="8"/>
    <n v="0"/>
    <n v="1000"/>
    <x v="0"/>
    <d v="2023-05-22T00:00:00"/>
    <d v="2023-06-21T00:00:00"/>
    <x v="0"/>
  </r>
  <r>
    <s v="junho"/>
    <n v="25"/>
    <d v="2023-06-19T00:00:00"/>
    <x v="0"/>
    <x v="0"/>
    <s v="(vazio)"/>
    <s v="29/jun"/>
    <x v="0"/>
    <x v="0"/>
    <s v="MAS06"/>
    <s v="CAMISETA MC BASICA, PRETO"/>
    <s v="P1381221004"/>
    <n v="1381221"/>
    <n v="8"/>
    <n v="0"/>
    <n v="1000"/>
    <x v="0"/>
    <d v="2023-05-22T00:00:00"/>
    <d v="2023-06-21T00:00:00"/>
    <x v="0"/>
  </r>
  <r>
    <s v="junho"/>
    <n v="25"/>
    <d v="2023-06-19T00:00:00"/>
    <x v="0"/>
    <x v="0"/>
    <s v="(vazio)"/>
    <s v="30/jun"/>
    <x v="0"/>
    <x v="1"/>
    <s v="FEM03"/>
    <s v="REGATA MALHA DEVORÊ, ROX-LILÁS"/>
    <s v="P1381252001"/>
    <n v="1381252"/>
    <n v="8"/>
    <n v="0"/>
    <n v="400"/>
    <x v="0"/>
    <d v="2023-05-22T00:00:00"/>
    <d v="2023-06-21T00:00:00"/>
    <x v="0"/>
  </r>
  <r>
    <s v="junho"/>
    <n v="25"/>
    <d v="2023-06-19T00:00:00"/>
    <x v="0"/>
    <x v="0"/>
    <s v="(vazio)"/>
    <s v="30/jun"/>
    <x v="0"/>
    <x v="1"/>
    <s v="FEM03"/>
    <s v="REGATA MALHA DEVORÊ, LARANJA"/>
    <s v="P1381252002"/>
    <n v="1381252"/>
    <n v="8"/>
    <n v="0"/>
    <n v="304"/>
    <x v="0"/>
    <d v="2023-05-22T00:00:00"/>
    <d v="2023-06-21T00:00:00"/>
    <x v="0"/>
  </r>
  <r>
    <s v="junho"/>
    <n v="25"/>
    <d v="2023-06-19T00:00:00"/>
    <x v="0"/>
    <x v="0"/>
    <s v="(vazio)"/>
    <s v="30/jun"/>
    <x v="0"/>
    <x v="1"/>
    <s v="FEM03"/>
    <s v="REGATA MALHA DEVORÊ, AZL-TURQUEZA"/>
    <s v="P1381252003"/>
    <n v="1381252"/>
    <n v="8"/>
    <n v="0"/>
    <n v="304"/>
    <x v="0"/>
    <d v="2023-05-22T00:00:00"/>
    <d v="2023-06-21T00:00:00"/>
    <x v="0"/>
  </r>
  <r>
    <s v="junho"/>
    <n v="25"/>
    <d v="2023-06-19T00:00:00"/>
    <x v="0"/>
    <x v="0"/>
    <s v="(vazio)"/>
    <s v="30/jun"/>
    <x v="0"/>
    <x v="1"/>
    <s v="FEM03"/>
    <s v="BLUSA MC MALHA DEVORÊ, AZL-TURQUEZA"/>
    <s v="P1381253001"/>
    <n v="1381253"/>
    <n v="8"/>
    <n v="0"/>
    <n v="304"/>
    <x v="0"/>
    <d v="2023-05-22T00:00:00"/>
    <d v="2023-06-21T00:00:00"/>
    <x v="0"/>
  </r>
  <r>
    <s v="junho"/>
    <n v="25"/>
    <d v="2023-06-19T00:00:00"/>
    <x v="0"/>
    <x v="0"/>
    <s v="(vazio)"/>
    <s v="30/jun"/>
    <x v="0"/>
    <x v="1"/>
    <s v="FEM03"/>
    <s v="BLUSA MC MALHA DEVORÊ, LARANJA"/>
    <s v="P1381253002"/>
    <n v="1381253"/>
    <n v="8"/>
    <n v="0"/>
    <n v="304"/>
    <x v="0"/>
    <d v="2023-05-22T00:00:00"/>
    <d v="2023-06-21T00:00:00"/>
    <x v="0"/>
  </r>
  <r>
    <s v="junho"/>
    <n v="25"/>
    <d v="2023-06-19T00:00:00"/>
    <x v="0"/>
    <x v="0"/>
    <s v="(vazio)"/>
    <s v="30/jun"/>
    <x v="0"/>
    <x v="1"/>
    <s v="FEM03"/>
    <s v="BLUSA MC MALHA DEVORÊ, BRANCO"/>
    <s v="P1381253003"/>
    <n v="1381253"/>
    <n v="8"/>
    <n v="0"/>
    <n v="400"/>
    <x v="0"/>
    <d v="2023-05-22T00:00:00"/>
    <d v="2023-06-21T00:00:00"/>
    <x v="0"/>
  </r>
  <r>
    <s v="junho"/>
    <n v="25"/>
    <d v="2023-06-19T00:00:00"/>
    <x v="0"/>
    <x v="0"/>
    <s v="(vazio)"/>
    <s v="30/jun"/>
    <x v="0"/>
    <x v="1"/>
    <s v="FEM03"/>
    <s v="BLUSA ML MALHA DEVORÊ, PRETO"/>
    <s v="P1381254001"/>
    <n v="1381254"/>
    <n v="8"/>
    <n v="0"/>
    <n v="248"/>
    <x v="0"/>
    <d v="2023-05-22T00:00:00"/>
    <d v="2023-06-21T00:00:00"/>
    <x v="0"/>
  </r>
  <r>
    <s v="junho"/>
    <n v="25"/>
    <d v="2023-06-19T00:00:00"/>
    <x v="0"/>
    <x v="0"/>
    <s v="(vazio)"/>
    <s v="30/jun"/>
    <x v="0"/>
    <x v="1"/>
    <s v="FEM03"/>
    <s v="BLUSA ML MALHA DEVORÊ, BRANCO"/>
    <s v="P1381254002"/>
    <n v="1381254"/>
    <n v="8"/>
    <n v="0"/>
    <n v="304"/>
    <x v="0"/>
    <d v="2023-05-22T00:00:00"/>
    <d v="2023-06-21T00:00:00"/>
    <x v="0"/>
  </r>
  <r>
    <s v="junho"/>
    <n v="25"/>
    <d v="2023-06-19T00:00:00"/>
    <x v="0"/>
    <x v="0"/>
    <s v="(vazio)"/>
    <s v="30/jun"/>
    <x v="0"/>
    <x v="1"/>
    <s v="FEM03"/>
    <s v="BLUSA ML MALHA DEVORÊ, ROS-CLARO"/>
    <s v="P1381254003"/>
    <n v="1381254"/>
    <n v="8"/>
    <n v="0"/>
    <n v="248"/>
    <x v="0"/>
    <d v="2023-05-22T00:00:00"/>
    <d v="2023-06-21T00:00:00"/>
    <x v="0"/>
  </r>
  <r>
    <s v="junho"/>
    <n v="25"/>
    <d v="2023-06-19T00:00:00"/>
    <x v="0"/>
    <x v="0"/>
    <s v="(vazio)"/>
    <s v="30/jun"/>
    <x v="0"/>
    <x v="1"/>
    <s v="FEM07"/>
    <s v="TOP GOTA COSTAS, BRANCO"/>
    <s v="P1381334001"/>
    <n v="1381334"/>
    <n v="7"/>
    <n v="0"/>
    <n v="602"/>
    <x v="1"/>
    <d v="2023-05-30T00:00:00"/>
    <d v="2023-06-21T00:00:00"/>
    <x v="1"/>
  </r>
  <r>
    <s v="junho"/>
    <n v="25"/>
    <d v="2023-06-19T00:00:00"/>
    <x v="0"/>
    <x v="0"/>
    <s v="(vazio)"/>
    <s v="30/jun"/>
    <x v="0"/>
    <x v="1"/>
    <s v="FEM07"/>
    <s v="LEGGING ESTAMPADA FOREVER, PRETO"/>
    <s v="P1381335001"/>
    <n v="1381335"/>
    <n v="7"/>
    <n v="0"/>
    <n v="602"/>
    <x v="1"/>
    <d v="2023-05-30T00:00:00"/>
    <d v="2023-06-21T00:00:00"/>
    <x v="1"/>
  </r>
  <r>
    <s v="junho"/>
    <n v="25"/>
    <d v="2023-06-19T00:00:00"/>
    <x v="0"/>
    <x v="0"/>
    <s v="(vazio)"/>
    <s v="30/jun"/>
    <x v="0"/>
    <x v="1"/>
    <s v="FEM07"/>
    <s v="LEGGING RECORTE PERNA, CZA-MESCLA/BRANCO"/>
    <s v="P1381336001"/>
    <n v="1381336"/>
    <n v="7"/>
    <n v="0"/>
    <n v="602"/>
    <x v="1"/>
    <d v="2023-05-30T00:00:00"/>
    <d v="2023-06-21T00:00:00"/>
    <x v="1"/>
  </r>
  <r>
    <s v="junho"/>
    <n v="25"/>
    <d v="2023-06-19T00:00:00"/>
    <x v="0"/>
    <x v="0"/>
    <s v="(vazio)"/>
    <s v="30/jun"/>
    <x v="0"/>
    <x v="1"/>
    <s v="FEM07"/>
    <s v="LEGGING RECORTE PERNA, PTO/MESCLA"/>
    <s v="P1381336002"/>
    <n v="1381336"/>
    <n v="7"/>
    <n v="0"/>
    <n v="602"/>
    <x v="1"/>
    <d v="2023-05-30T00:00:00"/>
    <d v="2023-06-21T00:00:00"/>
    <x v="1"/>
  </r>
  <r>
    <s v="junho"/>
    <n v="25"/>
    <d v="2023-06-19T00:00:00"/>
    <x v="0"/>
    <x v="0"/>
    <s v="(vazio)"/>
    <s v="30/jun"/>
    <x v="0"/>
    <x v="1"/>
    <s v="FEM07"/>
    <s v="TOP RECORTE BUSTO, PTO/MESCLA"/>
    <s v="P1381337001"/>
    <n v="1381337"/>
    <n v="7"/>
    <n v="0"/>
    <n v="602"/>
    <x v="1"/>
    <d v="2023-05-30T00:00:00"/>
    <d v="2023-06-21T00:00:00"/>
    <x v="1"/>
  </r>
  <r>
    <s v="junho"/>
    <n v="25"/>
    <d v="2023-06-19T00:00:00"/>
    <x v="0"/>
    <x v="0"/>
    <s v="(vazio)"/>
    <s v="30/jun"/>
    <x v="0"/>
    <x v="1"/>
    <s v="FEM07"/>
    <s v="TOP RECORTE BUSTO, CZA-MESCLA/BRANCO"/>
    <s v="P1381337002"/>
    <n v="1381337"/>
    <n v="7"/>
    <n v="0"/>
    <n v="602"/>
    <x v="1"/>
    <d v="2023-05-30T00:00:00"/>
    <d v="2023-06-21T00:00:00"/>
    <x v="1"/>
  </r>
  <r>
    <s v="junho"/>
    <n v="25"/>
    <d v="2023-06-19T00:00:00"/>
    <x v="0"/>
    <x v="0"/>
    <s v="(vazio)"/>
    <s v="30/jun"/>
    <x v="0"/>
    <x v="1"/>
    <s v="FEM07"/>
    <s v="TOP BASICO MESCLA, AZL-MARINHO"/>
    <s v="P1381338001"/>
    <n v="1381338"/>
    <n v="7"/>
    <n v="0"/>
    <n v="602"/>
    <x v="1"/>
    <d v="2023-05-30T00:00:00"/>
    <d v="2023-06-21T00:00:00"/>
    <x v="1"/>
  </r>
  <r>
    <s v="junho"/>
    <n v="25"/>
    <d v="2023-06-19T00:00:00"/>
    <x v="0"/>
    <x v="0"/>
    <s v="(vazio)"/>
    <s v="30/jun"/>
    <x v="0"/>
    <x v="1"/>
    <s v="FEM07"/>
    <s v="TOP BASICO MESCLA, CZA-MESCLA"/>
    <s v="P1381338002"/>
    <n v="1381338"/>
    <n v="7"/>
    <n v="0"/>
    <n v="602"/>
    <x v="1"/>
    <d v="2023-05-30T00:00:00"/>
    <d v="2023-06-21T00:00:00"/>
    <x v="1"/>
  </r>
  <r>
    <s v="junho"/>
    <n v="25"/>
    <d v="2023-06-19T00:00:00"/>
    <x v="0"/>
    <x v="0"/>
    <s v="(vazio)"/>
    <s v="30/jun"/>
    <x v="0"/>
    <x v="1"/>
    <s v="FEM07"/>
    <s v="TOP CRUZADO COSTAS, CZA-MESCLA"/>
    <s v="P1381339001"/>
    <n v="1381339"/>
    <n v="7"/>
    <n v="0"/>
    <n v="602"/>
    <x v="1"/>
    <d v="2023-05-30T00:00:00"/>
    <d v="2023-06-21T00:00:00"/>
    <x v="1"/>
  </r>
  <r>
    <s v="junho"/>
    <n v="25"/>
    <d v="2023-06-19T00:00:00"/>
    <x v="0"/>
    <x v="0"/>
    <s v="(vazio)"/>
    <s v="30/jun"/>
    <x v="0"/>
    <x v="1"/>
    <s v="FEM07"/>
    <s v="TOP CRUZADO COSTAS, PRETO"/>
    <s v="P1381339002"/>
    <n v="1381339"/>
    <n v="7"/>
    <n v="0"/>
    <n v="602"/>
    <x v="1"/>
    <d v="2023-05-30T00:00:00"/>
    <d v="2023-06-21T00:00:00"/>
    <x v="1"/>
  </r>
  <r>
    <s v="junho"/>
    <n v="25"/>
    <d v="2023-06-19T00:00:00"/>
    <x v="0"/>
    <x v="0"/>
    <s v="(vazio)"/>
    <s v="30/jun"/>
    <x v="0"/>
    <x v="1"/>
    <s v="FEM07"/>
    <s v="LEGGING BASICA MESCLA, CZA-MESCLA"/>
    <s v="P1381340001"/>
    <n v="1381340"/>
    <n v="7"/>
    <n v="0"/>
    <n v="602"/>
    <x v="1"/>
    <d v="2023-05-30T00:00:00"/>
    <d v="2023-06-21T00:00:00"/>
    <x v="1"/>
  </r>
  <r>
    <s v="junho"/>
    <n v="25"/>
    <d v="2023-06-19T00:00:00"/>
    <x v="0"/>
    <x v="0"/>
    <s v="(vazio)"/>
    <s v="30/jun"/>
    <x v="0"/>
    <x v="1"/>
    <s v="FEM07"/>
    <s v="BERMUDA CICLISTA MESCLA, CZA-MESCLA"/>
    <s v="P1381341001"/>
    <n v="1381341"/>
    <n v="7"/>
    <n v="0"/>
    <n v="602"/>
    <x v="1"/>
    <d v="2023-05-30T00:00:00"/>
    <d v="2023-06-21T00:00:00"/>
    <x v="1"/>
  </r>
  <r>
    <s v="junho"/>
    <n v="25"/>
    <d v="2023-06-19T00:00:00"/>
    <x v="0"/>
    <x v="0"/>
    <s v="(vazio)"/>
    <s v="30/jun"/>
    <x v="0"/>
    <x v="1"/>
    <s v="FEM09"/>
    <s v="BL MC GOLA ALTA RIB, ROS-CLARO"/>
    <s v="P1381429002"/>
    <n v="1381429"/>
    <n v="8"/>
    <n v="0"/>
    <n v="32"/>
    <x v="2"/>
    <d v="2023-06-19T00:00:00"/>
    <d v="2023-06-21T00:00:00"/>
    <x v="2"/>
  </r>
  <r>
    <s v="junho"/>
    <n v="25"/>
    <d v="2023-06-19T00:00:00"/>
    <x v="0"/>
    <x v="0"/>
    <s v="(vazio)"/>
    <s v="30/jun"/>
    <x v="0"/>
    <x v="1"/>
    <s v="FEM09"/>
    <s v="BL MC GOLA ALTA RIB, PRETO"/>
    <s v="P1381429003"/>
    <n v="1381429"/>
    <n v="8"/>
    <n v="0"/>
    <n v="368"/>
    <x v="2"/>
    <d v="2023-06-19T00:00:00"/>
    <d v="2023-06-21T00:00:00"/>
    <x v="2"/>
  </r>
  <r>
    <s v="junho"/>
    <n v="25"/>
    <d v="2023-06-19T00:00:00"/>
    <x v="0"/>
    <x v="0"/>
    <s v="(vazio)"/>
    <s v="30/jun"/>
    <x v="0"/>
    <x v="1"/>
    <s v="FEM09"/>
    <s v="BLUSA MC CANELADA, ROSA"/>
    <s v="P1380647009"/>
    <n v="1380647"/>
    <n v="8"/>
    <n v="0"/>
    <n v="1248"/>
    <x v="2"/>
    <d v="2023-06-19T00:00:00"/>
    <d v="2023-06-21T00:00:00"/>
    <x v="2"/>
  </r>
  <r>
    <s v="junho"/>
    <n v="25"/>
    <d v="2023-06-19T00:00:00"/>
    <x v="0"/>
    <x v="0"/>
    <s v="(vazio)"/>
    <s v="30/jun"/>
    <x v="0"/>
    <x v="1"/>
    <s v="FEM09"/>
    <s v="REGATA RIB 100%CO, SORTIDO"/>
    <s v="P1376001006"/>
    <n v="1376001"/>
    <n v="8"/>
    <n v="0"/>
    <n v="488"/>
    <x v="2"/>
    <d v="2023-06-19T00:00:00"/>
    <d v="2023-06-21T00:00:00"/>
    <x v="2"/>
  </r>
  <r>
    <s v="junho"/>
    <n v="25"/>
    <d v="2023-06-19T00:00:00"/>
    <x v="0"/>
    <x v="0"/>
    <s v="(vazio)"/>
    <s v="30/jun"/>
    <x v="0"/>
    <x v="2"/>
    <s v="INF03"/>
    <s v="VESTIDO DUDA MC POA AMOR, PRETO"/>
    <s v="P1381379002"/>
    <n v="1381379"/>
    <n v="6"/>
    <n v="0"/>
    <n v="1002"/>
    <x v="2"/>
    <d v="2023-06-19T00:00:00"/>
    <d v="2023-06-21T00:00:00"/>
    <x v="2"/>
  </r>
  <r>
    <s v="junho"/>
    <n v="25"/>
    <d v="2023-06-19T00:00:00"/>
    <x v="0"/>
    <x v="0"/>
    <s v="(vazio)"/>
    <s v="30/jun"/>
    <x v="0"/>
    <x v="2"/>
    <s v="INF03"/>
    <s v="BLUSA MC RIB SORTIDA, SORTIDO"/>
    <s v="P1377065004"/>
    <n v="1377065"/>
    <n v="10"/>
    <n v="0"/>
    <n v="340"/>
    <x v="2"/>
    <d v="2023-06-19T00:00:00"/>
    <d v="2023-06-21T00:00:00"/>
    <x v="2"/>
  </r>
  <r>
    <s v="junho"/>
    <n v="25"/>
    <d v="2023-06-19T00:00:00"/>
    <x v="0"/>
    <x v="0"/>
    <s v="(vazio)"/>
    <s v="30/jun"/>
    <x v="0"/>
    <x v="2"/>
    <s v="INF06"/>
    <s v="PÓLO PIQUET RECORTE CONTROLE, SORTIDO"/>
    <s v="P1380908002"/>
    <n v="1380908"/>
    <n v="10"/>
    <n v="0"/>
    <n v="600"/>
    <x v="2"/>
    <d v="2023-06-19T00:00:00"/>
    <d v="2023-06-21T00:00:00"/>
    <x v="2"/>
  </r>
  <r>
    <s v="junho"/>
    <n v="25"/>
    <d v="2023-06-19T00:00:00"/>
    <x v="0"/>
    <x v="0"/>
    <s v="(vazio)"/>
    <s v="30/jun"/>
    <x v="0"/>
    <x v="2"/>
    <s v="INF06"/>
    <s v="PÓLO PIQUET BORDADO SKATE, SORTIDO"/>
    <s v="P1380906002"/>
    <n v="1380906"/>
    <n v="10"/>
    <n v="0"/>
    <n v="800"/>
    <x v="2"/>
    <d v="2023-06-19T00:00:00"/>
    <d v="2023-06-21T00:00:00"/>
    <x v="2"/>
  </r>
  <r>
    <s v="junho"/>
    <n v="25"/>
    <d v="2023-06-19T00:00:00"/>
    <x v="0"/>
    <x v="0"/>
    <s v="(vazio)"/>
    <s v="30/jun"/>
    <x v="0"/>
    <x v="0"/>
    <s v="MAS06"/>
    <s v="CASACO CANGURU CAPUZ, CZA-CHUMBO"/>
    <s v="P1380583005"/>
    <n v="1380583"/>
    <n v="8"/>
    <n v="0"/>
    <n v="512"/>
    <x v="2"/>
    <d v="2023-06-19T00:00:00"/>
    <d v="2023-06-21T00:00:00"/>
    <x v="2"/>
  </r>
  <r>
    <s v="junho"/>
    <n v="25"/>
    <d v="2023-06-19T00:00:00"/>
    <x v="0"/>
    <x v="0"/>
    <s v="(vazio)"/>
    <s v="30/jun"/>
    <x v="0"/>
    <x v="0"/>
    <s v="MAS06"/>
    <s v="CASACO CANGURU CAPUZ, VERMELHO"/>
    <s v="P1380583002"/>
    <n v="1380583"/>
    <n v="8"/>
    <n v="0"/>
    <n v="536"/>
    <x v="2"/>
    <d v="2023-06-19T00:00:00"/>
    <d v="2023-06-21T00:00:00"/>
    <x v="2"/>
  </r>
  <r>
    <s v="junho"/>
    <n v="25"/>
    <d v="2023-06-19T00:00:00"/>
    <x v="0"/>
    <x v="0"/>
    <s v="(vazio)"/>
    <s v="30/jun"/>
    <x v="0"/>
    <x v="0"/>
    <s v="MAS06"/>
    <s v="CASACO CANGURU CAPUZ, PRETO"/>
    <s v="P1380583003"/>
    <n v="1380583"/>
    <n v="8"/>
    <n v="0"/>
    <n v="480"/>
    <x v="2"/>
    <d v="2023-06-19T00:00:00"/>
    <d v="2023-06-21T00:00:00"/>
    <x v="2"/>
  </r>
  <r>
    <s v="junho"/>
    <n v="25"/>
    <d v="2023-06-19T00:00:00"/>
    <x v="0"/>
    <x v="0"/>
    <s v="(vazio)"/>
    <s v="30/jun"/>
    <x v="0"/>
    <x v="0"/>
    <s v="MAS06"/>
    <s v="CASACO CANGURU CAPUZ, CINZA"/>
    <s v="P1380583004"/>
    <n v="1380583"/>
    <n v="8"/>
    <n v="0"/>
    <n v="368"/>
    <x v="2"/>
    <d v="2023-06-19T00:00:00"/>
    <d v="2023-06-21T00:00:00"/>
    <x v="2"/>
  </r>
  <r>
    <s v="junho"/>
    <n v="25"/>
    <d v="2023-06-19T00:00:00"/>
    <x v="0"/>
    <x v="0"/>
    <s v="(vazio)"/>
    <s v="31/jul"/>
    <x v="0"/>
    <x v="1"/>
    <s v="FEM01"/>
    <s v="BL MC DECOTE V, SORTIDO"/>
    <s v="P1382087001"/>
    <n v="1382087"/>
    <n v="7"/>
    <n v="0"/>
    <n v="1001"/>
    <x v="2"/>
    <d v="2023-06-19T00:00:00"/>
    <d v="2023-06-21T00:00:00"/>
    <x v="2"/>
  </r>
  <r>
    <s v="junho"/>
    <n v="25"/>
    <d v="2023-06-19T00:00:00"/>
    <x v="0"/>
    <x v="0"/>
    <s v="(vazio)"/>
    <s v="31/jul"/>
    <x v="0"/>
    <x v="1"/>
    <s v="FEM03"/>
    <s v="BL MC QUADRADINHA SILK RAINY DAYS, BRA-O"/>
    <s v="P1382086001"/>
    <n v="1382086"/>
    <n v="8"/>
    <n v="0"/>
    <n v="1000"/>
    <x v="2"/>
    <d v="2023-06-19T00:00:00"/>
    <d v="2023-06-21T00:00:00"/>
    <x v="2"/>
  </r>
  <r>
    <s v="junho"/>
    <n v="25"/>
    <d v="2023-06-19T00:00:00"/>
    <x v="0"/>
    <x v="0"/>
    <s v="(vazio)"/>
    <s v="31/jul"/>
    <x v="0"/>
    <x v="2"/>
    <s v="INF02"/>
    <s v="CROPPED MC RECORTES CORES UNICORNIO, MUL"/>
    <s v="P1382081001"/>
    <n v="1382081"/>
    <n v="7"/>
    <n v="0"/>
    <n v="1001"/>
    <x v="2"/>
    <d v="2023-06-19T00:00:00"/>
    <d v="2023-06-21T00:00:00"/>
    <x v="2"/>
  </r>
  <r>
    <s v="junho"/>
    <n v="25"/>
    <d v="2023-06-19T00:00:00"/>
    <x v="0"/>
    <x v="0"/>
    <s v="(vazio)"/>
    <s v="31/jul"/>
    <x v="0"/>
    <x v="2"/>
    <s v="INF02"/>
    <s v="SHORT RECORTE LATERAL  LUREX, ROX-LILAS"/>
    <s v="P1382082001"/>
    <n v="1382082"/>
    <n v="7"/>
    <n v="0"/>
    <n v="1001"/>
    <x v="2"/>
    <d v="2023-06-19T00:00:00"/>
    <d v="2023-06-21T00:00:00"/>
    <x v="2"/>
  </r>
  <r>
    <s v="junho"/>
    <n v="25"/>
    <d v="2023-06-19T00:00:00"/>
    <x v="0"/>
    <x v="0"/>
    <s v="(vazio)"/>
    <s v="31/jul"/>
    <x v="0"/>
    <x v="2"/>
    <s v="INF03"/>
    <s v="SHORT RECORTE LATERAL CORE, VERMELHO"/>
    <s v="P1382084001"/>
    <n v="1382084"/>
    <n v="10"/>
    <n v="0"/>
    <n v="1000"/>
    <x v="2"/>
    <d v="2023-06-19T00:00:00"/>
    <d v="2023-06-21T00:00:00"/>
    <x v="2"/>
  </r>
  <r>
    <s v="junho"/>
    <n v="25"/>
    <d v="2023-06-19T00:00:00"/>
    <x v="0"/>
    <x v="0"/>
    <s v="(vazio)"/>
    <s v="31/jul"/>
    <x v="0"/>
    <x v="2"/>
    <s v="INF03"/>
    <s v="CROPPED MC CAPUZ LISTRAS CORE, ROSA"/>
    <s v="P1382083001"/>
    <n v="1382083"/>
    <n v="10"/>
    <n v="0"/>
    <n v="1000"/>
    <x v="2"/>
    <d v="2023-06-19T00:00:00"/>
    <d v="2023-06-21T00:00:00"/>
    <x v="2"/>
  </r>
  <r>
    <s v="junho"/>
    <n v="25"/>
    <d v="2023-06-19T00:00:00"/>
    <x v="0"/>
    <x v="0"/>
    <s v="(vazio)"/>
    <s v="31/jul"/>
    <x v="0"/>
    <x v="2"/>
    <s v="INF03"/>
    <s v="REGATA MALHA APLIQUE CORAÇÃO, BRANCO"/>
    <s v="P1382085001"/>
    <n v="1382085"/>
    <n v="10"/>
    <n v="0"/>
    <n v="1000"/>
    <x v="2"/>
    <d v="2023-06-19T00:00:00"/>
    <d v="2023-06-21T00:00:00"/>
    <x v="2"/>
  </r>
  <r>
    <s v="junho"/>
    <n v="25"/>
    <d v="2023-06-22T00:00:00"/>
    <x v="0"/>
    <x v="1"/>
    <d v="2023-06-30T00:00:00"/>
    <s v="30/jun"/>
    <x v="1"/>
    <x v="3"/>
    <s v="JNS01"/>
    <s v="CALÇA J F MOM PONTOS DE LUZ, AZL-JEANS M"/>
    <s v="P1381860001"/>
    <n v="1381860"/>
    <n v="12"/>
    <n v="0"/>
    <n v="600"/>
    <x v="8"/>
    <d v="2023-06-22T00:00:00"/>
    <d v="2023-06-26T00:00:00"/>
    <x v="2"/>
  </r>
  <r>
    <s v="junho"/>
    <n v="25"/>
    <d v="2023-06-22T00:00:00"/>
    <x v="0"/>
    <x v="1"/>
    <d v="2023-06-30T00:00:00"/>
    <s v="30/jun"/>
    <x v="1"/>
    <x v="3"/>
    <s v="JNS01"/>
    <s v="CALÇA J F RETA BOLSO CARGO, AZL-JEANS MÉ"/>
    <s v="P1381861001"/>
    <n v="1381861"/>
    <n v="12"/>
    <n v="0"/>
    <n v="600"/>
    <x v="8"/>
    <d v="2023-06-22T00:00:00"/>
    <d v="2023-06-26T00:00:00"/>
    <x v="2"/>
  </r>
  <r>
    <s v="junho"/>
    <n v="25"/>
    <d v="2023-06-22T00:00:00"/>
    <x v="0"/>
    <x v="1"/>
    <d v="2023-06-27T00:00:00"/>
    <s v="27/jun"/>
    <x v="2"/>
    <x v="4"/>
    <s v="CAL01"/>
    <s v="RAST  TRANCADO FNX OPT, SORTIDO"/>
    <s v="P1379606008"/>
    <n v="1379606"/>
    <n v="12"/>
    <n v="0"/>
    <n v="1752"/>
    <x v="9"/>
    <d v="2023-06-22T00:00:00"/>
    <d v="2023-06-22T00:00:00"/>
    <x v="2"/>
  </r>
  <r>
    <s v="junho"/>
    <n v="26"/>
    <d v="2023-06-26T00:00:00"/>
    <x v="0"/>
    <x v="0"/>
    <s v="(vazio)"/>
    <s v="26/jun"/>
    <x v="3"/>
    <x v="4"/>
    <s v="CAL02"/>
    <s v="TENIS ESP FAIXA ONE II, PRETO"/>
    <s v="P1382088001"/>
    <s v="1382088"/>
    <n v="12"/>
    <n v="0"/>
    <n v="900"/>
    <x v="8"/>
    <d v="2023-06-26T00:00:00"/>
    <d v="2023-06-30T00:00:00"/>
    <x v="2"/>
  </r>
  <r>
    <s v="junho"/>
    <n v="26"/>
    <d v="2023-06-26T00:00:00"/>
    <x v="0"/>
    <x v="0"/>
    <s v="(vazio)"/>
    <s v="26/jun"/>
    <x v="3"/>
    <x v="4"/>
    <s v="CAL02"/>
    <s v="TENIS ESP FAIXA ONE II, PTO/VERMELHO"/>
    <s v="P1382088002"/>
    <s v="1382088"/>
    <n v="12"/>
    <n v="0"/>
    <n v="1200"/>
    <x v="8"/>
    <d v="2023-06-26T00:00:00"/>
    <d v="2023-06-30T00:00:00"/>
    <x v="2"/>
  </r>
  <r>
    <s v="junho"/>
    <n v="26"/>
    <d v="2023-06-26T00:00:00"/>
    <x v="0"/>
    <x v="0"/>
    <s v="(vazio)"/>
    <s v="26/jun"/>
    <x v="4"/>
    <x v="4"/>
    <s v="CAL01"/>
    <s v="SAND SLT MD ASA DELTA, MRM-CAMEL"/>
    <s v="P1382095001"/>
    <s v="1382095"/>
    <n v="12"/>
    <n v="0"/>
    <n v="600"/>
    <x v="8"/>
    <d v="2023-06-26T00:00:00"/>
    <d v="2023-06-30T00:00:00"/>
    <x v="2"/>
  </r>
  <r>
    <s v="junho"/>
    <n v="26"/>
    <d v="2023-06-26T00:00:00"/>
    <x v="0"/>
    <x v="0"/>
    <s v="(vazio)"/>
    <s v="26/jun"/>
    <x v="4"/>
    <x v="4"/>
    <s v="CAL01"/>
    <s v="TNS LONA B RIO, PTO/BRANCO"/>
    <s v="P1382093001"/>
    <s v="1382093"/>
    <n v="12"/>
    <n v="0"/>
    <n v="960"/>
    <x v="8"/>
    <d v="2023-06-26T00:00:00"/>
    <d v="2023-06-30T00:00:00"/>
    <x v="2"/>
  </r>
  <r>
    <s v="junho"/>
    <n v="26"/>
    <d v="2023-06-26T00:00:00"/>
    <x v="0"/>
    <x v="0"/>
    <s v="(vazio)"/>
    <s v="26/jun"/>
    <x v="4"/>
    <x v="4"/>
    <s v="CAL01"/>
    <s v="SAND SLT MD VZ, BGE-CREME"/>
    <s v="P1382096001"/>
    <s v="1382096"/>
    <n v="12"/>
    <n v="0"/>
    <n v="600"/>
    <x v="8"/>
    <d v="2023-06-26T00:00:00"/>
    <d v="2023-06-30T00:00:00"/>
    <x v="2"/>
  </r>
  <r>
    <s v="junho"/>
    <n v="26"/>
    <d v="2023-06-26T00:00:00"/>
    <x v="0"/>
    <x v="0"/>
    <s v="(vazio)"/>
    <s v="26/jun"/>
    <x v="4"/>
    <x v="4"/>
    <s v="CAL01"/>
    <s v="TNS CASUAL NAP B RIO, ROS-ROSE"/>
    <s v="P1382094001"/>
    <s v="1382094"/>
    <n v="12"/>
    <n v="0"/>
    <n v="840"/>
    <x v="8"/>
    <d v="2023-06-26T00:00:00"/>
    <d v="2023-06-30T00:00:00"/>
    <x v="2"/>
  </r>
  <r>
    <s v="junho"/>
    <n v="26"/>
    <d v="2023-06-26T00:00:00"/>
    <x v="0"/>
    <x v="0"/>
    <s v="(vazio)"/>
    <s v="26/jun"/>
    <x v="4"/>
    <x v="4"/>
    <s v="CAL01"/>
    <s v="SAND SLT MD NP, PRETO"/>
    <s v="P1382097001"/>
    <s v="1382097"/>
    <n v="12"/>
    <n v="0"/>
    <n v="60"/>
    <x v="8"/>
    <d v="2023-06-26T00:00:00"/>
    <d v="2023-06-30T00:00:00"/>
    <x v="2"/>
  </r>
  <r>
    <s v="junho"/>
    <n v="26"/>
    <d v="2023-06-26T00:00:00"/>
    <x v="0"/>
    <x v="0"/>
    <s v="(vazio)"/>
    <s v="26/jun"/>
    <x v="4"/>
    <x v="4"/>
    <s v="CAL01"/>
    <s v="SAND SLT FINO B RIO, PRETO"/>
    <s v="P1382098001"/>
    <s v="1382098"/>
    <n v="12"/>
    <n v="0"/>
    <n v="600"/>
    <x v="8"/>
    <d v="2023-06-26T00:00:00"/>
    <d v="2023-06-30T00:00:00"/>
    <x v="2"/>
  </r>
  <r>
    <s v="junho"/>
    <n v="26"/>
    <d v="2023-06-26T00:00:00"/>
    <x v="0"/>
    <x v="0"/>
    <s v="(vazio)"/>
    <s v="26/jun"/>
    <x v="5"/>
    <x v="4"/>
    <s v="CAL01"/>
    <s v="SAND BASIC B RIO, PRETO/BEGE"/>
    <s v="P1382186001"/>
    <s v="1382186"/>
    <n v="12"/>
    <n v="0"/>
    <n v="408"/>
    <x v="8"/>
    <d v="2023-06-26T00:00:00"/>
    <d v="2023-06-30T00:00:00"/>
    <x v="2"/>
  </r>
  <r>
    <s v="junho"/>
    <n v="26"/>
    <d v="2023-06-26T00:00:00"/>
    <x v="0"/>
    <x v="0"/>
    <s v="(vazio)"/>
    <s v="26/jun"/>
    <x v="5"/>
    <x v="4"/>
    <s v="CAL01"/>
    <s v="SAND TIRA PRONTA B RIO, BGE-CREME"/>
    <s v="P1382187001"/>
    <s v="1382187"/>
    <n v="12"/>
    <n v="0"/>
    <n v="600"/>
    <x v="8"/>
    <d v="2023-06-26T00:00:00"/>
    <d v="2023-06-30T00:00:00"/>
    <x v="2"/>
  </r>
  <r>
    <s v="junho"/>
    <n v="26"/>
    <d v="2023-06-26T00:00:00"/>
    <x v="0"/>
    <x v="0"/>
    <s v="(vazio)"/>
    <s v="26/jun"/>
    <x v="5"/>
    <x v="4"/>
    <s v="CAL01"/>
    <s v="SAND BASIC B RIO, BGE/BRANCO"/>
    <s v="P1382186002"/>
    <s v="1382186"/>
    <n v="12"/>
    <n v="0"/>
    <n v="960"/>
    <x v="8"/>
    <d v="2023-06-26T00:00:00"/>
    <d v="2023-06-30T00:00:00"/>
    <x v="2"/>
  </r>
  <r>
    <s v="junho"/>
    <n v="26"/>
    <d v="2023-06-26T00:00:00"/>
    <x v="0"/>
    <x v="0"/>
    <s v="(vazio)"/>
    <s v="26/jun"/>
    <x v="5"/>
    <x v="4"/>
    <s v="CAL01"/>
    <s v="RAST GASP B RIO, ROSA"/>
    <s v="P1382184001"/>
    <s v="1382184"/>
    <n v="12"/>
    <n v="0"/>
    <n v="960"/>
    <x v="8"/>
    <d v="2023-06-26T00:00:00"/>
    <d v="2023-06-30T00:00:00"/>
    <x v="2"/>
  </r>
  <r>
    <s v="junho"/>
    <n v="26"/>
    <d v="2023-06-26T00:00:00"/>
    <x v="0"/>
    <x v="0"/>
    <s v="(vazio)"/>
    <s v="26/jun"/>
    <x v="5"/>
    <x v="4"/>
    <s v="CAL01"/>
    <s v="RAST GASP B RIO, PRETO"/>
    <s v="P1382184002"/>
    <s v="1382184"/>
    <n v="12"/>
    <n v="0"/>
    <n v="960"/>
    <x v="8"/>
    <d v="2023-06-26T00:00:00"/>
    <d v="2023-06-30T00:00:00"/>
    <x v="2"/>
  </r>
  <r>
    <s v="junho"/>
    <n v="26"/>
    <d v="2023-06-26T00:00:00"/>
    <x v="0"/>
    <x v="0"/>
    <s v="(vazio)"/>
    <s v="26/jun"/>
    <x v="5"/>
    <x v="4"/>
    <s v="CAL01"/>
    <s v="SAND MD TIRA PRONTA B RIO, ROS-NUDE"/>
    <s v="P1382189001"/>
    <s v="1382189"/>
    <n v="12"/>
    <n v="0"/>
    <n v="600"/>
    <x v="8"/>
    <d v="2023-06-26T00:00:00"/>
    <d v="2023-06-30T00:00:00"/>
    <x v="2"/>
  </r>
  <r>
    <s v="junho"/>
    <n v="26"/>
    <d v="2023-06-26T00:00:00"/>
    <x v="0"/>
    <x v="0"/>
    <s v="(vazio)"/>
    <s v="26/jun"/>
    <x v="5"/>
    <x v="4"/>
    <s v="CAL01"/>
    <s v="SAND SLT BX B RIO, BRA-OFF WHITE"/>
    <s v="P1382190001"/>
    <s v="1382190"/>
    <n v="12"/>
    <n v="0"/>
    <n v="600"/>
    <x v="8"/>
    <d v="2023-06-26T00:00:00"/>
    <d v="2023-06-30T00:00:00"/>
    <x v="2"/>
  </r>
  <r>
    <s v="junho"/>
    <n v="26"/>
    <d v="2023-06-26T00:00:00"/>
    <x v="0"/>
    <x v="0"/>
    <s v="(vazio)"/>
    <s v="26/jun"/>
    <x v="5"/>
    <x v="4"/>
    <s v="CAL01"/>
    <s v="SAND SLT MD NP B RIO, PRETO"/>
    <s v="P1382188001"/>
    <s v="1382188"/>
    <n v="12"/>
    <n v="0"/>
    <n v="600"/>
    <x v="8"/>
    <d v="2023-06-26T00:00:00"/>
    <d v="2023-06-30T00:00:00"/>
    <x v="2"/>
  </r>
  <r>
    <s v="junho"/>
    <n v="26"/>
    <d v="2023-06-26T00:00:00"/>
    <x v="0"/>
    <x v="0"/>
    <s v="(vazio)"/>
    <s v="26/jun"/>
    <x v="5"/>
    <x v="4"/>
    <s v="CAL01"/>
    <s v="RAST C TRAS B RIO, PRETO"/>
    <s v="P1382185001"/>
    <s v="1382185"/>
    <n v="12"/>
    <n v="0"/>
    <n v="600"/>
    <x v="8"/>
    <d v="2023-06-26T00:00:00"/>
    <d v="2023-06-30T00:00:00"/>
    <x v="2"/>
  </r>
  <r>
    <s v="junho"/>
    <n v="26"/>
    <d v="2023-06-26T00:00:00"/>
    <x v="0"/>
    <x v="0"/>
    <s v="(vazio)"/>
    <s v="30/jun"/>
    <x v="6"/>
    <x v="4"/>
    <s v="CAL05"/>
    <s v="CARTAGO MAIORCA ESSEN 02668, MARROM"/>
    <s v="P1382109002"/>
    <s v="1382109"/>
    <n v="5"/>
    <n v="0"/>
    <n v="165"/>
    <x v="8"/>
    <d v="2023-06-26T00:00:00"/>
    <d v="2023-06-30T00:00:00"/>
    <x v="2"/>
  </r>
  <r>
    <s v="junho"/>
    <n v="26"/>
    <d v="2023-06-26T00:00:00"/>
    <x v="0"/>
    <x v="0"/>
    <s v="(vazio)"/>
    <s v="30/jun"/>
    <x v="6"/>
    <x v="4"/>
    <s v="CAL05"/>
    <s v="CARTAGO MAIORCA ESSEN 02668, PRETO"/>
    <s v="P1382109001"/>
    <s v="1382109"/>
    <n v="5"/>
    <n v="0"/>
    <n v="165"/>
    <x v="8"/>
    <d v="2023-06-26T00:00:00"/>
    <d v="2023-06-30T00:00:00"/>
    <x v="2"/>
  </r>
  <r>
    <s v="junho"/>
    <n v="26"/>
    <d v="2023-06-26T00:00:00"/>
    <x v="0"/>
    <x v="0"/>
    <s v="(vazio)"/>
    <s v="30/jun"/>
    <x v="7"/>
    <x v="0"/>
    <s v="MAS06"/>
    <s v="CAMISETA MC BÁSICA, PRETO"/>
    <s v="P1381930001"/>
    <s v="1381930"/>
    <n v="6"/>
    <n v="0"/>
    <n v="1800"/>
    <x v="8"/>
    <d v="2023-06-26T00:00:00"/>
    <d v="2023-06-30T00:00:00"/>
    <x v="2"/>
  </r>
  <r>
    <s v="junho"/>
    <n v="26"/>
    <d v="2023-06-26T00:00:00"/>
    <x v="0"/>
    <x v="0"/>
    <s v="(vazio)"/>
    <s v="30/jun"/>
    <x v="7"/>
    <x v="0"/>
    <s v="MAS06"/>
    <s v="CAMISETA MC BÁSICA, BRANCO"/>
    <s v="P1381930002"/>
    <s v="1381930"/>
    <n v="6"/>
    <n v="0"/>
    <n v="1200"/>
    <x v="8"/>
    <d v="2023-06-26T00:00:00"/>
    <d v="2023-06-30T00:00:00"/>
    <x v="2"/>
  </r>
  <r>
    <s v="junho"/>
    <n v="26"/>
    <d v="2023-06-26T00:00:00"/>
    <x v="0"/>
    <x v="0"/>
    <s v="(vazio)"/>
    <s v="30/jun"/>
    <x v="8"/>
    <x v="4"/>
    <s v="CAL01"/>
    <s v="SAND RASTEIRA BALNEARIO PIN, ROS-NUDE"/>
    <s v="P1381120002"/>
    <s v="1381120"/>
    <n v="12"/>
    <n v="0"/>
    <n v="1200"/>
    <x v="8"/>
    <d v="2023-06-26T00:00:00"/>
    <d v="2023-06-30T00:00:00"/>
    <x v="2"/>
  </r>
  <r>
    <s v="junho"/>
    <n v="26"/>
    <d v="2023-06-26T00:00:00"/>
    <x v="0"/>
    <x v="0"/>
    <s v="(vazio)"/>
    <s v="30/jun"/>
    <x v="9"/>
    <x v="1"/>
    <s v="FEM01"/>
    <s v="BLUSA ML CANELADO FINO, SORTIDO"/>
    <s v="P1381601001"/>
    <s v="1381601"/>
    <n v="36"/>
    <n v="0"/>
    <n v="5004"/>
    <x v="10"/>
    <d v="2023-06-26T00:00:00"/>
    <d v="2023-07-17T00:00:00"/>
    <x v="1"/>
  </r>
  <r>
    <s v="junho"/>
    <n v="26"/>
    <d v="2023-06-26T00:00:00"/>
    <x v="0"/>
    <x v="0"/>
    <s v="(vazio)"/>
    <s v="30/jun"/>
    <x v="9"/>
    <x v="1"/>
    <s v="FEM03"/>
    <s v="BLUSA ML CANELADO LARGO , SORTIDO"/>
    <s v="P1381570001"/>
    <s v="1381570"/>
    <n v="36"/>
    <n v="0"/>
    <n v="5004"/>
    <x v="10"/>
    <d v="2023-06-26T00:00:00"/>
    <d v="2023-07-17T00:00:00"/>
    <x v="1"/>
  </r>
  <r>
    <s v="junho"/>
    <n v="26"/>
    <d v="2023-06-26T00:00:00"/>
    <x v="0"/>
    <x v="0"/>
    <s v="(vazio)"/>
    <s v="30/jun"/>
    <x v="10"/>
    <x v="5"/>
    <s v="CNV04"/>
    <s v="LV COQUETEL SUDOKU MD/DF ED 06"/>
    <n v="1381909"/>
    <s v="1381909"/>
    <n v="5"/>
    <n v="0"/>
    <n v="300"/>
    <x v="11"/>
    <d v="2023-06-26T00:00:00"/>
    <d v="2023-06-27T00:00:00"/>
    <x v="2"/>
  </r>
  <r>
    <s v="junho"/>
    <n v="26"/>
    <d v="2023-06-26T00:00:00"/>
    <x v="0"/>
    <x v="0"/>
    <s v="(vazio)"/>
    <s v="30/jun"/>
    <x v="10"/>
    <x v="5"/>
    <s v="CNV04"/>
    <s v="LV COQUETEL PALAVRAS CRUZADAS FACIL ED61"/>
    <n v="1381911"/>
    <s v="1381911"/>
    <n v="5"/>
    <n v="0"/>
    <n v="200"/>
    <x v="11"/>
    <d v="2023-06-26T00:00:00"/>
    <d v="2023-06-27T00:00:00"/>
    <x v="2"/>
  </r>
  <r>
    <s v="junho"/>
    <n v="26"/>
    <d v="2023-06-26T00:00:00"/>
    <x v="0"/>
    <x v="0"/>
    <s v="(vazio)"/>
    <s v="30/jun"/>
    <x v="10"/>
    <x v="5"/>
    <s v="CNV04"/>
    <s v="LV COQUETEL LETRAO DESAFIO ED 03"/>
    <n v="1381910"/>
    <s v="1381910"/>
    <n v="5"/>
    <n v="0"/>
    <n v="300"/>
    <x v="11"/>
    <d v="2023-06-26T00:00:00"/>
    <d v="2023-06-27T00:00:00"/>
    <x v="2"/>
  </r>
  <r>
    <s v="junho"/>
    <n v="26"/>
    <d v="2023-06-26T00:00:00"/>
    <x v="0"/>
    <x v="0"/>
    <s v="(vazio)"/>
    <s v="30/jun"/>
    <x v="10"/>
    <x v="5"/>
    <s v="CNV04"/>
    <s v="LV COQUETEL SUDOKU NIVEL FC/MD/DF ED 201"/>
    <n v="1381907"/>
    <s v="1381907"/>
    <n v="5"/>
    <n v="0"/>
    <n v="300"/>
    <x v="11"/>
    <d v="2023-06-26T00:00:00"/>
    <d v="2023-06-27T00:00:00"/>
    <x v="2"/>
  </r>
  <r>
    <s v="junho"/>
    <n v="26"/>
    <d v="2023-06-26T00:00:00"/>
    <x v="0"/>
    <x v="0"/>
    <s v="(vazio)"/>
    <s v="30/jun"/>
    <x v="10"/>
    <x v="5"/>
    <s v="CNV04"/>
    <s v="LV COQUETEL CRIPTO NIVEL MEDIO ED 83"/>
    <n v="1381912"/>
    <s v="1381912"/>
    <n v="5"/>
    <n v="0"/>
    <n v="300"/>
    <x v="11"/>
    <d v="2023-06-26T00:00:00"/>
    <d v="2023-06-27T00:00:00"/>
    <x v="2"/>
  </r>
  <r>
    <s v="junho"/>
    <n v="26"/>
    <d v="2023-06-26T00:00:00"/>
    <x v="0"/>
    <x v="0"/>
    <s v="(vazio)"/>
    <s v="30/jun"/>
    <x v="11"/>
    <x v="6"/>
    <s v="UDL01"/>
    <s v="TACAS SOBREMESA  LILAS 310ML"/>
    <n v="1322940"/>
    <s v="1322940"/>
    <n v="6"/>
    <n v="0"/>
    <n v="480"/>
    <x v="11"/>
    <d v="2023-06-26T00:00:00"/>
    <d v="2023-06-27T00:00:00"/>
    <x v="2"/>
  </r>
  <r>
    <s v="junho"/>
    <n v="26"/>
    <d v="2023-06-26T00:00:00"/>
    <x v="0"/>
    <x v="0"/>
    <s v="(vazio)"/>
    <s v="30/jun"/>
    <x v="11"/>
    <x v="6"/>
    <s v="UDL01"/>
    <s v="TACA AGUA PALMEIRA 260ML CLASS"/>
    <n v="1358771"/>
    <s v="1358771"/>
    <n v="6"/>
    <n v="0"/>
    <n v="720"/>
    <x v="11"/>
    <d v="2023-06-26T00:00:00"/>
    <d v="2023-06-27T00:00:00"/>
    <x v="2"/>
  </r>
  <r>
    <s v="junho"/>
    <n v="26"/>
    <d v="2023-06-26T00:00:00"/>
    <x v="0"/>
    <x v="0"/>
    <s v="(vazio)"/>
    <s v="30/jun"/>
    <x v="11"/>
    <x v="6"/>
    <s v="UDL01"/>
    <s v="TACAS AGUA  AZUL  310ML"/>
    <n v="1322941"/>
    <s v="1322941"/>
    <n v="6"/>
    <n v="0"/>
    <n v="480"/>
    <x v="11"/>
    <d v="2023-06-26T00:00:00"/>
    <d v="2023-06-27T00:00:00"/>
    <x v="2"/>
  </r>
  <r>
    <s v="junho"/>
    <n v="26"/>
    <d v="2023-06-26T00:00:00"/>
    <x v="0"/>
    <x v="0"/>
    <s v="(vazio)"/>
    <s v="30/jun"/>
    <x v="11"/>
    <x v="6"/>
    <s v="UDL01"/>
    <s v="TACAS AGUA LILAS 270ML"/>
    <n v="1322939"/>
    <s v="1322939"/>
    <n v="6"/>
    <n v="0"/>
    <n v="480"/>
    <x v="11"/>
    <d v="2023-06-26T00:00:00"/>
    <d v="2023-06-27T00:00:00"/>
    <x v="2"/>
  </r>
  <r>
    <s v="junho"/>
    <n v="26"/>
    <d v="2023-06-26T00:00:00"/>
    <x v="0"/>
    <x v="0"/>
    <s v="(vazio)"/>
    <s v="07/jul"/>
    <x v="12"/>
    <x v="7"/>
    <s v="CMB01"/>
    <s v="KIT COLCHA ULTRASONICO ESTAMPADO CASAL"/>
    <n v="1381950"/>
    <s v="1381950"/>
    <n v="6"/>
    <n v="0"/>
    <n v="402"/>
    <x v="11"/>
    <d v="2023-06-26T00:00:00"/>
    <d v="2023-06-27T00:00:00"/>
    <x v="2"/>
  </r>
  <r>
    <s v="junho"/>
    <n v="26"/>
    <d v="2023-06-26T00:00:00"/>
    <x v="0"/>
    <x v="0"/>
    <s v="(vazio)"/>
    <s v="07/jul"/>
    <x v="12"/>
    <x v="7"/>
    <s v="CMB01"/>
    <s v="KIT COLCHA ULTRASONICO ESTAMPADO SOLTEIR"/>
    <n v="1381949"/>
    <s v="1381949"/>
    <n v="6"/>
    <n v="0"/>
    <n v="378"/>
    <x v="11"/>
    <d v="2023-06-26T00:00:00"/>
    <d v="2023-06-27T00:00:00"/>
    <x v="2"/>
  </r>
  <r>
    <s v="junho"/>
    <n v="26"/>
    <d v="2023-06-26T00:00:00"/>
    <x v="0"/>
    <x v="0"/>
    <s v="(vazio)"/>
    <s v="07/jul"/>
    <x v="12"/>
    <x v="7"/>
    <s v="CMB01"/>
    <s v="KIT COLCHA ULTRASONICO LISO QUEEN"/>
    <n v="1381955"/>
    <s v="1381955"/>
    <n v="6"/>
    <n v="0"/>
    <n v="402"/>
    <x v="11"/>
    <d v="2023-06-26T00:00:00"/>
    <d v="2023-06-27T00:00:00"/>
    <x v="2"/>
  </r>
  <r>
    <s v="junho"/>
    <n v="26"/>
    <d v="2023-06-26T00:00:00"/>
    <x v="0"/>
    <x v="0"/>
    <s v="(vazio)"/>
    <s v="07/jul"/>
    <x v="12"/>
    <x v="7"/>
    <s v="CMB01"/>
    <s v="KIT COLCHA ULTRASONICO LISO SOLTEIRO"/>
    <n v="1381953"/>
    <s v="1381953"/>
    <n v="6"/>
    <n v="0"/>
    <n v="378"/>
    <x v="11"/>
    <d v="2023-06-26T00:00:00"/>
    <d v="2023-06-27T00:00:00"/>
    <x v="2"/>
  </r>
  <r>
    <s v="junho"/>
    <n v="26"/>
    <d v="2023-06-26T00:00:00"/>
    <x v="0"/>
    <x v="0"/>
    <s v="(vazio)"/>
    <s v="07/jul"/>
    <x v="12"/>
    <x v="7"/>
    <s v="CMB01"/>
    <s v="KIT COLCHA ULTRASONICO LISO CASAL"/>
    <n v="1381954"/>
    <s v="1381954"/>
    <n v="6"/>
    <n v="0"/>
    <n v="402"/>
    <x v="11"/>
    <d v="2023-06-26T00:00:00"/>
    <d v="2023-06-27T00:00:00"/>
    <x v="2"/>
  </r>
  <r>
    <s v="junho"/>
    <n v="26"/>
    <d v="2023-06-26T00:00:00"/>
    <x v="0"/>
    <x v="0"/>
    <s v="(vazio)"/>
    <s v="07/jul"/>
    <x v="12"/>
    <x v="7"/>
    <s v="CMB01"/>
    <s v="KIT COLCHA ULTRASONICO ESTAMPADO QUEEN"/>
    <n v="1381951"/>
    <s v="1381951"/>
    <n v="6"/>
    <n v="0"/>
    <n v="402"/>
    <x v="11"/>
    <d v="2023-06-26T00:00:00"/>
    <d v="2023-06-27T00:00:00"/>
    <x v="2"/>
  </r>
  <r>
    <s v="junho"/>
    <n v="26"/>
    <d v="2023-06-26T00:00:00"/>
    <x v="0"/>
    <x v="0"/>
    <s v="(vazio)"/>
    <s v="07/jul"/>
    <x v="13"/>
    <x v="4"/>
    <s v="CAL01"/>
    <s v="TNS ENGLAND NV PU, BRA/MRM-BRONZE"/>
    <s v="P1382149003"/>
    <s v="1382149"/>
    <n v="12"/>
    <n v="0"/>
    <n v="528"/>
    <x v="8"/>
    <d v="2023-06-26T00:00:00"/>
    <d v="2023-06-30T00:00:00"/>
    <x v="2"/>
  </r>
  <r>
    <s v="junho"/>
    <n v="26"/>
    <d v="2023-06-26T00:00:00"/>
    <x v="0"/>
    <x v="0"/>
    <s v="(vazio)"/>
    <s v="07/jul"/>
    <x v="13"/>
    <x v="4"/>
    <s v="CAL01"/>
    <s v="TNS ENGLAND MEIA, BRANCO"/>
    <s v="P1382150001"/>
    <s v="1382150"/>
    <n v="12"/>
    <n v="0"/>
    <n v="744"/>
    <x v="8"/>
    <d v="2023-06-26T00:00:00"/>
    <d v="2023-06-30T00:00:00"/>
    <x v="2"/>
  </r>
  <r>
    <s v="junho"/>
    <n v="26"/>
    <d v="2023-06-26T00:00:00"/>
    <x v="0"/>
    <x v="0"/>
    <s v="(vazio)"/>
    <s v="07/jul"/>
    <x v="13"/>
    <x v="4"/>
    <s v="CAL01"/>
    <s v="TNS CM ENGLAND SINT, PRETO"/>
    <s v="P1382211001"/>
    <s v="1382211"/>
    <n v="12"/>
    <n v="0"/>
    <n v="420"/>
    <x v="8"/>
    <d v="2023-06-26T00:00:00"/>
    <d v="2023-06-30T00:00:00"/>
    <x v="2"/>
  </r>
  <r>
    <s v="junho"/>
    <n v="26"/>
    <d v="2023-06-26T00:00:00"/>
    <x v="0"/>
    <x v="0"/>
    <s v="(vazio)"/>
    <s v="07/jul"/>
    <x v="13"/>
    <x v="4"/>
    <s v="CAL01"/>
    <s v="TNS CM ENGLAND SINT, BRA/MRM-BRONZE"/>
    <s v="P1382211003"/>
    <s v="1382211"/>
    <n v="12"/>
    <n v="0"/>
    <n v="420"/>
    <x v="8"/>
    <d v="2023-06-26T00:00:00"/>
    <d v="2023-06-30T00:00:00"/>
    <x v="2"/>
  </r>
  <r>
    <s v="junho"/>
    <n v="26"/>
    <d v="2023-06-26T00:00:00"/>
    <x v="0"/>
    <x v="0"/>
    <s v="(vazio)"/>
    <s v="07/jul"/>
    <x v="13"/>
    <x v="4"/>
    <s v="CAL01"/>
    <s v="TNS CM ENGLAND SINT, BRANCO"/>
    <s v="P1382211002"/>
    <s v="1382211"/>
    <n v="12"/>
    <n v="0"/>
    <n v="420"/>
    <x v="8"/>
    <d v="2023-06-26T00:00:00"/>
    <d v="2023-06-30T00:00:00"/>
    <x v="2"/>
  </r>
  <r>
    <s v="junho"/>
    <n v="26"/>
    <d v="2023-06-26T00:00:00"/>
    <x v="0"/>
    <x v="0"/>
    <s v="(vazio)"/>
    <s v="07/jul"/>
    <x v="13"/>
    <x v="4"/>
    <s v="CAL01"/>
    <s v="TNS ENGLAND NV PU, PRETO"/>
    <s v="P1382149001"/>
    <s v="1382149"/>
    <n v="18"/>
    <n v="0"/>
    <n v="954"/>
    <x v="8"/>
    <d v="2023-06-26T00:00:00"/>
    <d v="2023-06-30T00:00:00"/>
    <x v="2"/>
  </r>
  <r>
    <s v="junho"/>
    <n v="26"/>
    <d v="2023-06-26T00:00:00"/>
    <x v="0"/>
    <x v="0"/>
    <s v="(vazio)"/>
    <s v="07/jul"/>
    <x v="13"/>
    <x v="4"/>
    <s v="CAL01"/>
    <s v="TNS ENGLAND NV PU, BRANCO"/>
    <s v="P1382149002"/>
    <s v="1382149"/>
    <n v="18"/>
    <n v="0"/>
    <n v="954"/>
    <x v="8"/>
    <d v="2023-06-26T00:00:00"/>
    <d v="2023-06-30T00:00:00"/>
    <x v="2"/>
  </r>
  <r>
    <s v="junho"/>
    <n v="26"/>
    <d v="2023-06-26T00:00:00"/>
    <x v="0"/>
    <x v="0"/>
    <s v="(vazio)"/>
    <s v="07/jul"/>
    <x v="13"/>
    <x v="4"/>
    <s v="CAL01"/>
    <s v="TNS ENGLAND MEIA, PRETO"/>
    <s v="P1382150002"/>
    <s v="1382150"/>
    <n v="12"/>
    <n v="0"/>
    <n v="636"/>
    <x v="8"/>
    <d v="2023-06-26T00:00:00"/>
    <d v="2023-06-30T00:00:00"/>
    <x v="2"/>
  </r>
  <r>
    <s v="junho"/>
    <n v="26"/>
    <d v="2023-06-26T00:00:00"/>
    <x v="0"/>
    <x v="0"/>
    <s v="(vazio)"/>
    <s v="07/jul"/>
    <x v="14"/>
    <x v="7"/>
    <s v="CMB02"/>
    <s v="TLH RTO MEDELLIN AZUL PETROLEO CAVHOME"/>
    <n v="1382285"/>
    <s v="1382285"/>
    <n v="1"/>
    <n v="0"/>
    <n v="72"/>
    <x v="11"/>
    <d v="2023-06-26T00:00:00"/>
    <d v="2023-06-27T00:00:00"/>
    <x v="2"/>
  </r>
  <r>
    <s v="junho"/>
    <n v="26"/>
    <d v="2023-06-26T00:00:00"/>
    <x v="0"/>
    <x v="0"/>
    <s v="(vazio)"/>
    <s v="07/jul"/>
    <x v="14"/>
    <x v="7"/>
    <s v="CMB02"/>
    <s v="TLH BNH MEDELLIN TERRACOTA CAVHOME"/>
    <n v="1382280"/>
    <s v="1382280"/>
    <n v="1"/>
    <n v="0"/>
    <n v="120"/>
    <x v="11"/>
    <d v="2023-06-26T00:00:00"/>
    <d v="2023-06-27T00:00:00"/>
    <x v="2"/>
  </r>
  <r>
    <s v="junho"/>
    <n v="26"/>
    <d v="2023-06-26T00:00:00"/>
    <x v="0"/>
    <x v="0"/>
    <s v="(vazio)"/>
    <s v="07/jul"/>
    <x v="14"/>
    <x v="7"/>
    <s v="CMB02"/>
    <s v="TLH RTO MEDELLIN TERRACOTA CAVHOME"/>
    <n v="1382284"/>
    <s v="1382284"/>
    <n v="1"/>
    <n v="0"/>
    <n v="72"/>
    <x v="11"/>
    <d v="2023-06-26T00:00:00"/>
    <d v="2023-06-27T00:00:00"/>
    <x v="2"/>
  </r>
  <r>
    <s v="junho"/>
    <n v="26"/>
    <d v="2023-06-26T00:00:00"/>
    <x v="0"/>
    <x v="0"/>
    <s v="(vazio)"/>
    <s v="07/jul"/>
    <x v="14"/>
    <x v="7"/>
    <s v="CMB02"/>
    <s v="TLH RTO MEDELLIN BRANCO CAVHOME"/>
    <n v="1382283"/>
    <s v="1382283"/>
    <n v="1"/>
    <n v="0"/>
    <n v="72"/>
    <x v="11"/>
    <d v="2023-06-26T00:00:00"/>
    <d v="2023-06-27T00:00:00"/>
    <x v="2"/>
  </r>
  <r>
    <s v="junho"/>
    <n v="26"/>
    <d v="2023-06-26T00:00:00"/>
    <x v="0"/>
    <x v="0"/>
    <s v="(vazio)"/>
    <s v="07/jul"/>
    <x v="14"/>
    <x v="7"/>
    <s v="CMB02"/>
    <s v="TLH BNH MEDELLIN AZUL PETROLEO CAVHOME"/>
    <n v="1382281"/>
    <s v="1382281"/>
    <n v="1"/>
    <n v="0"/>
    <n v="120"/>
    <x v="11"/>
    <d v="2023-06-26T00:00:00"/>
    <d v="2023-06-27T00:00:00"/>
    <x v="2"/>
  </r>
  <r>
    <s v="junho"/>
    <n v="26"/>
    <d v="2023-06-26T00:00:00"/>
    <x v="0"/>
    <x v="0"/>
    <s v="(vazio)"/>
    <s v="07/jul"/>
    <x v="14"/>
    <x v="7"/>
    <s v="CMB02"/>
    <s v="TLH BNH MEDELLIN ROSA CHA CAVHOME"/>
    <n v="1382282"/>
    <s v="1382282"/>
    <n v="1"/>
    <n v="0"/>
    <n v="120"/>
    <x v="11"/>
    <d v="2023-06-26T00:00:00"/>
    <d v="2023-06-27T00:00:00"/>
    <x v="2"/>
  </r>
  <r>
    <s v="junho"/>
    <n v="26"/>
    <d v="2023-06-26T00:00:00"/>
    <x v="0"/>
    <x v="0"/>
    <s v="(vazio)"/>
    <s v="07/jul"/>
    <x v="14"/>
    <x v="7"/>
    <s v="CMB02"/>
    <s v="TLH RTO MEDELLIN ROSA CHA CAVHOME"/>
    <n v="1382286"/>
    <s v="1382286"/>
    <n v="1"/>
    <n v="0"/>
    <n v="72"/>
    <x v="11"/>
    <d v="2023-06-26T00:00:00"/>
    <d v="2023-06-27T00:00:00"/>
    <x v="2"/>
  </r>
  <r>
    <s v="junho"/>
    <n v="26"/>
    <d v="2023-06-26T00:00:00"/>
    <x v="0"/>
    <x v="0"/>
    <s v="(vazio)"/>
    <s v="07/jul"/>
    <x v="14"/>
    <x v="7"/>
    <s v="CMB02"/>
    <s v="TLH BNH MEDELLIN BRANCO CAVHOME"/>
    <n v="1382279"/>
    <s v="1382279"/>
    <n v="1"/>
    <n v="0"/>
    <n v="120"/>
    <x v="11"/>
    <d v="2023-06-26T00:00:00"/>
    <d v="2023-06-27T00:00:00"/>
    <x v="2"/>
  </r>
  <r>
    <s v="junho"/>
    <n v="26"/>
    <d v="2023-06-26T00:00:00"/>
    <x v="0"/>
    <x v="0"/>
    <s v="(vazio)"/>
    <s v="07/jul"/>
    <x v="15"/>
    <x v="0"/>
    <s v="MAS01"/>
    <s v="POLO MC PIQUET 2, SORTIDO"/>
    <s v="P1382304001"/>
    <s v="1382304"/>
    <n v="6"/>
    <n v="0"/>
    <n v="138"/>
    <x v="8"/>
    <d v="2023-06-26T00:00:00"/>
    <d v="2023-06-30T00:00:00"/>
    <x v="2"/>
  </r>
  <r>
    <s v="junho"/>
    <n v="26"/>
    <d v="2023-06-26T00:00:00"/>
    <x v="0"/>
    <x v="0"/>
    <s v="(vazio)"/>
    <s v="07/jul"/>
    <x v="15"/>
    <x v="0"/>
    <s v="MAS01"/>
    <s v="POLO MC PIQUET 1, SORTIDO"/>
    <s v="P1382303001"/>
    <s v="1382303"/>
    <n v="6"/>
    <n v="0"/>
    <n v="210"/>
    <x v="8"/>
    <d v="2023-06-26T00:00:00"/>
    <d v="2023-06-30T00:00:00"/>
    <x v="2"/>
  </r>
  <r>
    <s v="junho"/>
    <n v="26"/>
    <d v="2023-06-26T00:00:00"/>
    <x v="0"/>
    <x v="0"/>
    <s v="(vazio)"/>
    <s v="07/jul"/>
    <x v="15"/>
    <x v="0"/>
    <s v="MAS04"/>
    <s v="CAMISETA MC RECORTE, SORTIDO"/>
    <s v="P1382306001"/>
    <s v="1382306"/>
    <n v="6"/>
    <n v="0"/>
    <n v="300"/>
    <x v="8"/>
    <d v="2023-06-26T00:00:00"/>
    <d v="2023-06-30T00:00:00"/>
    <x v="2"/>
  </r>
  <r>
    <s v="junho"/>
    <n v="26"/>
    <d v="2023-06-26T00:00:00"/>
    <x v="0"/>
    <x v="0"/>
    <s v="(vazio)"/>
    <s v="07/jul"/>
    <x v="15"/>
    <x v="0"/>
    <s v="MAS04"/>
    <s v="CAMISETA MC DETALHE, SORTIDO"/>
    <s v="P1382307001"/>
    <s v="1382307"/>
    <n v="6"/>
    <n v="0"/>
    <n v="420"/>
    <x v="8"/>
    <d v="2023-06-26T00:00:00"/>
    <d v="2023-06-30T00:00:00"/>
    <x v="2"/>
  </r>
  <r>
    <s v="junho"/>
    <n v="26"/>
    <d v="2023-06-26T00:00:00"/>
    <x v="0"/>
    <x v="0"/>
    <s v="(vazio)"/>
    <s v="07/jul"/>
    <x v="15"/>
    <x v="0"/>
    <s v="MAS04"/>
    <s v="CAMISETA MC BOLSO, SORTIDO"/>
    <s v="P1382305001"/>
    <s v="1382305"/>
    <n v="6"/>
    <n v="0"/>
    <n v="480"/>
    <x v="8"/>
    <d v="2023-06-26T00:00:00"/>
    <d v="2023-06-30T00:00:00"/>
    <x v="2"/>
  </r>
  <r>
    <s v="junho"/>
    <n v="26"/>
    <d v="2023-06-26T00:00:00"/>
    <x v="0"/>
    <x v="0"/>
    <s v="(vazio)"/>
    <s v="07/jul"/>
    <x v="15"/>
    <x v="0"/>
    <s v="MAS04"/>
    <s v="CASACO MOLETOM 4, SORTIDO"/>
    <s v="P1382312001"/>
    <s v="1382312"/>
    <n v="6"/>
    <n v="0"/>
    <n v="1320"/>
    <x v="8"/>
    <d v="2023-06-26T00:00:00"/>
    <d v="2023-06-30T00:00:00"/>
    <x v="2"/>
  </r>
  <r>
    <s v="junho"/>
    <n v="26"/>
    <d v="2023-06-26T00:00:00"/>
    <x v="0"/>
    <x v="0"/>
    <s v="(vazio)"/>
    <s v="07/jul"/>
    <x v="15"/>
    <x v="0"/>
    <s v="MAS05"/>
    <s v="BERMUDA MOLETOM 2, SORTIDO"/>
    <s v="P1382311001"/>
    <s v="1382311"/>
    <n v="6"/>
    <n v="0"/>
    <n v="150"/>
    <x v="8"/>
    <d v="2023-06-26T00:00:00"/>
    <d v="2023-06-30T00:00:00"/>
    <x v="2"/>
  </r>
  <r>
    <s v="junho"/>
    <n v="26"/>
    <d v="2023-06-26T00:00:00"/>
    <x v="0"/>
    <x v="0"/>
    <s v="(vazio)"/>
    <s v="07/jul"/>
    <x v="15"/>
    <x v="0"/>
    <s v="MAS05"/>
    <s v="CALÇA MOLETOM JOGGER 2, SORTIDO"/>
    <s v="P1382308001"/>
    <s v="1382308"/>
    <n v="6"/>
    <n v="0"/>
    <n v="1500"/>
    <x v="8"/>
    <d v="2023-06-26T00:00:00"/>
    <d v="2023-06-30T00:00:00"/>
    <x v="2"/>
  </r>
  <r>
    <s v="junho"/>
    <n v="26"/>
    <d v="2023-06-26T00:00:00"/>
    <x v="0"/>
    <x v="0"/>
    <s v="(vazio)"/>
    <s v="07/jul"/>
    <x v="15"/>
    <x v="0"/>
    <s v="MAS05"/>
    <s v="CAMISETA MC SILK, SORTIDO"/>
    <s v="P1382313001"/>
    <s v="1382313"/>
    <n v="6"/>
    <n v="0"/>
    <n v="480"/>
    <x v="8"/>
    <d v="2023-06-26T00:00:00"/>
    <d v="2023-06-30T00:00:00"/>
    <x v="2"/>
  </r>
  <r>
    <s v="junho"/>
    <n v="26"/>
    <d v="2023-06-26T00:00:00"/>
    <x v="0"/>
    <x v="0"/>
    <s v="(vazio)"/>
    <s v="07/jul"/>
    <x v="15"/>
    <x v="0"/>
    <s v="MAS05"/>
    <s v="CALÇA MOLETOM JOGGER 3, SORTIDO"/>
    <s v="P1382309001"/>
    <s v="1382309"/>
    <n v="6"/>
    <n v="0"/>
    <n v="900"/>
    <x v="8"/>
    <d v="2023-06-26T00:00:00"/>
    <d v="2023-06-30T00:00:00"/>
    <x v="2"/>
  </r>
  <r>
    <s v="junho"/>
    <n v="26"/>
    <d v="2023-06-26T00:00:00"/>
    <x v="0"/>
    <x v="0"/>
    <s v="(vazio)"/>
    <s v="07/jul"/>
    <x v="15"/>
    <x v="0"/>
    <s v="MAS05"/>
    <s v="BERMUDA MOLETOM 1, SORTIDO"/>
    <s v="P1382310001"/>
    <s v="1382310"/>
    <n v="6"/>
    <n v="0"/>
    <n v="240"/>
    <x v="8"/>
    <d v="2023-06-26T00:00:00"/>
    <d v="2023-06-30T00:00:00"/>
    <x v="2"/>
  </r>
  <r>
    <s v="junho"/>
    <n v="26"/>
    <d v="2023-06-26T00:00:00"/>
    <x v="0"/>
    <x v="0"/>
    <s v="(vazio)"/>
    <s v="07/jul"/>
    <x v="15"/>
    <x v="0"/>
    <s v="MAS05"/>
    <s v="CAMISETA MC RECORTE 2, SORTIDO"/>
    <s v="P1382314001"/>
    <s v="1382314"/>
    <n v="6"/>
    <n v="0"/>
    <n v="540"/>
    <x v="8"/>
    <d v="2023-06-26T00:00:00"/>
    <d v="2023-06-30T00:00:00"/>
    <x v="2"/>
  </r>
  <r>
    <s v="junho"/>
    <n v="26"/>
    <d v="2023-06-26T00:00:00"/>
    <x v="0"/>
    <x v="0"/>
    <s v="(vazio)"/>
    <s v="07/jul"/>
    <x v="15"/>
    <x v="0"/>
    <s v="MAS06"/>
    <s v="CASACO MOLETOM 2, SORTIDO"/>
    <s v="P1382317001"/>
    <s v="1382317"/>
    <n v="6"/>
    <n v="0"/>
    <n v="1080"/>
    <x v="8"/>
    <d v="2023-06-26T00:00:00"/>
    <d v="2023-06-30T00:00:00"/>
    <x v="2"/>
  </r>
  <r>
    <s v="junho"/>
    <n v="26"/>
    <d v="2023-06-26T00:00:00"/>
    <x v="0"/>
    <x v="0"/>
    <s v="(vazio)"/>
    <s v="07/jul"/>
    <x v="15"/>
    <x v="0"/>
    <s v="MAS06"/>
    <s v="CASACO MOLETOM 1, SORTIDO"/>
    <s v="P1382316001"/>
    <s v="1382316"/>
    <n v="4"/>
    <n v="0"/>
    <n v="1152"/>
    <x v="8"/>
    <d v="2023-06-26T00:00:00"/>
    <d v="2023-06-30T00:00:00"/>
    <x v="2"/>
  </r>
  <r>
    <s v="junho"/>
    <n v="26"/>
    <d v="2023-06-26T00:00:00"/>
    <x v="0"/>
    <x v="0"/>
    <s v="(vazio)"/>
    <s v="07/jul"/>
    <x v="15"/>
    <x v="0"/>
    <s v="MAS06"/>
    <s v="CASACO MOLETOM 4, SORTIDO"/>
    <s v="P1382319001"/>
    <s v="1382319"/>
    <n v="6"/>
    <n v="0"/>
    <n v="540"/>
    <x v="8"/>
    <d v="2023-06-26T00:00:00"/>
    <d v="2023-06-30T00:00:00"/>
    <x v="2"/>
  </r>
  <r>
    <s v="junho"/>
    <n v="26"/>
    <d v="2023-06-26T00:00:00"/>
    <x v="0"/>
    <x v="0"/>
    <s v="(vazio)"/>
    <s v="07/jul"/>
    <x v="15"/>
    <x v="0"/>
    <s v="MAS06"/>
    <s v="CASACO MOLETOM 3, SORTIDO"/>
    <s v="P1382318001"/>
    <s v="1382318"/>
    <n v="6"/>
    <n v="0"/>
    <n v="900"/>
    <x v="8"/>
    <d v="2023-06-26T00:00:00"/>
    <d v="2023-06-30T00:00:00"/>
    <x v="2"/>
  </r>
  <r>
    <s v="junho"/>
    <n v="26"/>
    <d v="2023-06-26T00:00:00"/>
    <x v="0"/>
    <x v="0"/>
    <s v="(vazio)"/>
    <s v="07/jul"/>
    <x v="15"/>
    <x v="0"/>
    <s v="MAS06"/>
    <s v="CALÇA MOLETOM JOGGER 1, SORTIDO"/>
    <s v="P1382315001"/>
    <s v="1382315"/>
    <n v="7"/>
    <n v="0"/>
    <n v="602"/>
    <x v="8"/>
    <d v="2023-06-26T00:00:00"/>
    <d v="2023-06-30T00:00:00"/>
    <x v="2"/>
  </r>
  <r>
    <s v="junho"/>
    <n v="26"/>
    <d v="2023-06-26T00:00:00"/>
    <x v="0"/>
    <x v="0"/>
    <s v="(vazio)"/>
    <s v="07/jul"/>
    <x v="15"/>
    <x v="0"/>
    <s v="MAS07"/>
    <s v="JAQUETA PLUS, SORTIDO"/>
    <s v="P1382320001"/>
    <s v="1382320"/>
    <n v="4"/>
    <n v="0"/>
    <n v="700"/>
    <x v="8"/>
    <d v="2023-06-26T00:00:00"/>
    <d v="2023-06-30T00:00:00"/>
    <x v="2"/>
  </r>
  <r>
    <s v="junho"/>
    <n v="26"/>
    <d v="2023-06-26T00:00:00"/>
    <x v="0"/>
    <x v="0"/>
    <s v="(vazio)"/>
    <s v="10/jul"/>
    <x v="16"/>
    <x v="6"/>
    <s v="UDL03"/>
    <s v="CJ 2FRIG 20/24 AA MULTIFLON"/>
    <n v="1006414"/>
    <s v="1006414"/>
    <n v="6"/>
    <n v="0"/>
    <n v="240"/>
    <x v="11"/>
    <d v="2023-06-26T00:00:00"/>
    <d v="2023-06-27T00:00:00"/>
    <x v="2"/>
  </r>
  <r>
    <s v="junho"/>
    <n v="26"/>
    <d v="2023-06-26T00:00:00"/>
    <x v="0"/>
    <x v="0"/>
    <s v="(vazio)"/>
    <s v="10/jul"/>
    <x v="16"/>
    <x v="6"/>
    <s v="UDL03"/>
    <s v="CJ 2FRIG 18/22 AA PETIT  MULTIFLON"/>
    <n v="1002389"/>
    <s v="1002389"/>
    <n v="6"/>
    <n v="0"/>
    <n v="318"/>
    <x v="11"/>
    <d v="2023-06-26T00:00:00"/>
    <d v="2023-06-27T00:00:00"/>
    <x v="2"/>
  </r>
  <r>
    <s v="junho"/>
    <n v="26"/>
    <d v="2023-06-26T00:00:00"/>
    <x v="0"/>
    <x v="0"/>
    <s v="(vazio)"/>
    <s v="12/jul"/>
    <x v="17"/>
    <x v="6"/>
    <s v="UDL02"/>
    <s v="ESCORREDOR 12PRATOS INOX DOMUS"/>
    <n v="1382273"/>
    <s v="1382273"/>
    <n v="5"/>
    <n v="0"/>
    <n v="240"/>
    <x v="11"/>
    <d v="2023-06-26T00:00:00"/>
    <d v="2023-06-27T00:00:00"/>
    <x v="2"/>
  </r>
  <r>
    <s v="junho"/>
    <n v="26"/>
    <d v="2023-06-26T00:00:00"/>
    <x v="0"/>
    <x v="0"/>
    <s v="(vazio)"/>
    <s v="12/jul"/>
    <x v="17"/>
    <x v="6"/>
    <s v="UDL02"/>
    <s v="ESCORREDOR 16PRATOS INOX DOMUS"/>
    <n v="1382274"/>
    <s v="1382274"/>
    <n v="5"/>
    <n v="0"/>
    <n v="300"/>
    <x v="11"/>
    <d v="2023-06-26T00:00:00"/>
    <d v="2023-06-27T00:00:00"/>
    <x v="2"/>
  </r>
  <r>
    <s v="junho"/>
    <n v="26"/>
    <d v="2023-06-26T00:00:00"/>
    <x v="0"/>
    <x v="0"/>
    <s v="(vazio)"/>
    <s v="14/jul"/>
    <x v="18"/>
    <x v="7"/>
    <s v="CMB02"/>
    <s v="TOALHA RTO COMFORT BG TEKA"/>
    <n v="1382180"/>
    <s v="1382180"/>
    <n v="1"/>
    <n v="0"/>
    <n v="252"/>
    <x v="11"/>
    <d v="2023-06-26T00:00:00"/>
    <d v="2023-06-27T00:00:00"/>
    <x v="2"/>
  </r>
  <r>
    <s v="junho"/>
    <n v="26"/>
    <d v="2023-06-26T00:00:00"/>
    <x v="0"/>
    <x v="0"/>
    <s v="(vazio)"/>
    <s v="14/jul"/>
    <x v="18"/>
    <x v="7"/>
    <s v="CMB02"/>
    <s v="TOALHA RTO COMFORT CA TEKA"/>
    <n v="1382181"/>
    <s v="1382181"/>
    <n v="1"/>
    <n v="0"/>
    <n v="252"/>
    <x v="11"/>
    <d v="2023-06-26T00:00:00"/>
    <d v="2023-06-27T00:00:00"/>
    <x v="2"/>
  </r>
  <r>
    <s v="junho"/>
    <n v="26"/>
    <d v="2023-06-26T00:00:00"/>
    <x v="0"/>
    <x v="0"/>
    <s v="(vazio)"/>
    <s v="14/jul"/>
    <x v="18"/>
    <x v="7"/>
    <s v="CMB02"/>
    <s v="TOALHA RTO COMFORT CZ TEKA"/>
    <n v="1382182"/>
    <s v="1382182"/>
    <n v="1"/>
    <n v="0"/>
    <n v="252"/>
    <x v="11"/>
    <d v="2023-06-26T00:00:00"/>
    <d v="2023-06-27T00:00:00"/>
    <x v="2"/>
  </r>
  <r>
    <s v="junho"/>
    <n v="26"/>
    <d v="2023-06-26T00:00:00"/>
    <x v="0"/>
    <x v="0"/>
    <s v="(vazio)"/>
    <s v="14/jul"/>
    <x v="18"/>
    <x v="7"/>
    <s v="CMB02"/>
    <s v="TOALHA RTO COMFORT BC TEKA"/>
    <n v="1382183"/>
    <s v="1382183"/>
    <n v="1"/>
    <n v="0"/>
    <n v="252"/>
    <x v="11"/>
    <d v="2023-06-26T00:00:00"/>
    <d v="2023-06-27T00:00:00"/>
    <x v="2"/>
  </r>
  <r>
    <s v="junho"/>
    <n v="26"/>
    <d v="2023-06-26T00:00:00"/>
    <x v="0"/>
    <x v="0"/>
    <s v="(vazio)"/>
    <s v="14/jul"/>
    <x v="19"/>
    <x v="4"/>
    <s v="CAL01"/>
    <s v="TNS CAS LISTRA CURVA, PRETO"/>
    <s v="P1382349001"/>
    <s v="1382349"/>
    <n v="12"/>
    <n v="0"/>
    <n v="360"/>
    <x v="8"/>
    <d v="2023-06-26T00:00:00"/>
    <d v="2023-06-30T00:00:00"/>
    <x v="2"/>
  </r>
  <r>
    <s v="junho"/>
    <n v="26"/>
    <d v="2023-06-26T00:00:00"/>
    <x v="0"/>
    <x v="0"/>
    <s v="(vazio)"/>
    <s v="14/jul"/>
    <x v="19"/>
    <x v="4"/>
    <s v="CAL01"/>
    <s v="TNS CAS LISTRA CURVA, BRANCO"/>
    <s v="P1382349002"/>
    <s v="1382349"/>
    <n v="12"/>
    <n v="0"/>
    <n v="360"/>
    <x v="8"/>
    <d v="2023-06-26T00:00:00"/>
    <d v="2023-06-30T00:00:00"/>
    <x v="2"/>
  </r>
  <r>
    <s v="junho"/>
    <n v="26"/>
    <d v="2023-06-26T00:00:00"/>
    <x v="0"/>
    <x v="0"/>
    <s v="(vazio)"/>
    <s v="14/jul"/>
    <x v="20"/>
    <x v="2"/>
    <s v="INF06"/>
    <s v="CAMISA MANGA CURTA ESTAMPADA I, PRETO"/>
    <s v="P1382391002"/>
    <s v="1382391"/>
    <n v="6"/>
    <n v="0"/>
    <n v="402"/>
    <x v="9"/>
    <d v="2023-06-26T00:00:00"/>
    <d v="2023-06-26T00:00:00"/>
    <x v="2"/>
  </r>
  <r>
    <s v="junho"/>
    <n v="26"/>
    <d v="2023-06-26T00:00:00"/>
    <x v="0"/>
    <x v="0"/>
    <s v="(vazio)"/>
    <s v="14/jul"/>
    <x v="20"/>
    <x v="2"/>
    <s v="INF06"/>
    <s v="CAMISA MANGA CURTA ESTAMPADA II, PRETO"/>
    <s v="P1382392001"/>
    <s v="1382392"/>
    <n v="6"/>
    <n v="0"/>
    <n v="102"/>
    <x v="9"/>
    <d v="2023-06-26T00:00:00"/>
    <d v="2023-06-26T00:00:00"/>
    <x v="2"/>
  </r>
  <r>
    <s v="junho"/>
    <n v="26"/>
    <d v="2023-06-26T00:00:00"/>
    <x v="0"/>
    <x v="0"/>
    <s v="(vazio)"/>
    <s v="14/jul"/>
    <x v="20"/>
    <x v="2"/>
    <s v="INF06"/>
    <s v="CAMISA MANGA CURTA ESTAMPADA II, AZUL"/>
    <s v="P1382392002"/>
    <s v="1382392"/>
    <n v="6"/>
    <n v="0"/>
    <n v="102"/>
    <x v="9"/>
    <d v="2023-06-26T00:00:00"/>
    <d v="2023-06-26T00:00:00"/>
    <x v="2"/>
  </r>
  <r>
    <s v="junho"/>
    <n v="26"/>
    <d v="2023-06-26T00:00:00"/>
    <x v="0"/>
    <x v="0"/>
    <s v="(vazio)"/>
    <s v="14/jul"/>
    <x v="20"/>
    <x v="2"/>
    <s v="INF06"/>
    <s v="CAMISA MANGA CURTA ESTAMPADA II, BEGE"/>
    <s v="P1382392003"/>
    <s v="1382392"/>
    <n v="6"/>
    <n v="0"/>
    <n v="102"/>
    <x v="9"/>
    <d v="2023-06-26T00:00:00"/>
    <d v="2023-06-26T00:00:00"/>
    <x v="2"/>
  </r>
  <r>
    <s v="junho"/>
    <n v="26"/>
    <d v="2023-06-26T00:00:00"/>
    <x v="0"/>
    <x v="0"/>
    <s v="(vazio)"/>
    <s v="14/jul"/>
    <x v="20"/>
    <x v="2"/>
    <s v="INF06"/>
    <s v="CAMISA MANGA CURTA ESTAMPADA I, BRANCO"/>
    <s v="P1382391001"/>
    <s v="1382391"/>
    <n v="6"/>
    <n v="0"/>
    <n v="402"/>
    <x v="9"/>
    <d v="2023-06-26T00:00:00"/>
    <d v="2023-06-26T00:00:00"/>
    <x v="2"/>
  </r>
  <r>
    <s v="junho"/>
    <n v="26"/>
    <d v="2023-06-26T00:00:00"/>
    <x v="0"/>
    <x v="0"/>
    <s v="(vazio)"/>
    <s v="14/jul"/>
    <x v="20"/>
    <x v="0"/>
    <s v="MAS04"/>
    <s v="CAMISA MC ESTAMPA FOLHAS, BRA-OFF WHITE/"/>
    <s v="P1382332002"/>
    <s v="1382332"/>
    <n v="9"/>
    <n v="0"/>
    <n v="981"/>
    <x v="8"/>
    <d v="2023-06-26T00:00:00"/>
    <d v="2023-06-30T00:00:00"/>
    <x v="2"/>
  </r>
  <r>
    <s v="junho"/>
    <n v="26"/>
    <d v="2023-06-26T00:00:00"/>
    <x v="0"/>
    <x v="0"/>
    <s v="(vazio)"/>
    <s v="14/jul"/>
    <x v="20"/>
    <x v="0"/>
    <s v="MAS04"/>
    <s v="SHORT ESTAMPA FOLHAS, PTO/AZUL"/>
    <s v="P1382333001"/>
    <s v="1382333"/>
    <n v="9"/>
    <n v="0"/>
    <n v="981"/>
    <x v="8"/>
    <d v="2023-06-26T00:00:00"/>
    <d v="2023-06-30T00:00:00"/>
    <x v="2"/>
  </r>
  <r>
    <s v="junho"/>
    <n v="26"/>
    <d v="2023-06-26T00:00:00"/>
    <x v="0"/>
    <x v="0"/>
    <s v="(vazio)"/>
    <s v="14/jul"/>
    <x v="20"/>
    <x v="0"/>
    <s v="MAS04"/>
    <s v="CAMISA MC ESTAMPA PAISAGEM, BRA-OFF WHIT"/>
    <s v="P1382334001"/>
    <s v="1382334"/>
    <n v="9"/>
    <n v="0"/>
    <n v="1197"/>
    <x v="8"/>
    <d v="2023-06-26T00:00:00"/>
    <d v="2023-06-30T00:00:00"/>
    <x v="2"/>
  </r>
  <r>
    <s v="junho"/>
    <n v="26"/>
    <d v="2023-06-26T00:00:00"/>
    <x v="0"/>
    <x v="0"/>
    <s v="(vazio)"/>
    <s v="14/jul"/>
    <x v="20"/>
    <x v="0"/>
    <s v="MAS04"/>
    <s v="SHORT ESTAMPA PAISAGEM, BRA-OFF WHITE/VE"/>
    <s v="P1382335001"/>
    <s v="1382335"/>
    <n v="9"/>
    <n v="0"/>
    <n v="603"/>
    <x v="8"/>
    <d v="2023-06-26T00:00:00"/>
    <d v="2023-06-30T00:00:00"/>
    <x v="2"/>
  </r>
  <r>
    <s v="junho"/>
    <n v="26"/>
    <d v="2023-06-26T00:00:00"/>
    <x v="0"/>
    <x v="0"/>
    <s v="(vazio)"/>
    <s v="14/jul"/>
    <x v="20"/>
    <x v="0"/>
    <s v="MAS04"/>
    <s v="SHORT LISO, PRETO"/>
    <s v="P1382340003"/>
    <s v="1382340"/>
    <n v="9"/>
    <n v="0"/>
    <n v="720"/>
    <x v="8"/>
    <d v="2023-06-26T00:00:00"/>
    <d v="2023-06-30T00:00:00"/>
    <x v="2"/>
  </r>
  <r>
    <s v="junho"/>
    <n v="26"/>
    <d v="2023-06-26T00:00:00"/>
    <x v="0"/>
    <x v="0"/>
    <s v="(vazio)"/>
    <s v="14/jul"/>
    <x v="20"/>
    <x v="0"/>
    <s v="MAS04"/>
    <s v="SHORT LISO, AZL-MARINHO"/>
    <s v="P1382340001"/>
    <s v="1382340"/>
    <n v="9"/>
    <n v="0"/>
    <n v="720"/>
    <x v="8"/>
    <d v="2023-06-26T00:00:00"/>
    <d v="2023-06-30T00:00:00"/>
    <x v="2"/>
  </r>
  <r>
    <s v="junho"/>
    <n v="26"/>
    <d v="2023-06-26T00:00:00"/>
    <x v="0"/>
    <x v="0"/>
    <s v="(vazio)"/>
    <s v="14/jul"/>
    <x v="20"/>
    <x v="0"/>
    <s v="MAS04"/>
    <s v="CAMISA MC LISTRADA, BEGE"/>
    <s v="P1382341003"/>
    <s v="1382341"/>
    <n v="9"/>
    <n v="0"/>
    <n v="207"/>
    <x v="8"/>
    <d v="2023-06-26T00:00:00"/>
    <d v="2023-06-30T00:00:00"/>
    <x v="2"/>
  </r>
  <r>
    <s v="junho"/>
    <n v="26"/>
    <d v="2023-06-26T00:00:00"/>
    <x v="0"/>
    <x v="0"/>
    <s v="(vazio)"/>
    <s v="14/jul"/>
    <x v="20"/>
    <x v="0"/>
    <s v="MAS04"/>
    <s v="CAMISA MC LISTRADA, ROSA"/>
    <s v="P1382341001"/>
    <s v="1382341"/>
    <n v="9"/>
    <n v="0"/>
    <n v="207"/>
    <x v="8"/>
    <d v="2023-06-26T00:00:00"/>
    <d v="2023-06-30T00:00:00"/>
    <x v="2"/>
  </r>
  <r>
    <s v="junho"/>
    <n v="26"/>
    <d v="2023-06-26T00:00:00"/>
    <x v="0"/>
    <x v="0"/>
    <s v="(vazio)"/>
    <s v="14/jul"/>
    <x v="20"/>
    <x v="0"/>
    <s v="MAS04"/>
    <s v="CAMISA MC LISTRADA, AZUL"/>
    <s v="P1382341002"/>
    <s v="1382341"/>
    <n v="9"/>
    <n v="0"/>
    <n v="207"/>
    <x v="8"/>
    <d v="2023-06-26T00:00:00"/>
    <d v="2023-06-30T00:00:00"/>
    <x v="2"/>
  </r>
  <r>
    <s v="junho"/>
    <n v="26"/>
    <d v="2023-06-26T00:00:00"/>
    <x v="0"/>
    <x v="0"/>
    <s v="(vazio)"/>
    <s v="14/jul"/>
    <x v="20"/>
    <x v="0"/>
    <s v="MAS04"/>
    <s v="CAMISA MC ESTAMPA FOLHAGEM BLUE, AZL/PRE"/>
    <s v="P1382336001"/>
    <s v="1382336"/>
    <n v="9"/>
    <n v="0"/>
    <n v="180"/>
    <x v="8"/>
    <d v="2023-06-26T00:00:00"/>
    <d v="2023-06-30T00:00:00"/>
    <x v="2"/>
  </r>
  <r>
    <s v="junho"/>
    <n v="26"/>
    <d v="2023-06-26T00:00:00"/>
    <x v="0"/>
    <x v="0"/>
    <s v="(vazio)"/>
    <s v="14/jul"/>
    <x v="20"/>
    <x v="0"/>
    <s v="MAS04"/>
    <s v="SHORT ESTAMPA COQUEIROS, PTO/BEGE"/>
    <s v="P1382339001"/>
    <s v="1382339"/>
    <n v="9"/>
    <n v="0"/>
    <n v="180"/>
    <x v="8"/>
    <d v="2023-06-26T00:00:00"/>
    <d v="2023-06-30T00:00:00"/>
    <x v="2"/>
  </r>
  <r>
    <s v="junho"/>
    <n v="26"/>
    <d v="2023-06-26T00:00:00"/>
    <x v="0"/>
    <x v="0"/>
    <s v="(vazio)"/>
    <s v="14/jul"/>
    <x v="20"/>
    <x v="0"/>
    <s v="MAS04"/>
    <s v="CAMISA MC ESTAMPA FOLHAS, PTO/AZUL"/>
    <s v="P1382332001"/>
    <s v="1382332"/>
    <n v="9"/>
    <n v="0"/>
    <n v="981"/>
    <x v="8"/>
    <d v="2023-06-26T00:00:00"/>
    <d v="2023-06-30T00:00:00"/>
    <x v="2"/>
  </r>
  <r>
    <s v="junho"/>
    <n v="26"/>
    <d v="2023-06-26T00:00:00"/>
    <x v="0"/>
    <x v="0"/>
    <s v="(vazio)"/>
    <s v="14/jul"/>
    <x v="20"/>
    <x v="0"/>
    <s v="MAS04"/>
    <s v="CAMISA MC ESTAMPA COQUEIROS, PTO/BEGE"/>
    <s v="P1382338001"/>
    <s v="1382338"/>
    <n v="9"/>
    <n v="0"/>
    <n v="180"/>
    <x v="8"/>
    <d v="2023-06-26T00:00:00"/>
    <d v="2023-06-30T00:00:00"/>
    <x v="2"/>
  </r>
  <r>
    <s v="junho"/>
    <n v="26"/>
    <d v="2023-06-26T00:00:00"/>
    <x v="0"/>
    <x v="0"/>
    <s v="(vazio)"/>
    <s v="14/jul"/>
    <x v="20"/>
    <x v="0"/>
    <s v="MAS04"/>
    <s v="SHORT ESTAMPA FOLHAGEM BLUE, AZL/PRETO"/>
    <s v="P1382337001"/>
    <s v="1382337"/>
    <n v="9"/>
    <n v="0"/>
    <n v="180"/>
    <x v="8"/>
    <d v="2023-06-26T00:00:00"/>
    <d v="2023-06-30T00:00:00"/>
    <x v="2"/>
  </r>
  <r>
    <s v="junho"/>
    <n v="26"/>
    <d v="2023-06-26T00:00:00"/>
    <x v="0"/>
    <x v="0"/>
    <s v="(vazio)"/>
    <s v="14/jul"/>
    <x v="20"/>
    <x v="0"/>
    <s v="MAS04"/>
    <s v="SHORT ESTAMPA FOLHAS, BRA-OFF WHITE/VERD"/>
    <s v="P1382333002"/>
    <s v="1382333"/>
    <n v="9"/>
    <n v="0"/>
    <n v="981"/>
    <x v="8"/>
    <d v="2023-06-26T00:00:00"/>
    <d v="2023-06-30T00:00:00"/>
    <x v="2"/>
  </r>
  <r>
    <s v="junho"/>
    <n v="26"/>
    <d v="2023-06-26T00:00:00"/>
    <x v="0"/>
    <x v="0"/>
    <s v="(vazio)"/>
    <s v="14/jul"/>
    <x v="20"/>
    <x v="0"/>
    <s v="MAS04"/>
    <s v="SHORT LISO, LRJ-CORAL"/>
    <s v="P1382340002"/>
    <s v="1382340"/>
    <n v="9"/>
    <n v="0"/>
    <n v="720"/>
    <x v="8"/>
    <d v="2023-06-26T00:00:00"/>
    <d v="2023-06-30T00:00:00"/>
    <x v="2"/>
  </r>
  <r>
    <s v="junho"/>
    <n v="26"/>
    <d v="2023-06-26T00:00:00"/>
    <x v="0"/>
    <x v="0"/>
    <s v="(vazio)"/>
    <s v="14/jul"/>
    <x v="20"/>
    <x v="0"/>
    <s v="MAS07"/>
    <s v="CAMISA MC ESTAMPADA, BRA-OFF WHITE/VERDE"/>
    <s v="P1382342003"/>
    <s v="1382342"/>
    <n v="5"/>
    <n v="0"/>
    <n v="120"/>
    <x v="8"/>
    <d v="2023-06-26T00:00:00"/>
    <d v="2023-06-30T00:00:00"/>
    <x v="2"/>
  </r>
  <r>
    <s v="junho"/>
    <n v="26"/>
    <d v="2023-06-26T00:00:00"/>
    <x v="0"/>
    <x v="0"/>
    <s v="(vazio)"/>
    <s v="14/jul"/>
    <x v="20"/>
    <x v="0"/>
    <s v="MAS07"/>
    <s v="CAMISA MC ESTAMPADA, PTO/BRANCO"/>
    <s v="P1382342002"/>
    <s v="1382342"/>
    <n v="5"/>
    <n v="0"/>
    <n v="120"/>
    <x v="8"/>
    <d v="2023-06-26T00:00:00"/>
    <d v="2023-06-30T00:00:00"/>
    <x v="2"/>
  </r>
  <r>
    <s v="junho"/>
    <n v="26"/>
    <d v="2023-06-26T00:00:00"/>
    <x v="0"/>
    <x v="0"/>
    <s v="(vazio)"/>
    <s v="14/jul"/>
    <x v="20"/>
    <x v="0"/>
    <s v="MAS07"/>
    <s v="CAMISA MC ESTAMPADA, AZL/PRETO"/>
    <s v="P1382342001"/>
    <s v="1382342"/>
    <n v="5"/>
    <n v="0"/>
    <n v="120"/>
    <x v="8"/>
    <d v="2023-06-26T00:00:00"/>
    <d v="2023-06-30T00:00:00"/>
    <x v="2"/>
  </r>
  <r>
    <s v="junho"/>
    <n v="26"/>
    <d v="2023-06-26T00:00:00"/>
    <x v="0"/>
    <x v="0"/>
    <s v="(vazio)"/>
    <s v="15/jul"/>
    <x v="21"/>
    <x v="7"/>
    <s v="CMB03"/>
    <s v="KIT 2 GUARDANAPO 43X43"/>
    <n v="1381773"/>
    <s v="1381773"/>
    <n v="1"/>
    <n v="0"/>
    <n v="635"/>
    <x v="11"/>
    <d v="2023-06-26T00:00:00"/>
    <d v="2023-06-27T00:00:00"/>
    <x v="2"/>
  </r>
  <r>
    <s v="junho"/>
    <n v="26"/>
    <d v="2023-06-26T00:00:00"/>
    <x v="0"/>
    <x v="0"/>
    <s v="(vazio)"/>
    <s v="28/jul"/>
    <x v="22"/>
    <x v="1"/>
    <s v="FEM01"/>
    <s v="MACACÃO EST CÍRCULOS, PTO/BRANCO"/>
    <s v="P1382376001"/>
    <s v="1382376"/>
    <n v="7"/>
    <n v="0"/>
    <n v="483"/>
    <x v="9"/>
    <d v="2023-06-26T00:00:00"/>
    <d v="2023-06-26T00:00:00"/>
    <x v="2"/>
  </r>
  <r>
    <s v="junho"/>
    <n v="26"/>
    <d v="2023-06-26T00:00:00"/>
    <x v="0"/>
    <x v="0"/>
    <s v="(vazio)"/>
    <s v="28/jul"/>
    <x v="22"/>
    <x v="1"/>
    <s v="FEM01"/>
    <s v="CAMISA MANGA BUFANTE ELÁSTICO BARRA, VER"/>
    <s v="P1382377001"/>
    <s v="1382377"/>
    <n v="7"/>
    <n v="0"/>
    <n v="602"/>
    <x v="9"/>
    <d v="2023-06-26T00:00:00"/>
    <d v="2023-06-26T00:00:00"/>
    <x v="2"/>
  </r>
  <r>
    <s v="junho"/>
    <n v="26"/>
    <d v="2023-06-26T00:00:00"/>
    <x v="0"/>
    <x v="0"/>
    <s v="(vazio)"/>
    <s v="28/jul"/>
    <x v="22"/>
    <x v="1"/>
    <s v="FEM01"/>
    <s v="VESTIDO CHEMISE MC CURTO EST PINCELADAS,"/>
    <s v="P1382370001"/>
    <s v="1382370"/>
    <n v="7"/>
    <n v="0"/>
    <n v="602"/>
    <x v="9"/>
    <d v="2023-06-26T00:00:00"/>
    <d v="2023-06-26T00:00:00"/>
    <x v="2"/>
  </r>
  <r>
    <s v="junho"/>
    <n v="26"/>
    <d v="2023-06-26T00:00:00"/>
    <x v="0"/>
    <x v="0"/>
    <s v="(vazio)"/>
    <s v="28/jul"/>
    <x v="22"/>
    <x v="1"/>
    <s v="FEM01"/>
    <s v="CAMISA MC EST PINCELADAS, BRA/PTO"/>
    <s v="P1382371001"/>
    <s v="1382371"/>
    <n v="7"/>
    <n v="0"/>
    <n v="602"/>
    <x v="9"/>
    <d v="2023-06-26T00:00:00"/>
    <d v="2023-06-26T00:00:00"/>
    <x v="2"/>
  </r>
  <r>
    <s v="junho"/>
    <n v="26"/>
    <d v="2023-06-26T00:00:00"/>
    <x v="0"/>
    <x v="0"/>
    <s v="(vazio)"/>
    <s v="28/jul"/>
    <x v="22"/>
    <x v="1"/>
    <s v="FEM01"/>
    <s v="SHORT SARJADO EST ONÇA, MULTICORES"/>
    <s v="P1382372001"/>
    <s v="1382372"/>
    <n v="7"/>
    <n v="0"/>
    <n v="301"/>
    <x v="9"/>
    <d v="2023-06-26T00:00:00"/>
    <d v="2023-06-26T00:00:00"/>
    <x v="2"/>
  </r>
  <r>
    <s v="junho"/>
    <n v="26"/>
    <d v="2023-06-26T00:00:00"/>
    <x v="0"/>
    <x v="0"/>
    <s v="(vazio)"/>
    <s v="28/jul"/>
    <x v="22"/>
    <x v="1"/>
    <s v="FEM01"/>
    <s v="SHORT SARJADO EST ZEBRADO, BGE/PTO"/>
    <s v="P1382373001"/>
    <s v="1382373"/>
    <n v="7"/>
    <n v="0"/>
    <n v="301"/>
    <x v="9"/>
    <d v="2023-06-26T00:00:00"/>
    <d v="2023-06-26T00:00:00"/>
    <x v="2"/>
  </r>
  <r>
    <s v="junho"/>
    <n v="26"/>
    <d v="2023-06-26T00:00:00"/>
    <x v="0"/>
    <x v="0"/>
    <s v="(vazio)"/>
    <s v="28/jul"/>
    <x v="22"/>
    <x v="1"/>
    <s v="FEM01"/>
    <s v="SHORT SARJADO TINTO LISO, ROS-PINK"/>
    <s v="P1382374001"/>
    <s v="1382374"/>
    <n v="7"/>
    <n v="0"/>
    <n v="70"/>
    <x v="9"/>
    <d v="2023-06-26T00:00:00"/>
    <d v="2023-06-26T00:00:00"/>
    <x v="2"/>
  </r>
  <r>
    <s v="junho"/>
    <n v="26"/>
    <d v="2023-06-26T00:00:00"/>
    <x v="0"/>
    <x v="0"/>
    <s v="(vazio)"/>
    <s v="28/jul"/>
    <x v="22"/>
    <x v="1"/>
    <s v="FEM01"/>
    <s v="CALÇA EST LOLLIPOP, BRA/ROS"/>
    <s v="P1382375001"/>
    <s v="1382375"/>
    <n v="7"/>
    <n v="0"/>
    <n v="203"/>
    <x v="9"/>
    <d v="2023-06-26T00:00:00"/>
    <d v="2023-06-26T00:00:00"/>
    <x v="2"/>
  </r>
  <r>
    <s v="junho"/>
    <n v="26"/>
    <d v="2023-06-26T00:00:00"/>
    <x v="0"/>
    <x v="0"/>
    <s v="(vazio)"/>
    <s v="28/jul"/>
    <x v="22"/>
    <x v="1"/>
    <s v="FEM03"/>
    <s v="MACACÃO EST BICHO, VERDE"/>
    <s v="P1382378001"/>
    <s v="1382378"/>
    <n v="8"/>
    <n v="0"/>
    <n v="704"/>
    <x v="9"/>
    <d v="2023-06-26T00:00:00"/>
    <d v="2023-06-26T00:00:00"/>
    <x v="2"/>
  </r>
  <r>
    <s v="junho"/>
    <n v="26"/>
    <d v="2023-06-26T00:00:00"/>
    <x v="0"/>
    <x v="0"/>
    <s v="(vazio)"/>
    <s v="28/jul"/>
    <x v="22"/>
    <x v="1"/>
    <s v="FEM03"/>
    <s v="SHORT EST BICHO, VERDE"/>
    <s v="P1382379001"/>
    <s v="1382379"/>
    <n v="8"/>
    <n v="0"/>
    <n v="600"/>
    <x v="9"/>
    <d v="2023-06-26T00:00:00"/>
    <d v="2023-06-26T00:00:00"/>
    <x v="2"/>
  </r>
  <r>
    <s v="junho"/>
    <n v="26"/>
    <d v="2023-06-26T00:00:00"/>
    <x v="0"/>
    <x v="0"/>
    <s v="(vazio)"/>
    <s v="28/jul"/>
    <x v="22"/>
    <x v="1"/>
    <s v="FEM04"/>
    <s v="CAMISA MC EST FLORAL POSITIVA, BRA/VERDE"/>
    <s v="P1382380001"/>
    <s v="1382380"/>
    <n v="8"/>
    <n v="0"/>
    <n v="800"/>
    <x v="9"/>
    <d v="2023-06-26T00:00:00"/>
    <d v="2023-06-26T00:00:00"/>
    <x v="2"/>
  </r>
  <r>
    <s v="junho"/>
    <n v="26"/>
    <d v="2023-06-26T00:00:00"/>
    <x v="0"/>
    <x v="0"/>
    <s v="(vazio)"/>
    <s v="28/jul"/>
    <x v="22"/>
    <x v="1"/>
    <s v="FEM04"/>
    <s v="SHORT EST FLORAL NEGATIVO, VERDE"/>
    <s v="P1382381001"/>
    <s v="1382381"/>
    <n v="8"/>
    <n v="0"/>
    <n v="504"/>
    <x v="9"/>
    <d v="2023-06-26T00:00:00"/>
    <d v="2023-06-26T00:00:00"/>
    <x v="2"/>
  </r>
  <r>
    <s v="junho"/>
    <n v="26"/>
    <d v="2023-06-26T00:00:00"/>
    <x v="0"/>
    <x v="0"/>
    <s v="(vazio)"/>
    <s v="30/jul"/>
    <x v="0"/>
    <x v="1"/>
    <s v="FEM03"/>
    <s v="BL ML CROPPED MALHA DEVORE, BRANCO"/>
    <s v="P1382347002"/>
    <s v="1382347"/>
    <n v="8"/>
    <n v="0"/>
    <n v="1144"/>
    <x v="8"/>
    <d v="2023-06-26T00:00:00"/>
    <d v="2023-06-30T00:00:00"/>
    <x v="2"/>
  </r>
  <r>
    <s v="junho"/>
    <n v="26"/>
    <d v="2023-06-26T00:00:00"/>
    <x v="0"/>
    <x v="0"/>
    <s v="(vazio)"/>
    <s v="30/jul"/>
    <x v="0"/>
    <x v="1"/>
    <s v="FEM03"/>
    <s v="BL ML CROPPED MALHA DEVORE, ROX-LILAS"/>
    <s v="P1382347003"/>
    <s v="1382347"/>
    <n v="8"/>
    <n v="0"/>
    <n v="1144"/>
    <x v="8"/>
    <d v="2023-06-26T00:00:00"/>
    <d v="2023-06-30T00:00:00"/>
    <x v="2"/>
  </r>
  <r>
    <s v="junho"/>
    <n v="26"/>
    <d v="2023-06-26T00:00:00"/>
    <x v="0"/>
    <x v="0"/>
    <s v="(vazio)"/>
    <s v="30/jul"/>
    <x v="0"/>
    <x v="1"/>
    <s v="FEM03"/>
    <s v="BL ML CROPPED MALHA DEVORE, ROSA"/>
    <s v="P1382347001"/>
    <s v="1382347"/>
    <n v="8"/>
    <n v="0"/>
    <n v="1144"/>
    <x v="8"/>
    <d v="2023-06-26T00:00:00"/>
    <d v="2023-06-30T00:00:00"/>
    <x v="2"/>
  </r>
  <r>
    <s v="junho"/>
    <n v="26"/>
    <d v="2023-06-26T00:00:00"/>
    <x v="0"/>
    <x v="0"/>
    <s v="(vazio)"/>
    <s v="30/jul"/>
    <x v="0"/>
    <x v="1"/>
    <s v="FEM04"/>
    <s v="BL MG JAPONESA CANELADO DEVORE, BRANCO"/>
    <s v="P1382345001"/>
    <s v="1382345"/>
    <n v="8"/>
    <n v="0"/>
    <n v="1144"/>
    <x v="8"/>
    <d v="2023-06-26T00:00:00"/>
    <d v="2023-06-30T00:00:00"/>
    <x v="2"/>
  </r>
  <r>
    <s v="junho"/>
    <n v="26"/>
    <d v="2023-06-26T00:00:00"/>
    <x v="0"/>
    <x v="0"/>
    <s v="(vazio)"/>
    <s v="30/jul"/>
    <x v="0"/>
    <x v="1"/>
    <s v="FEM04"/>
    <s v="BL MG JAPONESA VISCOLINHO, BRA-OFF WHITE"/>
    <s v="P1382346001"/>
    <s v="1382346"/>
    <n v="8"/>
    <n v="0"/>
    <n v="1144"/>
    <x v="8"/>
    <d v="2023-06-26T00:00:00"/>
    <d v="2023-06-30T00:00:00"/>
    <x v="2"/>
  </r>
  <r>
    <s v="junho"/>
    <n v="26"/>
    <d v="2023-06-26T00:00:00"/>
    <x v="0"/>
    <x v="0"/>
    <s v="(vazio)"/>
    <s v="30/jul"/>
    <x v="0"/>
    <x v="1"/>
    <s v="FEM04"/>
    <s v="BL ML CANELADO DEVORE, PRETO"/>
    <s v="P1382344001"/>
    <s v="1382344"/>
    <n v="8"/>
    <n v="0"/>
    <n v="1144"/>
    <x v="8"/>
    <d v="2023-06-26T00:00:00"/>
    <d v="2023-06-30T00:00:00"/>
    <x v="2"/>
  </r>
  <r>
    <s v="junho"/>
    <n v="26"/>
    <d v="2023-06-26T00:00:00"/>
    <x v="0"/>
    <x v="0"/>
    <s v="(vazio)"/>
    <s v="30/jul"/>
    <x v="0"/>
    <x v="1"/>
    <s v="FEM04"/>
    <s v="BL ML CANELADO DEVORE, BRA-OFF WHITE"/>
    <s v="P1382344002"/>
    <s v="1382344"/>
    <n v="8"/>
    <n v="0"/>
    <n v="1144"/>
    <x v="8"/>
    <d v="2023-06-26T00:00:00"/>
    <d v="2023-06-30T00:00:00"/>
    <x v="2"/>
  </r>
  <r>
    <s v="junho"/>
    <n v="26"/>
    <d v="2023-06-26T00:00:00"/>
    <x v="0"/>
    <x v="0"/>
    <s v="(vazio)"/>
    <s v="30/jul"/>
    <x v="22"/>
    <x v="2"/>
    <s v="INF03"/>
    <s v="BLUSA MC LOVE IS LOVE , BRA-OFF WHITE"/>
    <s v="P1382348001"/>
    <s v="1382348"/>
    <n v="9"/>
    <n v="0"/>
    <n v="1287"/>
    <x v="8"/>
    <d v="2023-06-26T00:00:00"/>
    <d v="2023-06-30T00:00:00"/>
    <x v="2"/>
  </r>
  <r>
    <s v="junho"/>
    <n v="26"/>
    <d v="2023-06-26T00:00:00"/>
    <x v="0"/>
    <x v="0"/>
    <s v="(vazio)"/>
    <s v="30/jul"/>
    <x v="0"/>
    <x v="0"/>
    <s v="MAS01"/>
    <s v="CAMISETA ML BOLSO, SORTIDO"/>
    <s v="P1382343001"/>
    <s v="1382343"/>
    <n v="9"/>
    <n v="0"/>
    <n v="1287"/>
    <x v="8"/>
    <d v="2023-06-26T00:00:00"/>
    <d v="2023-06-30T00:00:00"/>
    <x v="2"/>
  </r>
  <r>
    <s v="junho"/>
    <n v="26"/>
    <d v="2023-06-26T00:00:00"/>
    <x v="0"/>
    <x v="0"/>
    <s v="(vazio)"/>
    <s v="11/ago"/>
    <x v="23"/>
    <x v="7"/>
    <s v="CMB01"/>
    <s v="KIT COLCHA SLT ONCA 112-01 900XXXULL"/>
    <n v="1381504"/>
    <s v="1381504"/>
    <n v="1"/>
    <n v="0"/>
    <n v="350"/>
    <x v="11"/>
    <d v="2023-06-26T00:00:00"/>
    <d v="2023-06-27T00:00:00"/>
    <x v="2"/>
  </r>
  <r>
    <s v="junho"/>
    <n v="26"/>
    <d v="2023-06-26T00:00:00"/>
    <x v="0"/>
    <x v="0"/>
    <s v="(vazio)"/>
    <s v="11/ago"/>
    <x v="23"/>
    <x v="7"/>
    <s v="CMB01"/>
    <s v="KIT COLCHA CSL ONCA 112-01 900XXXULL"/>
    <n v="1381505"/>
    <s v="1381505"/>
    <n v="1"/>
    <n v="0"/>
    <n v="1212"/>
    <x v="11"/>
    <d v="2023-06-26T00:00:00"/>
    <d v="2023-06-27T00:00:00"/>
    <x v="2"/>
  </r>
  <r>
    <s v="junho"/>
    <n v="26"/>
    <d v="2023-06-26T00:00:00"/>
    <x v="0"/>
    <x v="0"/>
    <s v="(vazio)"/>
    <s v="11/ago"/>
    <x v="23"/>
    <x v="7"/>
    <s v="CMB01"/>
    <s v="KIT COLCHA QUEEN ONCA 112-01 900XXXULL"/>
    <n v="1381506"/>
    <s v="1381506"/>
    <n v="1"/>
    <n v="0"/>
    <n v="769"/>
    <x v="11"/>
    <d v="2023-06-26T00:00:00"/>
    <d v="2023-06-27T00:00:00"/>
    <x v="2"/>
  </r>
  <r>
    <s v="junho"/>
    <n v="26"/>
    <d v="2023-06-26T00:00:00"/>
    <x v="0"/>
    <x v="0"/>
    <s v="(vazio)"/>
    <s v="11/ago"/>
    <x v="23"/>
    <x v="7"/>
    <s v="CMB01"/>
    <s v="KIT COLCHA SLT FLOR 114-01 900XXXULL"/>
    <n v="1381507"/>
    <s v="1381507"/>
    <n v="1"/>
    <n v="0"/>
    <n v="275"/>
    <x v="11"/>
    <d v="2023-06-26T00:00:00"/>
    <d v="2023-06-27T00:00:00"/>
    <x v="2"/>
  </r>
  <r>
    <s v="junho"/>
    <n v="26"/>
    <d v="2023-06-26T00:00:00"/>
    <x v="0"/>
    <x v="0"/>
    <s v="(vazio)"/>
    <s v="11/ago"/>
    <x v="23"/>
    <x v="7"/>
    <s v="CMB01"/>
    <s v="KIT COLCHA CSL FLOR 114-01 900XXXULL"/>
    <n v="1381508"/>
    <s v="1381508"/>
    <n v="1"/>
    <n v="0"/>
    <n v="952"/>
    <x v="11"/>
    <d v="2023-06-26T00:00:00"/>
    <d v="2023-06-27T00:00:00"/>
    <x v="2"/>
  </r>
  <r>
    <s v="junho"/>
    <n v="26"/>
    <d v="2023-06-26T00:00:00"/>
    <x v="0"/>
    <x v="0"/>
    <s v="(vazio)"/>
    <s v="11/ago"/>
    <x v="23"/>
    <x v="7"/>
    <s v="CMB01"/>
    <s v="KIT COLCHA QUEEN FLOR 114-01 900XXXULL"/>
    <n v="1381509"/>
    <s v="1381509"/>
    <n v="1"/>
    <n v="0"/>
    <n v="604"/>
    <x v="11"/>
    <d v="2023-06-26T00:00:00"/>
    <d v="2023-06-27T00:00:00"/>
    <x v="2"/>
  </r>
  <r>
    <s v="junho"/>
    <n v="26"/>
    <d v="2023-06-26T00:00:00"/>
    <x v="0"/>
    <x v="0"/>
    <s v="(vazio)"/>
    <s v="11/ago"/>
    <x v="23"/>
    <x v="7"/>
    <s v="CMB01"/>
    <s v="KIT COLCHA SLT ARABESCO 118-01 900XXXULL"/>
    <n v="1381510"/>
    <s v="1381510"/>
    <n v="1"/>
    <n v="0"/>
    <n v="245"/>
    <x v="11"/>
    <d v="2023-06-26T00:00:00"/>
    <d v="2023-06-27T00:00:00"/>
    <x v="2"/>
  </r>
  <r>
    <s v="junho"/>
    <n v="26"/>
    <d v="2023-06-26T00:00:00"/>
    <x v="0"/>
    <x v="0"/>
    <s v="(vazio)"/>
    <s v="11/ago"/>
    <x v="23"/>
    <x v="7"/>
    <s v="CMB01"/>
    <s v="KIT COLCHA CSL ARABESCO 118-01 900XXXULL"/>
    <n v="1381511"/>
    <s v="1381511"/>
    <n v="1"/>
    <n v="0"/>
    <n v="848"/>
    <x v="11"/>
    <d v="2023-06-26T00:00:00"/>
    <d v="2023-06-27T00:00:00"/>
    <x v="2"/>
  </r>
  <r>
    <s v="junho"/>
    <n v="26"/>
    <d v="2023-06-26T00:00:00"/>
    <x v="0"/>
    <x v="0"/>
    <s v="(vazio)"/>
    <s v="11/ago"/>
    <x v="23"/>
    <x v="7"/>
    <s v="CMB01"/>
    <s v="KIT COLCHA QUEEN ARABESCO 118-01 900XXXU"/>
    <n v="1381512"/>
    <s v="1381512"/>
    <n v="1"/>
    <n v="0"/>
    <n v="538"/>
    <x v="11"/>
    <d v="2023-06-26T00:00:00"/>
    <d v="2023-06-27T00:00:00"/>
    <x v="2"/>
  </r>
  <r>
    <s v="junho"/>
    <n v="26"/>
    <d v="2023-06-26T00:00:00"/>
    <x v="0"/>
    <x v="0"/>
    <s v="(vazio)"/>
    <s v="11/ago"/>
    <x v="23"/>
    <x v="7"/>
    <s v="CMB01"/>
    <s v="KIT COLCHA SLT FLOR 119-01 900XXXULL"/>
    <n v="1381513"/>
    <s v="1381513"/>
    <n v="1"/>
    <n v="0"/>
    <n v="245"/>
    <x v="11"/>
    <d v="2023-06-26T00:00:00"/>
    <d v="2023-06-27T00:00:00"/>
    <x v="2"/>
  </r>
  <r>
    <s v="junho"/>
    <n v="26"/>
    <d v="2023-06-26T00:00:00"/>
    <x v="0"/>
    <x v="0"/>
    <s v="(vazio)"/>
    <s v="11/ago"/>
    <x v="23"/>
    <x v="7"/>
    <s v="CMB01"/>
    <s v="KIT COLCHA CSL FLOR 119-01 900XXXULL"/>
    <n v="1381514"/>
    <s v="1381514"/>
    <n v="1"/>
    <n v="0"/>
    <n v="848"/>
    <x v="11"/>
    <d v="2023-06-26T00:00:00"/>
    <d v="2023-06-27T00:00:00"/>
    <x v="2"/>
  </r>
  <r>
    <s v="junho"/>
    <n v="26"/>
    <d v="2023-06-26T00:00:00"/>
    <x v="0"/>
    <x v="0"/>
    <s v="(vazio)"/>
    <s v="11/ago"/>
    <x v="23"/>
    <x v="7"/>
    <s v="CMB01"/>
    <s v="KIT COLCHA QUEEN FLOR 119-01 900XXXULL"/>
    <n v="1381515"/>
    <s v="1381515"/>
    <n v="1"/>
    <n v="0"/>
    <n v="538"/>
    <x v="11"/>
    <d v="2023-06-26T00:00:00"/>
    <d v="2023-06-27T00:00:00"/>
    <x v="2"/>
  </r>
  <r>
    <s v="junho"/>
    <n v="26"/>
    <d v="2023-06-26T00:00:00"/>
    <x v="0"/>
    <x v="0"/>
    <s v="(vazio)"/>
    <s v="11/ago"/>
    <x v="23"/>
    <x v="7"/>
    <s v="CMB01"/>
    <s v="KIT COLCHA SLT FLOR 122-01 900XXXULL"/>
    <n v="1381516"/>
    <s v="1381516"/>
    <n v="1"/>
    <n v="0"/>
    <n v="320"/>
    <x v="11"/>
    <d v="2023-06-26T00:00:00"/>
    <d v="2023-06-27T00:00:00"/>
    <x v="2"/>
  </r>
  <r>
    <s v="junho"/>
    <n v="26"/>
    <d v="2023-06-26T00:00:00"/>
    <x v="0"/>
    <x v="0"/>
    <s v="(vazio)"/>
    <s v="11/ago"/>
    <x v="23"/>
    <x v="7"/>
    <s v="CMB01"/>
    <s v="KIT COLCHA CSL FLOR 122-01 900XXXULL"/>
    <n v="1381517"/>
    <s v="1381517"/>
    <n v="1"/>
    <n v="0"/>
    <n v="1108"/>
    <x v="11"/>
    <d v="2023-06-26T00:00:00"/>
    <d v="2023-06-27T00:00:00"/>
    <x v="2"/>
  </r>
  <r>
    <s v="junho"/>
    <n v="26"/>
    <d v="2023-06-26T00:00:00"/>
    <x v="0"/>
    <x v="0"/>
    <s v="(vazio)"/>
    <s v="11/ago"/>
    <x v="23"/>
    <x v="7"/>
    <s v="CMB01"/>
    <s v="KIT COLCHA QUEEN FLOR 122-01 900XXXULL"/>
    <n v="1381518"/>
    <s v="1381518"/>
    <n v="1"/>
    <n v="0"/>
    <n v="703"/>
    <x v="11"/>
    <d v="2023-06-26T00:00:00"/>
    <d v="2023-06-27T00:00:00"/>
    <x v="2"/>
  </r>
  <r>
    <s v="junho"/>
    <n v="26"/>
    <d v="2023-06-26T00:00:00"/>
    <x v="0"/>
    <x v="0"/>
    <s v="(vazio)"/>
    <s v="11/ago"/>
    <x v="23"/>
    <x v="7"/>
    <s v="CMB01"/>
    <s v="KIT COLCHA SLT ARABESCO 124-01 900XXXULL"/>
    <n v="1381519"/>
    <s v="1381519"/>
    <n v="1"/>
    <n v="0"/>
    <n v="327"/>
    <x v="11"/>
    <d v="2023-06-26T00:00:00"/>
    <d v="2023-06-27T00:00:00"/>
    <x v="2"/>
  </r>
  <r>
    <s v="junho"/>
    <n v="26"/>
    <d v="2023-06-26T00:00:00"/>
    <x v="0"/>
    <x v="0"/>
    <s v="(vazio)"/>
    <s v="11/ago"/>
    <x v="23"/>
    <x v="7"/>
    <s v="CMB01"/>
    <s v="KIT COLCHA CSL ARABESCO 124-01 900XXXULL"/>
    <n v="1381520"/>
    <s v="1381520"/>
    <n v="1"/>
    <n v="0"/>
    <n v="1134"/>
    <x v="11"/>
    <d v="2023-06-26T00:00:00"/>
    <d v="2023-06-27T00:00:00"/>
    <x v="2"/>
  </r>
  <r>
    <s v="junho"/>
    <n v="26"/>
    <d v="2023-06-26T00:00:00"/>
    <x v="0"/>
    <x v="0"/>
    <s v="(vazio)"/>
    <s v="11/ago"/>
    <x v="23"/>
    <x v="7"/>
    <s v="CMB01"/>
    <s v="KIT COLCHA QUEEN ARABESCO 124-01 900XXXU"/>
    <n v="1381521"/>
    <s v="1381521"/>
    <n v="1"/>
    <n v="0"/>
    <n v="719"/>
    <x v="11"/>
    <d v="2023-06-26T00:00:00"/>
    <d v="2023-06-27T00:00:00"/>
    <x v="2"/>
  </r>
  <r>
    <s v="junho"/>
    <n v="26"/>
    <d v="2023-06-26T00:00:00"/>
    <x v="0"/>
    <x v="0"/>
    <s v="(vazio)"/>
    <s v="11/ago"/>
    <x v="23"/>
    <x v="7"/>
    <s v="CMB01"/>
    <s v="KIT COLCHA SLT ROSA 133-01 900XXXULL"/>
    <n v="1381522"/>
    <s v="1381522"/>
    <n v="1"/>
    <n v="0"/>
    <n v="125"/>
    <x v="11"/>
    <d v="2023-06-26T00:00:00"/>
    <d v="2023-06-27T00:00:00"/>
    <x v="2"/>
  </r>
  <r>
    <s v="junho"/>
    <n v="26"/>
    <d v="2023-06-26T00:00:00"/>
    <x v="0"/>
    <x v="0"/>
    <s v="(vazio)"/>
    <s v="11/ago"/>
    <x v="23"/>
    <x v="7"/>
    <s v="CMB01"/>
    <s v="KIT COLCHA CSL ROSA 133-01 900XXXULL"/>
    <n v="1381523"/>
    <s v="1381523"/>
    <n v="1"/>
    <n v="0"/>
    <n v="432"/>
    <x v="11"/>
    <d v="2023-06-26T00:00:00"/>
    <d v="2023-06-27T00:00:00"/>
    <x v="2"/>
  </r>
  <r>
    <s v="junho"/>
    <n v="26"/>
    <d v="2023-06-26T00:00:00"/>
    <x v="0"/>
    <x v="0"/>
    <s v="(vazio)"/>
    <s v="11/ago"/>
    <x v="23"/>
    <x v="7"/>
    <s v="CMB01"/>
    <s v="KIT COLCHA QUEEN ROSA 133-01 900XXXULL"/>
    <n v="1381524"/>
    <s v="1381524"/>
    <n v="1"/>
    <n v="0"/>
    <n v="274"/>
    <x v="11"/>
    <d v="2023-06-26T00:00:00"/>
    <d v="2023-06-27T00:00:00"/>
    <x v="2"/>
  </r>
  <r>
    <s v="junho"/>
    <n v="26"/>
    <d v="2023-06-26T00:00:00"/>
    <x v="0"/>
    <x v="0"/>
    <s v="(vazio)"/>
    <s v="11/ago"/>
    <x v="23"/>
    <x v="7"/>
    <s v="CMB01"/>
    <s v="KIT COLCHA SLT QUADRO 136-01 900XXXULL"/>
    <n v="1381525"/>
    <s v="1381525"/>
    <n v="1"/>
    <n v="0"/>
    <n v="132"/>
    <x v="11"/>
    <d v="2023-06-26T00:00:00"/>
    <d v="2023-06-27T00:00:00"/>
    <x v="2"/>
  </r>
  <r>
    <s v="junho"/>
    <n v="26"/>
    <d v="2023-06-26T00:00:00"/>
    <x v="0"/>
    <x v="0"/>
    <s v="(vazio)"/>
    <s v="11/ago"/>
    <x v="23"/>
    <x v="7"/>
    <s v="CMB01"/>
    <s v="KIT COLCHA CSL QUADRO 136-01 900XXXULL"/>
    <n v="1381526"/>
    <s v="1381526"/>
    <n v="1"/>
    <n v="0"/>
    <n v="458"/>
    <x v="11"/>
    <d v="2023-06-26T00:00:00"/>
    <d v="2023-06-27T00:00:00"/>
    <x v="2"/>
  </r>
  <r>
    <s v="junho"/>
    <n v="26"/>
    <d v="2023-06-26T00:00:00"/>
    <x v="0"/>
    <x v="0"/>
    <s v="(vazio)"/>
    <s v="11/ago"/>
    <x v="23"/>
    <x v="7"/>
    <s v="CMB01"/>
    <s v="KIT COLCHA QUEEN QUADRO 136-01 900XXXULL"/>
    <n v="1381527"/>
    <s v="1381527"/>
    <n v="1"/>
    <n v="0"/>
    <n v="290"/>
    <x v="11"/>
    <d v="2023-06-26T00:00:00"/>
    <d v="2023-06-27T00:00:00"/>
    <x v="2"/>
  </r>
  <r>
    <s v="junho"/>
    <n v="26"/>
    <d v="2023-06-26T00:00:00"/>
    <x v="0"/>
    <x v="0"/>
    <s v="(vazio)"/>
    <s v="18/ago"/>
    <x v="24"/>
    <x v="2"/>
    <s v="INF03"/>
    <s v="BERMUDA CICLISTA BÁSICA,ROSA"/>
    <s v="P1381716003"/>
    <s v="1381716"/>
    <n v="8"/>
    <n v="0"/>
    <n v="904"/>
    <x v="8"/>
    <d v="2023-06-26T00:00:00"/>
    <d v="2023-06-30T00:00:00"/>
    <x v="2"/>
  </r>
  <r>
    <s v="junho"/>
    <n v="26"/>
    <d v="2023-06-26T00:00:00"/>
    <x v="0"/>
    <x v="0"/>
    <s v="(vazio)"/>
    <s v="18/ago"/>
    <x v="24"/>
    <x v="2"/>
    <s v="INF03"/>
    <s v="LEGGING BÁSICA ,PRETO"/>
    <s v="P1381715002"/>
    <s v="1381715"/>
    <n v="8"/>
    <n v="0"/>
    <n v="904"/>
    <x v="8"/>
    <d v="2023-06-26T00:00:00"/>
    <d v="2023-06-30T00:00:00"/>
    <x v="2"/>
  </r>
  <r>
    <s v="junho"/>
    <n v="26"/>
    <d v="2023-06-29T00:00:00"/>
    <x v="0"/>
    <x v="0"/>
    <s v="(vazio)"/>
    <s v="29/jun"/>
    <x v="25"/>
    <x v="8"/>
    <s v="LNG04"/>
    <s v="CALCINHA COTTON INF, SORTIDO"/>
    <s v="P1380417001"/>
    <s v="1380417"/>
    <n v="6"/>
    <n v="0"/>
    <n v="2880"/>
    <x v="11"/>
    <d v="2023-06-29T00:00:00"/>
    <d v="2023-06-30T00:00:00"/>
    <x v="2"/>
  </r>
  <r>
    <s v="junho"/>
    <n v="26"/>
    <d v="2023-06-29T00:00:00"/>
    <x v="0"/>
    <x v="0"/>
    <s v="(vazio)"/>
    <s v="30/jun"/>
    <x v="26"/>
    <x v="3"/>
    <s v="JNS01"/>
    <s v="BERM F J CICLISTA - 406155, AZL-JEANS MÉ"/>
    <s v="P1382488001"/>
    <s v="1382488"/>
    <n v="12"/>
    <n v="0"/>
    <n v="1428"/>
    <x v="12"/>
    <d v="2023-06-29T00:00:00"/>
    <d v="2023-07-10T00:00:00"/>
    <x v="7"/>
  </r>
  <r>
    <s v="junho"/>
    <n v="26"/>
    <d v="2023-06-29T00:00:00"/>
    <x v="0"/>
    <x v="0"/>
    <s v="(vazio)"/>
    <s v="30/jun"/>
    <x v="26"/>
    <x v="3"/>
    <s v="JNS01"/>
    <s v="CALÇA F J PREGAS WIDE, AZL-JEANS MÉDIO"/>
    <s v="P1382471001"/>
    <s v="1382471"/>
    <n v="12"/>
    <n v="0"/>
    <n v="480"/>
    <x v="12"/>
    <d v="2023-06-29T00:00:00"/>
    <d v="2023-07-10T00:00:00"/>
    <x v="7"/>
  </r>
  <r>
    <s v="junho"/>
    <n v="26"/>
    <d v="2023-06-29T00:00:00"/>
    <x v="0"/>
    <x v="0"/>
    <s v="(vazio)"/>
    <s v="30/jun"/>
    <x v="26"/>
    <x v="3"/>
    <s v="JNS01"/>
    <s v="BERM F J CICLISTA BIGODE 3D, PTO-BLACK J"/>
    <s v="P1382473001"/>
    <s v="1382473"/>
    <n v="12"/>
    <n v="0"/>
    <n v="1236"/>
    <x v="12"/>
    <d v="2023-06-29T00:00:00"/>
    <d v="2023-07-10T00:00:00"/>
    <x v="7"/>
  </r>
  <r>
    <s v="junho"/>
    <n v="26"/>
    <d v="2023-06-29T00:00:00"/>
    <x v="0"/>
    <x v="0"/>
    <s v="(vazio)"/>
    <s v="30/jun"/>
    <x v="26"/>
    <x v="3"/>
    <s v="JNS01"/>
    <s v="BERM F J CICLISTA - 406210, AZL-JEANS MÉ"/>
    <s v="P1382489001"/>
    <s v="1382489"/>
    <n v="12"/>
    <n v="0"/>
    <n v="1032"/>
    <x v="12"/>
    <d v="2023-06-29T00:00:00"/>
    <d v="2023-07-10T00:00:00"/>
    <x v="7"/>
  </r>
  <r>
    <s v="junho"/>
    <n v="26"/>
    <d v="2023-06-29T00:00:00"/>
    <x v="0"/>
    <x v="0"/>
    <s v="(vazio)"/>
    <s v="30/jun"/>
    <x v="26"/>
    <x v="3"/>
    <s v="JNS01"/>
    <s v="SAIA F J LONGA FENDA, AZL-JEANS MÉDIO"/>
    <s v="P1382210001"/>
    <s v="1382210"/>
    <n v="14"/>
    <n v="0"/>
    <n v="504"/>
    <x v="12"/>
    <d v="2023-06-29T00:00:00"/>
    <d v="2023-07-10T00:00:00"/>
    <x v="7"/>
  </r>
  <r>
    <s v="junho"/>
    <n v="26"/>
    <d v="2023-06-29T00:00:00"/>
    <x v="0"/>
    <x v="0"/>
    <s v="(vazio)"/>
    <s v="30/jun"/>
    <x v="26"/>
    <x v="3"/>
    <s v="JNS01"/>
    <s v="CALÇA F J BOOT CUT RASGOS JOELHO, AZL-JE"/>
    <s v="P1382472001"/>
    <s v="1382472"/>
    <n v="12"/>
    <n v="0"/>
    <n v="384"/>
    <x v="12"/>
    <d v="2023-06-29T00:00:00"/>
    <d v="2023-07-10T00:00:00"/>
    <x v="7"/>
  </r>
  <r>
    <s v="junho"/>
    <n v="26"/>
    <d v="2023-06-29T00:00:00"/>
    <x v="0"/>
    <x v="0"/>
    <s v="(vazio)"/>
    <s v="30/jun"/>
    <x v="26"/>
    <x v="3"/>
    <s v="JNS03"/>
    <s v="CALÇA M J SLIM  STAR, AZL-JEANS ESCURO"/>
    <s v="P1382487001"/>
    <s v="1382487"/>
    <n v="10"/>
    <n v="0"/>
    <n v="330"/>
    <x v="12"/>
    <d v="2023-06-29T00:00:00"/>
    <d v="2023-07-10T00:00:00"/>
    <x v="7"/>
  </r>
  <r>
    <s v="junho"/>
    <n v="26"/>
    <d v="2023-06-29T00:00:00"/>
    <x v="0"/>
    <x v="0"/>
    <s v="(vazio)"/>
    <s v="30/jun"/>
    <x v="26"/>
    <x v="3"/>
    <s v="JNS03"/>
    <s v="CALÇA M S JOGGER , PRETO"/>
    <s v="P1382477002"/>
    <s v="1382477"/>
    <n v="14"/>
    <n v="0"/>
    <n v="588"/>
    <x v="12"/>
    <d v="2023-06-29T00:00:00"/>
    <d v="2023-07-10T00:00:00"/>
    <x v="7"/>
  </r>
  <r>
    <s v="junho"/>
    <n v="26"/>
    <d v="2023-06-29T00:00:00"/>
    <x v="0"/>
    <x v="0"/>
    <s v="(vazio)"/>
    <s v="30/jun"/>
    <x v="26"/>
    <x v="3"/>
    <s v="JNS03"/>
    <s v="CALÇA M J JOGGER JEANS BLACK, PTO-BLACK"/>
    <s v="P1382478001"/>
    <s v="1382478"/>
    <n v="16"/>
    <n v="0"/>
    <n v="800"/>
    <x v="12"/>
    <d v="2023-06-29T00:00:00"/>
    <d v="2023-07-10T00:00:00"/>
    <x v="7"/>
  </r>
  <r>
    <s v="junho"/>
    <n v="26"/>
    <d v="2023-06-29T00:00:00"/>
    <x v="0"/>
    <x v="0"/>
    <s v="(vazio)"/>
    <s v="30/jun"/>
    <x v="26"/>
    <x v="3"/>
    <s v="JNS03"/>
    <s v="CALÇA M S JOGGER , VRD-MILITAR"/>
    <s v="P1382477001"/>
    <s v="1382477"/>
    <n v="14"/>
    <n v="0"/>
    <n v="840"/>
    <x v="12"/>
    <d v="2023-06-29T00:00:00"/>
    <d v="2023-07-10T00:00:00"/>
    <x v="7"/>
  </r>
  <r>
    <s v="junho"/>
    <n v="26"/>
    <d v="2023-06-29T00:00:00"/>
    <x v="0"/>
    <x v="0"/>
    <s v="(vazio)"/>
    <s v="30/jun"/>
    <x v="26"/>
    <x v="3"/>
    <s v="JNS03"/>
    <s v="CALÇA M J SKINNY BOLSO FACA, AZL-JEANS E"/>
    <s v="P1382483001"/>
    <s v="1382483"/>
    <n v="10"/>
    <n v="0"/>
    <n v="330"/>
    <x v="12"/>
    <d v="2023-06-29T00:00:00"/>
    <d v="2023-07-10T00:00:00"/>
    <x v="7"/>
  </r>
  <r>
    <s v="junho"/>
    <n v="26"/>
    <d v="2023-06-29T00:00:00"/>
    <x v="0"/>
    <x v="0"/>
    <s v="(vazio)"/>
    <s v="30/jun"/>
    <x v="26"/>
    <x v="3"/>
    <s v="JNS03"/>
    <s v="BERM M S 5 BOLSOS PROG, BGE-CAQUI"/>
    <s v="P1382481001"/>
    <s v="1382481"/>
    <n v="14"/>
    <n v="0"/>
    <n v="1120"/>
    <x v="12"/>
    <d v="2023-06-29T00:00:00"/>
    <d v="2023-07-10T00:00:00"/>
    <x v="7"/>
  </r>
  <r>
    <s v="junho"/>
    <n v="26"/>
    <d v="2023-06-29T00:00:00"/>
    <x v="0"/>
    <x v="0"/>
    <s v="(vazio)"/>
    <s v="30/jun"/>
    <x v="26"/>
    <x v="3"/>
    <s v="JNS03"/>
    <s v="CALÇA M J SUPER SKINNY, AZL-JEANS MÉDIO"/>
    <s v="P1382482001"/>
    <s v="1382482"/>
    <n v="10"/>
    <n v="0"/>
    <n v="350"/>
    <x v="12"/>
    <d v="2023-06-29T00:00:00"/>
    <d v="2023-07-10T00:00:00"/>
    <x v="7"/>
  </r>
  <r>
    <s v="junho"/>
    <n v="26"/>
    <d v="2023-06-29T00:00:00"/>
    <x v="0"/>
    <x v="0"/>
    <s v="(vazio)"/>
    <s v="30/jun"/>
    <x v="26"/>
    <x v="3"/>
    <s v="JNS03"/>
    <s v="CALÇA M J SLIM PREMIUM, AZL-JEANS ESCURO"/>
    <s v="P1382484001"/>
    <s v="1382484"/>
    <n v="10"/>
    <n v="0"/>
    <n v="540"/>
    <x v="12"/>
    <d v="2023-06-29T00:00:00"/>
    <d v="2023-07-10T00:00:00"/>
    <x v="7"/>
  </r>
  <r>
    <s v="junho"/>
    <n v="26"/>
    <d v="2023-06-29T00:00:00"/>
    <x v="0"/>
    <x v="0"/>
    <s v="(vazio)"/>
    <s v="30/jun"/>
    <x v="26"/>
    <x v="3"/>
    <s v="JNS03"/>
    <s v="CALÇA M J RETA CARGO, PTO-BLACK JEANS"/>
    <s v="P1382485001"/>
    <s v="1382485"/>
    <n v="16"/>
    <n v="0"/>
    <n v="1264"/>
    <x v="12"/>
    <d v="2023-06-29T00:00:00"/>
    <d v="2023-07-10T00:00:00"/>
    <x v="7"/>
  </r>
  <r>
    <s v="junho"/>
    <n v="26"/>
    <d v="2023-06-29T00:00:00"/>
    <x v="0"/>
    <x v="0"/>
    <s v="(vazio)"/>
    <s v="30/jun"/>
    <x v="26"/>
    <x v="3"/>
    <s v="JNS03"/>
    <s v="CALÇA M J RETA CARGO LAVADA, AZL-JEANS M"/>
    <s v="P1382486001"/>
    <s v="1382486"/>
    <n v="16"/>
    <n v="0"/>
    <n v="240"/>
    <x v="12"/>
    <d v="2023-06-29T00:00:00"/>
    <d v="2023-07-10T00:00:00"/>
    <x v="7"/>
  </r>
  <r>
    <s v="junho"/>
    <n v="26"/>
    <d v="2023-06-29T00:00:00"/>
    <x v="0"/>
    <x v="0"/>
    <s v="(vazio)"/>
    <s v="30/jun"/>
    <x v="26"/>
    <x v="3"/>
    <s v="JNS03"/>
    <s v="CALÇA M S  ALFAIATARIA BOLSO EMBUTIDO, V"/>
    <s v="P1382479001"/>
    <s v="1382479"/>
    <n v="14"/>
    <n v="0"/>
    <n v="994"/>
    <x v="12"/>
    <d v="2023-06-29T00:00:00"/>
    <d v="2023-07-10T00:00:00"/>
    <x v="7"/>
  </r>
  <r>
    <s v="junho"/>
    <n v="26"/>
    <d v="2023-06-29T00:00:00"/>
    <x v="0"/>
    <x v="0"/>
    <s v="(vazio)"/>
    <s v="30/jun"/>
    <x v="26"/>
    <x v="3"/>
    <s v="JNS03"/>
    <s v="CALÇA M S  ALFAIATARIA BOLSO EMBUTIDO, B"/>
    <s v="P1382479002"/>
    <s v="1382479"/>
    <n v="14"/>
    <n v="0"/>
    <n v="1400"/>
    <x v="12"/>
    <d v="2023-06-29T00:00:00"/>
    <d v="2023-07-10T00:00:00"/>
    <x v="7"/>
  </r>
  <r>
    <s v="junho"/>
    <n v="26"/>
    <d v="2023-06-29T00:00:00"/>
    <x v="0"/>
    <x v="0"/>
    <s v="(vazio)"/>
    <s v="30/jun"/>
    <x v="26"/>
    <x v="3"/>
    <s v="JNS03"/>
    <s v="CALÇA M S  ALFAIATARIA BOLSO EMBUTIDO, A"/>
    <s v="P1382479003"/>
    <s v="1382479"/>
    <n v="14"/>
    <n v="0"/>
    <n v="994"/>
    <x v="12"/>
    <d v="2023-06-29T00:00:00"/>
    <d v="2023-07-10T00:00:00"/>
    <x v="7"/>
  </r>
  <r>
    <s v="junho"/>
    <n v="26"/>
    <d v="2023-06-29T00:00:00"/>
    <x v="0"/>
    <x v="0"/>
    <s v="(vazio)"/>
    <s v="30/jun"/>
    <x v="26"/>
    <x v="3"/>
    <s v="JNS03"/>
    <s v="CALÇA M S  ALFAIATARIA BOLSO EMBUTIDO, P"/>
    <s v="P1382479004"/>
    <s v="1382479"/>
    <n v="14"/>
    <n v="0"/>
    <n v="2002"/>
    <x v="12"/>
    <d v="2023-06-29T00:00:00"/>
    <d v="2023-07-10T00:00:00"/>
    <x v="7"/>
  </r>
  <r>
    <s v="junho"/>
    <n v="26"/>
    <d v="2023-06-29T00:00:00"/>
    <x v="0"/>
    <x v="0"/>
    <s v="(vazio)"/>
    <s v="30/jun"/>
    <x v="26"/>
    <x v="3"/>
    <s v="JNS03"/>
    <s v="BERM M S ALFAIATARIA BOLSO EMBUTIDO, VRD"/>
    <s v="P1382480001"/>
    <s v="1382480"/>
    <n v="14"/>
    <n v="0"/>
    <n v="980"/>
    <x v="12"/>
    <d v="2023-06-29T00:00:00"/>
    <d v="2023-07-10T00:00:00"/>
    <x v="7"/>
  </r>
  <r>
    <s v="junho"/>
    <n v="26"/>
    <d v="2023-06-29T00:00:00"/>
    <x v="0"/>
    <x v="0"/>
    <s v="(vazio)"/>
    <s v="30/jun"/>
    <x v="26"/>
    <x v="3"/>
    <s v="JNS03"/>
    <s v="BERM M S ALFAIATARIA BOLSO EMBUTIDO, BGE"/>
    <s v="P1382480002"/>
    <s v="1382480"/>
    <n v="14"/>
    <n v="0"/>
    <n v="1204"/>
    <x v="12"/>
    <d v="2023-06-29T00:00:00"/>
    <d v="2023-07-10T00:00:00"/>
    <x v="7"/>
  </r>
  <r>
    <s v="junho"/>
    <n v="26"/>
    <d v="2023-06-29T00:00:00"/>
    <x v="0"/>
    <x v="0"/>
    <s v="(vazio)"/>
    <s v="30/jun"/>
    <x v="26"/>
    <x v="3"/>
    <s v="JNS03"/>
    <s v="BERM M S ALFAIATARIA BOLSO EMBUTIDO, AZL"/>
    <s v="P1382480003"/>
    <s v="1382480"/>
    <n v="14"/>
    <n v="0"/>
    <n v="504"/>
    <x v="12"/>
    <d v="2023-06-29T00:00:00"/>
    <d v="2023-07-10T00:00:00"/>
    <x v="7"/>
  </r>
  <r>
    <s v="junho"/>
    <n v="26"/>
    <d v="2023-06-29T00:00:00"/>
    <x v="0"/>
    <x v="0"/>
    <s v="(vazio)"/>
    <s v="30/jun"/>
    <x v="26"/>
    <x v="3"/>
    <s v="JNS03"/>
    <s v="BERM M S ALFAIATARIA BOLSO EMBUTIDO, PRE"/>
    <s v="P1382480004"/>
    <s v="1382480"/>
    <n v="14"/>
    <n v="0"/>
    <n v="2016"/>
    <x v="12"/>
    <d v="2023-06-29T00:00:00"/>
    <d v="2023-07-10T00:00:00"/>
    <x v="7"/>
  </r>
  <r>
    <s v="junho"/>
    <n v="26"/>
    <d v="2023-06-29T00:00:00"/>
    <x v="0"/>
    <x v="0"/>
    <s v="(vazio)"/>
    <s v="30/jun"/>
    <x v="26"/>
    <x v="3"/>
    <s v="JNS02"/>
    <s v="CALÇA F J MOM PLUS, AZL-JEANS ESCURO"/>
    <s v="P1382475001"/>
    <s v="1382475"/>
    <n v="12"/>
    <n v="0"/>
    <n v="540"/>
    <x v="12"/>
    <d v="2023-06-29T00:00:00"/>
    <d v="2023-07-10T00:00:00"/>
    <x v="7"/>
  </r>
  <r>
    <s v="junho"/>
    <n v="26"/>
    <d v="2023-06-29T00:00:00"/>
    <x v="0"/>
    <x v="0"/>
    <s v="(vazio)"/>
    <s v="30/jun"/>
    <x v="26"/>
    <x v="3"/>
    <s v="JNS02"/>
    <s v="BERM J J CLICLISTA PLUS - 406154, AZL-JE"/>
    <s v="P1382490001"/>
    <s v="1382490"/>
    <n v="12"/>
    <n v="0"/>
    <n v="900"/>
    <x v="12"/>
    <d v="2023-06-29T00:00:00"/>
    <d v="2023-07-10T00:00:00"/>
    <x v="7"/>
  </r>
  <r>
    <s v="junho"/>
    <n v="26"/>
    <d v="2023-06-29T00:00:00"/>
    <x v="0"/>
    <x v="0"/>
    <s v="(vazio)"/>
    <s v="30/jun"/>
    <x v="26"/>
    <x v="3"/>
    <s v="JNS02"/>
    <s v="BERM J J CLICLISTA PLUS - 406208, AZL-JE"/>
    <s v="P1382491001"/>
    <s v="1382491"/>
    <n v="12"/>
    <n v="0"/>
    <n v="324"/>
    <x v="12"/>
    <d v="2023-06-29T00:00:00"/>
    <d v="2023-07-10T00:00:00"/>
    <x v="7"/>
  </r>
  <r>
    <s v="junho"/>
    <n v="26"/>
    <d v="2023-06-29T00:00:00"/>
    <x v="0"/>
    <x v="0"/>
    <s v="(vazio)"/>
    <s v="30/jun"/>
    <x v="26"/>
    <x v="3"/>
    <s v="JNS02"/>
    <s v="BERM J J CLICLISTA PLUS - 406207, AZL-JE"/>
    <s v="P1382476001"/>
    <s v="1382476"/>
    <n v="12"/>
    <n v="0"/>
    <n v="888"/>
    <x v="12"/>
    <d v="2023-06-29T00:00:00"/>
    <d v="2023-07-10T00:00:00"/>
    <x v="7"/>
  </r>
  <r>
    <s v="junho"/>
    <n v="26"/>
    <d v="2023-06-29T00:00:00"/>
    <x v="0"/>
    <x v="0"/>
    <s v="(vazio)"/>
    <s v="30/jun"/>
    <x v="26"/>
    <x v="3"/>
    <s v="JNS02"/>
    <s v="CALÇA F J JOGGER PLUS, AZL-JEANS ESCURO"/>
    <s v="P1382474001"/>
    <s v="1382474"/>
    <n v="10"/>
    <n v="0"/>
    <n v="560"/>
    <x v="12"/>
    <d v="2023-06-29T00:00:00"/>
    <d v="2023-07-10T00:00:00"/>
    <x v="7"/>
  </r>
  <r>
    <s v="junho"/>
    <n v="26"/>
    <d v="2023-06-29T00:00:00"/>
    <x v="0"/>
    <x v="0"/>
    <s v="(vazio)"/>
    <s v="07/jul"/>
    <x v="14"/>
    <x v="7"/>
    <s v="CMB02"/>
    <s v="TLH DE RTO TURIN INDIGO CAVHOME"/>
    <s v="1382288"/>
    <s v="1382288"/>
    <n v="1"/>
    <n v="0"/>
    <n v="72"/>
    <x v="8"/>
    <d v="2023-06-29T00:00:00"/>
    <d v="2023-07-03T00:00:00"/>
    <x v="2"/>
  </r>
  <r>
    <s v="junho"/>
    <n v="26"/>
    <d v="2023-06-29T00:00:00"/>
    <x v="0"/>
    <x v="0"/>
    <s v="(vazio)"/>
    <s v="07/jul"/>
    <x v="14"/>
    <x v="7"/>
    <s v="CMB02"/>
    <s v="TLH DE BNH TURIN INDIGO CAVHOME"/>
    <s v="1382287"/>
    <s v="1382287"/>
    <n v="1"/>
    <n v="0"/>
    <n v="132"/>
    <x v="8"/>
    <d v="2023-06-29T00:00:00"/>
    <d v="2023-07-03T00:00:00"/>
    <x v="2"/>
  </r>
  <r>
    <s v="junho"/>
    <n v="26"/>
    <d v="2023-06-29T00:00:00"/>
    <x v="0"/>
    <x v="0"/>
    <s v="(vazio)"/>
    <s v="07/jul"/>
    <x v="27"/>
    <x v="7"/>
    <s v="CMB02"/>
    <s v="TLH RTO TWIST GOLD CHUMBO 643 BRUSQUE"/>
    <s v="1366622"/>
    <s v="1366622"/>
    <n v="3"/>
    <n v="0"/>
    <n v="81"/>
    <x v="8"/>
    <d v="2023-06-29T00:00:00"/>
    <d v="2023-07-03T00:00:00"/>
    <x v="2"/>
  </r>
  <r>
    <s v="junho"/>
    <n v="26"/>
    <d v="2023-06-29T00:00:00"/>
    <x v="0"/>
    <x v="0"/>
    <s v="(vazio)"/>
    <s v="10/jul"/>
    <x v="28"/>
    <x v="9"/>
    <s v="COM01"/>
    <s v="CUECA BOXER MICRO LISA INF, SORTIDO, GG"/>
    <s v="1382461004"/>
    <s v="1382461"/>
    <n v="6"/>
    <n v="0"/>
    <n v="504"/>
    <x v="11"/>
    <d v="2023-06-29T00:00:00"/>
    <d v="2023-06-30T00:00:00"/>
    <x v="2"/>
  </r>
  <r>
    <s v="junho"/>
    <n v="26"/>
    <d v="2023-06-29T00:00:00"/>
    <x v="0"/>
    <x v="0"/>
    <s v="(vazio)"/>
    <s v="10/jul"/>
    <x v="28"/>
    <x v="9"/>
    <s v="COM01"/>
    <s v="CUECA BOXER MICRO EST INF CI, SORTIDO, P"/>
    <s v="1382462001"/>
    <s v="1382462"/>
    <n v="6"/>
    <n v="0"/>
    <n v="84"/>
    <x v="11"/>
    <d v="2023-06-29T00:00:00"/>
    <d v="2023-06-30T00:00:00"/>
    <x v="2"/>
  </r>
  <r>
    <s v="junho"/>
    <n v="26"/>
    <d v="2023-06-29T00:00:00"/>
    <x v="0"/>
    <x v="0"/>
    <s v="(vazio)"/>
    <s v="10/jul"/>
    <x v="28"/>
    <x v="9"/>
    <s v="COM01"/>
    <s v="CUECA BOXER MICRO LISA JUV, SORTIDO, 12"/>
    <s v="1382469001"/>
    <s v="1382469"/>
    <n v="6"/>
    <n v="0"/>
    <n v="102"/>
    <x v="11"/>
    <d v="2023-06-29T00:00:00"/>
    <d v="2023-06-30T00:00:00"/>
    <x v="2"/>
  </r>
  <r>
    <s v="junho"/>
    <n v="26"/>
    <d v="2023-06-29T00:00:00"/>
    <x v="0"/>
    <x v="0"/>
    <s v="(vazio)"/>
    <s v="10/jul"/>
    <x v="28"/>
    <x v="9"/>
    <s v="COM01"/>
    <s v="CUECA BOXER MICRO LISA INF C, SORTIDO, M"/>
    <s v="1382461002"/>
    <s v="1382461"/>
    <n v="6"/>
    <n v="0"/>
    <n v="168"/>
    <x v="11"/>
    <d v="2023-06-29T00:00:00"/>
    <d v="2023-06-30T00:00:00"/>
    <x v="2"/>
  </r>
  <r>
    <s v="junho"/>
    <n v="26"/>
    <d v="2023-06-29T00:00:00"/>
    <x v="0"/>
    <x v="0"/>
    <s v="(vazio)"/>
    <s v="10/jul"/>
    <x v="28"/>
    <x v="9"/>
    <s v="COM01"/>
    <s v="CUECA BOXER MICRO LISA JUV, SORTIDO, 14"/>
    <s v="1382469002"/>
    <s v="1382469"/>
    <n v="6"/>
    <n v="0"/>
    <n v="306"/>
    <x v="11"/>
    <d v="2023-06-29T00:00:00"/>
    <d v="2023-06-30T00:00:00"/>
    <x v="2"/>
  </r>
  <r>
    <s v="junho"/>
    <n v="26"/>
    <d v="2023-06-29T00:00:00"/>
    <x v="0"/>
    <x v="0"/>
    <s v="(vazio)"/>
    <s v="10/jul"/>
    <x v="28"/>
    <x v="9"/>
    <s v="COM01"/>
    <s v="CUECA BOXER MICRO EST INF CI, SORTIDO, G"/>
    <s v="1382462003"/>
    <s v="1382462"/>
    <n v="6"/>
    <n v="0"/>
    <n v="168"/>
    <x v="11"/>
    <d v="2023-06-29T00:00:00"/>
    <d v="2023-06-30T00:00:00"/>
    <x v="2"/>
  </r>
  <r>
    <s v="junho"/>
    <n v="26"/>
    <d v="2023-06-29T00:00:00"/>
    <x v="0"/>
    <x v="0"/>
    <s v="(vazio)"/>
    <s v="10/jul"/>
    <x v="28"/>
    <x v="9"/>
    <s v="COM01"/>
    <s v="CUECA BOXER MICRO EST INF C, SORTIDO, GG"/>
    <s v="1382462004"/>
    <s v="1382462"/>
    <n v="6"/>
    <n v="0"/>
    <n v="504"/>
    <x v="11"/>
    <d v="2023-06-29T00:00:00"/>
    <d v="2023-06-30T00:00:00"/>
    <x v="2"/>
  </r>
  <r>
    <s v="junho"/>
    <n v="26"/>
    <d v="2023-06-29T00:00:00"/>
    <x v="0"/>
    <x v="0"/>
    <s v="(vazio)"/>
    <s v="10/jul"/>
    <x v="28"/>
    <x v="9"/>
    <s v="COM01"/>
    <s v="CUECA BOXER MICRO LISA JUV, SORTIDO, 16"/>
    <s v="1382469003"/>
    <s v="1382469"/>
    <n v="6"/>
    <n v="0"/>
    <n v="408"/>
    <x v="11"/>
    <d v="2023-06-29T00:00:00"/>
    <d v="2023-06-30T00:00:00"/>
    <x v="2"/>
  </r>
  <r>
    <s v="junho"/>
    <n v="26"/>
    <d v="2023-06-29T00:00:00"/>
    <x v="0"/>
    <x v="0"/>
    <s v="(vazio)"/>
    <s v="10/jul"/>
    <x v="28"/>
    <x v="9"/>
    <s v="COM01"/>
    <s v="CUECA BOXER MICRO LISA INF C, SORTIDO, G"/>
    <s v="1382461003"/>
    <s v="1382461"/>
    <n v="6"/>
    <n v="0"/>
    <n v="168"/>
    <x v="11"/>
    <d v="2023-06-29T00:00:00"/>
    <d v="2023-06-30T00:00:00"/>
    <x v="2"/>
  </r>
  <r>
    <s v="junho"/>
    <n v="26"/>
    <d v="2023-06-29T00:00:00"/>
    <x v="0"/>
    <x v="0"/>
    <s v="(vazio)"/>
    <s v="10/jul"/>
    <x v="28"/>
    <x v="9"/>
    <s v="COM01"/>
    <s v="CUECA BOXER MICRO LISA INF C, SORTIDO, P"/>
    <s v="1382461001"/>
    <s v="1382461"/>
    <n v="6"/>
    <n v="0"/>
    <n v="84"/>
    <x v="11"/>
    <d v="2023-06-29T00:00:00"/>
    <d v="2023-06-30T00:00:00"/>
    <x v="2"/>
  </r>
  <r>
    <s v="junho"/>
    <n v="26"/>
    <d v="2023-06-29T00:00:00"/>
    <x v="0"/>
    <x v="0"/>
    <s v="(vazio)"/>
    <s v="10/jul"/>
    <x v="28"/>
    <x v="9"/>
    <s v="COM01"/>
    <s v="CUECA BOXER MICRO EST INF CI, SORTIDO, M"/>
    <s v="1382462002"/>
    <s v="1382462"/>
    <n v="6"/>
    <n v="0"/>
    <n v="168"/>
    <x v="11"/>
    <d v="2023-06-29T00:00:00"/>
    <d v="2023-06-30T00:00:00"/>
    <x v="2"/>
  </r>
  <r>
    <s v="junho"/>
    <n v="26"/>
    <d v="2023-06-29T00:00:00"/>
    <x v="0"/>
    <x v="0"/>
    <s v="(vazio)"/>
    <s v="10/jul"/>
    <x v="28"/>
    <x v="9"/>
    <s v="COM03"/>
    <s v="CUECA BOXER MICRO LISA CIA M, SORTIDO, P"/>
    <s v="1382464001"/>
    <s v="1382464"/>
    <n v="6"/>
    <n v="0"/>
    <n v="48"/>
    <x v="11"/>
    <d v="2023-06-29T00:00:00"/>
    <d v="2023-06-30T00:00:00"/>
    <x v="2"/>
  </r>
  <r>
    <s v="junho"/>
    <n v="26"/>
    <d v="2023-06-29T00:00:00"/>
    <x v="0"/>
    <x v="0"/>
    <s v="(vazio)"/>
    <s v="10/jul"/>
    <x v="28"/>
    <x v="9"/>
    <s v="COM03"/>
    <s v="CUECA BOXER MICRO LISA CIA M, SORTIDO, G"/>
    <s v="1382464003"/>
    <s v="1382464"/>
    <n v="6"/>
    <n v="0"/>
    <n v="450"/>
    <x v="11"/>
    <d v="2023-06-29T00:00:00"/>
    <d v="2023-06-30T00:00:00"/>
    <x v="2"/>
  </r>
  <r>
    <s v="junho"/>
    <n v="26"/>
    <d v="2023-06-29T00:00:00"/>
    <x v="0"/>
    <x v="0"/>
    <s v="(vazio)"/>
    <s v="10/jul"/>
    <x v="28"/>
    <x v="9"/>
    <s v="COM03"/>
    <s v="KIT 2X1 PLUS SIZE SLIP, SORTIDO, G3"/>
    <s v="1382467003"/>
    <s v="1382467"/>
    <n v="6"/>
    <n v="0"/>
    <n v="204"/>
    <x v="11"/>
    <d v="2023-06-29T00:00:00"/>
    <d v="2023-06-30T00:00:00"/>
    <x v="2"/>
  </r>
  <r>
    <s v="junho"/>
    <n v="26"/>
    <d v="2023-06-29T00:00:00"/>
    <x v="0"/>
    <x v="0"/>
    <s v="(vazio)"/>
    <s v="10/jul"/>
    <x v="28"/>
    <x v="9"/>
    <s v="COM03"/>
    <s v="KIT 2X1 PLUS SIZE SLIP, SORTIDO, G1"/>
    <s v="1382467001"/>
    <s v="1382467"/>
    <n v="6"/>
    <n v="0"/>
    <n v="102"/>
    <x v="11"/>
    <d v="2023-06-29T00:00:00"/>
    <d v="2023-06-30T00:00:00"/>
    <x v="2"/>
  </r>
  <r>
    <s v="junho"/>
    <n v="26"/>
    <d v="2023-06-29T00:00:00"/>
    <x v="0"/>
    <x v="0"/>
    <s v="(vazio)"/>
    <s v="10/jul"/>
    <x v="28"/>
    <x v="9"/>
    <s v="COM03"/>
    <s v="CUECA BOXER MICRO PLUS SIZ, SORTIDO, G1"/>
    <s v="1382468001"/>
    <s v="1382468"/>
    <n v="6"/>
    <n v="0"/>
    <n v="102"/>
    <x v="11"/>
    <d v="2023-06-29T00:00:00"/>
    <d v="2023-06-30T00:00:00"/>
    <x v="2"/>
  </r>
  <r>
    <s v="junho"/>
    <n v="26"/>
    <d v="2023-06-29T00:00:00"/>
    <x v="0"/>
    <x v="0"/>
    <s v="(vazio)"/>
    <s v="10/jul"/>
    <x v="28"/>
    <x v="9"/>
    <s v="COM03"/>
    <s v="CUECA BOXER MICRO LISA CIA M, SORTIDO, G"/>
    <s v="1382465003"/>
    <s v="1382465"/>
    <n v="6"/>
    <n v="0"/>
    <n v="450"/>
    <x v="11"/>
    <d v="2023-06-29T00:00:00"/>
    <d v="2023-06-30T00:00:00"/>
    <x v="2"/>
  </r>
  <r>
    <s v="junho"/>
    <n v="26"/>
    <d v="2023-06-29T00:00:00"/>
    <x v="0"/>
    <x v="0"/>
    <s v="(vazio)"/>
    <s v="10/jul"/>
    <x v="28"/>
    <x v="9"/>
    <s v="COM03"/>
    <s v="CUECA BOXER MICRO LISA CIA M, SORTIDO, P"/>
    <s v="1382465001"/>
    <s v="1382465"/>
    <n v="6"/>
    <n v="0"/>
    <n v="48"/>
    <x v="11"/>
    <d v="2023-06-29T00:00:00"/>
    <d v="2023-06-30T00:00:00"/>
    <x v="2"/>
  </r>
  <r>
    <s v="junho"/>
    <n v="26"/>
    <d v="2023-06-29T00:00:00"/>
    <x v="0"/>
    <x v="0"/>
    <s v="(vazio)"/>
    <s v="10/jul"/>
    <x v="28"/>
    <x v="9"/>
    <s v="COM03"/>
    <s v="CUECA BOXER MICRO PLUS SIZ, SORTIDO, G3"/>
    <s v="1382468003"/>
    <s v="1382468"/>
    <n v="6"/>
    <n v="0"/>
    <n v="204"/>
    <x v="11"/>
    <d v="2023-06-29T00:00:00"/>
    <d v="2023-06-30T00:00:00"/>
    <x v="2"/>
  </r>
  <r>
    <s v="junho"/>
    <n v="26"/>
    <d v="2023-06-29T00:00:00"/>
    <x v="0"/>
    <x v="0"/>
    <s v="(vazio)"/>
    <s v="10/jul"/>
    <x v="28"/>
    <x v="9"/>
    <s v="COM03"/>
    <s v="CUECA BOXER MICRO PLUS SIZ, SORTIDO, G2"/>
    <s v="1382468002"/>
    <s v="1382468"/>
    <n v="6"/>
    <n v="0"/>
    <n v="204"/>
    <x v="11"/>
    <d v="2023-06-29T00:00:00"/>
    <d v="2023-06-30T00:00:00"/>
    <x v="2"/>
  </r>
  <r>
    <s v="junho"/>
    <n v="26"/>
    <d v="2023-06-29T00:00:00"/>
    <x v="0"/>
    <x v="0"/>
    <s v="(vazio)"/>
    <s v="10/jul"/>
    <x v="28"/>
    <x v="9"/>
    <s v="COM03"/>
    <s v="CUECA BOXER MICRO RISCA DE G, SORTIDO, M"/>
    <s v="1382466002"/>
    <s v="1382466"/>
    <n v="6"/>
    <n v="0"/>
    <n v="300"/>
    <x v="11"/>
    <d v="2023-06-29T00:00:00"/>
    <d v="2023-06-30T00:00:00"/>
    <x v="2"/>
  </r>
  <r>
    <s v="junho"/>
    <n v="26"/>
    <d v="2023-06-29T00:00:00"/>
    <x v="0"/>
    <x v="0"/>
    <s v="(vazio)"/>
    <s v="10/jul"/>
    <x v="28"/>
    <x v="9"/>
    <s v="COM03"/>
    <s v="KIT 2X1 PLUS SIZE SLIP, SORTIDO, G2"/>
    <s v="1382467002"/>
    <s v="1382467"/>
    <n v="6"/>
    <n v="0"/>
    <n v="204"/>
    <x v="11"/>
    <d v="2023-06-29T00:00:00"/>
    <d v="2023-06-30T00:00:00"/>
    <x v="2"/>
  </r>
  <r>
    <s v="junho"/>
    <n v="26"/>
    <d v="2023-06-29T00:00:00"/>
    <x v="0"/>
    <x v="0"/>
    <s v="(vazio)"/>
    <s v="10/jul"/>
    <x v="28"/>
    <x v="9"/>
    <s v="COM03"/>
    <s v="CUECA BOXER MICRO LISA CIA M, SORTIDO, M"/>
    <s v="1382464002"/>
    <s v="1382464"/>
    <n v="6"/>
    <n v="0"/>
    <n v="300"/>
    <x v="11"/>
    <d v="2023-06-29T00:00:00"/>
    <d v="2023-06-30T00:00:00"/>
    <x v="2"/>
  </r>
  <r>
    <s v="junho"/>
    <n v="26"/>
    <d v="2023-06-29T00:00:00"/>
    <x v="0"/>
    <x v="0"/>
    <s v="(vazio)"/>
    <s v="10/jul"/>
    <x v="28"/>
    <x v="9"/>
    <s v="COM03"/>
    <s v="CUECA BOXER MICRO LISA CIA, SORTIDO, GG"/>
    <s v="1382465004"/>
    <s v="1382465"/>
    <n v="6"/>
    <n v="0"/>
    <n v="408"/>
    <x v="11"/>
    <d v="2023-06-29T00:00:00"/>
    <d v="2023-06-30T00:00:00"/>
    <x v="2"/>
  </r>
  <r>
    <s v="junho"/>
    <n v="26"/>
    <d v="2023-06-29T00:00:00"/>
    <x v="0"/>
    <x v="0"/>
    <s v="(vazio)"/>
    <s v="10/jul"/>
    <x v="28"/>
    <x v="9"/>
    <s v="COM03"/>
    <s v="CUECA BOXER MICRO LISA CIA M, SORTIDO, M"/>
    <s v="1382465002"/>
    <s v="1382465"/>
    <n v="6"/>
    <n v="0"/>
    <n v="300"/>
    <x v="11"/>
    <d v="2023-06-29T00:00:00"/>
    <d v="2023-06-30T00:00:00"/>
    <x v="2"/>
  </r>
  <r>
    <s v="junho"/>
    <n v="26"/>
    <d v="2023-06-29T00:00:00"/>
    <x v="0"/>
    <x v="0"/>
    <s v="(vazio)"/>
    <s v="10/jul"/>
    <x v="28"/>
    <x v="9"/>
    <s v="COM03"/>
    <s v="CUECA BOXER MICRO RISCA DE G, SORTIDO, G"/>
    <s v="1382466003"/>
    <s v="1382466"/>
    <n v="6"/>
    <n v="0"/>
    <n v="450"/>
    <x v="11"/>
    <d v="2023-06-29T00:00:00"/>
    <d v="2023-06-30T00:00:00"/>
    <x v="2"/>
  </r>
  <r>
    <s v="junho"/>
    <n v="26"/>
    <d v="2023-06-29T00:00:00"/>
    <x v="0"/>
    <x v="0"/>
    <s v="(vazio)"/>
    <s v="10/jul"/>
    <x v="28"/>
    <x v="9"/>
    <s v="COM03"/>
    <s v="CUECA BOXER MICRO LISA CIA, SORTIDO, GG"/>
    <s v="1382464004"/>
    <s v="1382464"/>
    <n v="6"/>
    <n v="0"/>
    <n v="408"/>
    <x v="11"/>
    <d v="2023-06-29T00:00:00"/>
    <d v="2023-06-30T00:00:00"/>
    <x v="2"/>
  </r>
  <r>
    <s v="junho"/>
    <n v="26"/>
    <d v="2023-06-29T00:00:00"/>
    <x v="0"/>
    <x v="0"/>
    <s v="(vazio)"/>
    <s v="10/jul"/>
    <x v="28"/>
    <x v="9"/>
    <s v="COM03"/>
    <s v="CUECA BOXER MICRO RISCA DE G, SORTIDO, P"/>
    <s v="1382466001"/>
    <s v="1382466"/>
    <n v="6"/>
    <n v="0"/>
    <n v="48"/>
    <x v="11"/>
    <d v="2023-06-29T00:00:00"/>
    <d v="2023-06-30T00:00:00"/>
    <x v="2"/>
  </r>
  <r>
    <s v="junho"/>
    <n v="26"/>
    <d v="2023-06-29T00:00:00"/>
    <x v="0"/>
    <x v="0"/>
    <s v="(vazio)"/>
    <s v="10/jul"/>
    <x v="28"/>
    <x v="9"/>
    <s v="COM03"/>
    <s v="CUECA BOXER MICRO RISCA DE, SORTIDO, GG"/>
    <s v="1382466004"/>
    <s v="1382466"/>
    <n v="6"/>
    <n v="0"/>
    <n v="408"/>
    <x v="11"/>
    <d v="2023-06-29T00:00:00"/>
    <d v="2023-06-30T00:00:00"/>
    <x v="2"/>
  </r>
  <r>
    <s v="junho"/>
    <n v="26"/>
    <d v="2023-06-29T00:00:00"/>
    <x v="0"/>
    <x v="0"/>
    <s v="(vazio)"/>
    <s v="10/jul"/>
    <x v="29"/>
    <x v="4"/>
    <s v="CAL02"/>
    <s v="SAP SOCIAL COURO CAD, PRETO"/>
    <s v="P1382505001"/>
    <s v="1382505"/>
    <n v="12"/>
    <n v="0"/>
    <n v="1200"/>
    <x v="11"/>
    <d v="2023-06-29T00:00:00"/>
    <d v="2023-06-30T00:00:00"/>
    <x v="2"/>
  </r>
  <r>
    <s v="junho"/>
    <n v="26"/>
    <d v="2023-06-29T00:00:00"/>
    <x v="0"/>
    <x v="0"/>
    <s v="(vazio)"/>
    <s v="10/jul"/>
    <x v="29"/>
    <x v="4"/>
    <s v="CAL02"/>
    <s v="SAP SOCIAL COURO FIV, PRETO"/>
    <s v="P1382504001"/>
    <s v="1382504"/>
    <n v="12"/>
    <n v="0"/>
    <n v="1200"/>
    <x v="11"/>
    <d v="2023-06-29T00:00:00"/>
    <d v="2023-06-30T00:00:00"/>
    <x v="2"/>
  </r>
  <r>
    <s v="junho"/>
    <n v="26"/>
    <d v="2023-06-29T00:00:00"/>
    <x v="0"/>
    <x v="0"/>
    <s v="(vazio)"/>
    <s v="10/jul"/>
    <x v="30"/>
    <x v="4"/>
    <s v="CAL01"/>
    <s v="TNS FLIP DJEAN, BRA-OFF WHITE"/>
    <s v="P1382503002"/>
    <s v="1382503"/>
    <n v="12"/>
    <n v="0"/>
    <n v="720"/>
    <x v="11"/>
    <d v="2023-06-29T00:00:00"/>
    <d v="2023-06-30T00:00:00"/>
    <x v="2"/>
  </r>
  <r>
    <s v="junho"/>
    <n v="26"/>
    <d v="2023-06-29T00:00:00"/>
    <x v="0"/>
    <x v="0"/>
    <s v="(vazio)"/>
    <s v="10/jul"/>
    <x v="30"/>
    <x v="4"/>
    <s v="CAL01"/>
    <s v="SAND 3 TIRAS DJEAN, ROS-NUDE"/>
    <s v="P1382499001"/>
    <s v="1382499"/>
    <n v="12"/>
    <n v="0"/>
    <n v="480"/>
    <x v="11"/>
    <d v="2023-06-29T00:00:00"/>
    <d v="2023-06-30T00:00:00"/>
    <x v="2"/>
  </r>
  <r>
    <s v="junho"/>
    <n v="26"/>
    <d v="2023-06-29T00:00:00"/>
    <x v="0"/>
    <x v="0"/>
    <s v="(vazio)"/>
    <s v="10/jul"/>
    <x v="30"/>
    <x v="4"/>
    <s v="CAL01"/>
    <s v="1373506 - SAND GASP DIJEAN KNIT, PRETO"/>
    <s v="P1382500001"/>
    <s v="1382500"/>
    <n v="12"/>
    <n v="0"/>
    <n v="480"/>
    <x v="11"/>
    <d v="2023-06-29T00:00:00"/>
    <d v="2023-06-30T00:00:00"/>
    <x v="2"/>
  </r>
  <r>
    <s v="junho"/>
    <n v="26"/>
    <d v="2023-06-29T00:00:00"/>
    <x v="0"/>
    <x v="0"/>
    <s v="(vazio)"/>
    <s v="10/jul"/>
    <x v="30"/>
    <x v="4"/>
    <s v="CAL01"/>
    <s v="PAPETE VELCRO DJEAN, PRETO"/>
    <s v="P1382501001"/>
    <s v="1382501"/>
    <n v="12"/>
    <n v="0"/>
    <n v="480"/>
    <x v="11"/>
    <d v="2023-06-29T00:00:00"/>
    <d v="2023-06-30T00:00:00"/>
    <x v="2"/>
  </r>
  <r>
    <s v="junho"/>
    <n v="26"/>
    <d v="2023-06-29T00:00:00"/>
    <x v="0"/>
    <x v="0"/>
    <s v="(vazio)"/>
    <s v="10/jul"/>
    <x v="30"/>
    <x v="4"/>
    <s v="CAL01"/>
    <s v="1373507 - SAND PAPETE DIJEAN, ROS-NUDE"/>
    <s v="P1382502001"/>
    <s v="1382502"/>
    <n v="12"/>
    <n v="0"/>
    <n v="480"/>
    <x v="11"/>
    <d v="2023-06-29T00:00:00"/>
    <d v="2023-06-30T00:00:00"/>
    <x v="2"/>
  </r>
  <r>
    <s v="junho"/>
    <n v="26"/>
    <d v="2023-06-29T00:00:00"/>
    <x v="0"/>
    <x v="0"/>
    <s v="(vazio)"/>
    <s v="10/jul"/>
    <x v="30"/>
    <x v="4"/>
    <s v="CAL01"/>
    <s v="TNS FLIP DJEAN, PRETO"/>
    <s v="P1382503001"/>
    <s v="1382503"/>
    <n v="12"/>
    <n v="0"/>
    <n v="480"/>
    <x v="11"/>
    <d v="2023-06-29T00:00:00"/>
    <d v="2023-06-30T00:00:00"/>
    <x v="2"/>
  </r>
  <r>
    <s v="junho"/>
    <n v="26"/>
    <d v="2023-06-29T00:00:00"/>
    <x v="0"/>
    <x v="0"/>
    <s v="(vazio)"/>
    <s v="10/jul"/>
    <x v="30"/>
    <x v="4"/>
    <s v="CAL01"/>
    <s v="SAND GASPEA DJEAN, ROS-NUDE"/>
    <s v="P1382498001"/>
    <s v="1382498"/>
    <n v="12"/>
    <n v="0"/>
    <n v="480"/>
    <x v="11"/>
    <d v="2023-06-29T00:00:00"/>
    <d v="2023-06-30T00:00:00"/>
    <x v="2"/>
  </r>
  <r>
    <s v="junho"/>
    <n v="26"/>
    <d v="2023-06-29T00:00:00"/>
    <x v="0"/>
    <x v="0"/>
    <s v="(vazio)"/>
    <s v="20/jul"/>
    <x v="31"/>
    <x v="6"/>
    <s v="UDL02"/>
    <s v="PORTA PARA 3 ROLOS  MEATALTRU"/>
    <s v="1382458"/>
    <s v="1382458"/>
    <n v="6"/>
    <n v="0"/>
    <n v="240"/>
    <x v="11"/>
    <d v="2023-06-29T00:00:00"/>
    <d v="2023-06-30T00:00:00"/>
    <x v="2"/>
  </r>
  <r>
    <s v="junho"/>
    <n v="26"/>
    <d v="2023-06-29T00:00:00"/>
    <x v="0"/>
    <x v="0"/>
    <s v="(vazio)"/>
    <s v="20/jul"/>
    <x v="31"/>
    <x v="6"/>
    <s v="UDL02"/>
    <s v="ESCORREDOR MADRI 12PRATOS  PR MEATALTRU"/>
    <s v="1382457"/>
    <s v="1382457"/>
    <n v="6"/>
    <n v="0"/>
    <n v="240"/>
    <x v="11"/>
    <d v="2023-06-29T00:00:00"/>
    <d v="2023-06-30T00:00:00"/>
    <x v="2"/>
  </r>
  <r>
    <s v="junho"/>
    <n v="26"/>
    <d v="2023-06-29T00:00:00"/>
    <x v="0"/>
    <x v="0"/>
    <s v="(vazio)"/>
    <s v="20/jul"/>
    <x v="31"/>
    <x v="6"/>
    <s v="UDL02"/>
    <s v="RALO DE PIA METALTRU"/>
    <s v="1382459"/>
    <s v="1382459"/>
    <n v="50"/>
    <n v="0"/>
    <n v="1700"/>
    <x v="11"/>
    <d v="2023-06-29T00:00:00"/>
    <d v="2023-06-30T00:00:00"/>
    <x v="2"/>
  </r>
  <r>
    <s v="junho"/>
    <n v="26"/>
    <d v="2023-06-29T00:00:00"/>
    <x v="0"/>
    <x v="0"/>
    <s v="(vazio)"/>
    <s v="20/jul"/>
    <x v="31"/>
    <x v="6"/>
    <s v="UDL02"/>
    <s v="KIT PRENDEDOR DE EMBALAGEM 5 PECAS"/>
    <s v="1382460"/>
    <s v="1382460"/>
    <n v="36"/>
    <n v="0"/>
    <n v="1260"/>
    <x v="11"/>
    <d v="2023-06-29T00:00:00"/>
    <d v="2023-06-30T00:00:00"/>
    <x v="2"/>
  </r>
  <r>
    <s v="junho"/>
    <n v="26"/>
    <d v="2023-06-29T00:00:00"/>
    <x v="0"/>
    <x v="0"/>
    <s v="(vazio)"/>
    <s v="28/jul"/>
    <x v="32"/>
    <x v="4"/>
    <s v="CAL01"/>
    <s v="SAND SLT TRANC AKZ, ROS-NUDE"/>
    <s v="P1382512001"/>
    <s v="1382512"/>
    <n v="12"/>
    <n v="0"/>
    <n v="1200"/>
    <x v="11"/>
    <d v="2023-06-29T00:00:00"/>
    <d v="2023-06-30T00:00:00"/>
    <x v="2"/>
  </r>
  <r>
    <s v="junho"/>
    <n v="26"/>
    <d v="2023-06-29T00:00:00"/>
    <x v="0"/>
    <x v="0"/>
    <s v="(vazio)"/>
    <s v="28/jul"/>
    <x v="32"/>
    <x v="4"/>
    <s v="CAL01"/>
    <s v="SAND SLT TRANC AKZ, PRETO"/>
    <s v="P1382512002"/>
    <s v="1382512"/>
    <n v="12"/>
    <n v="0"/>
    <n v="1200"/>
    <x v="11"/>
    <d v="2023-06-29T00:00:00"/>
    <d v="2023-06-30T00:00:00"/>
    <x v="2"/>
  </r>
  <r>
    <s v="junho"/>
    <n v="26"/>
    <d v="2023-06-29T00:00:00"/>
    <x v="0"/>
    <x v="0"/>
    <s v="(vazio)"/>
    <s v="28/jul"/>
    <x v="32"/>
    <x v="4"/>
    <s v="CAL01"/>
    <s v="FLAT TRANÇADO ASA DELTA AKZ, BRA-OFF WHI"/>
    <s v="P1382511001"/>
    <s v="1382511"/>
    <n v="12"/>
    <n v="0"/>
    <n v="1200"/>
    <x v="11"/>
    <d v="2023-06-29T00:00:00"/>
    <d v="2023-06-30T00:00:00"/>
    <x v="2"/>
  </r>
  <r>
    <s v="junho"/>
    <n v="26"/>
    <d v="2023-06-29T00:00:00"/>
    <x v="0"/>
    <x v="0"/>
    <s v="(vazio)"/>
    <s v="28/jul"/>
    <x v="32"/>
    <x v="4"/>
    <s v="CAL01"/>
    <s v="RAST ENTRELAC FINO OPT AKZ, ROS-NUDE"/>
    <s v="P1377883003"/>
    <s v="1377883"/>
    <n v="12"/>
    <n v="0"/>
    <n v="1200"/>
    <x v="11"/>
    <d v="2023-06-29T00:00:00"/>
    <d v="2023-06-30T00:00:00"/>
    <x v="2"/>
  </r>
  <r>
    <s v="junho"/>
    <n v="26"/>
    <d v="2023-06-29T00:00:00"/>
    <x v="0"/>
    <x v="0"/>
    <s v="(vazio)"/>
    <s v="28/jul"/>
    <x v="32"/>
    <x v="4"/>
    <s v="CAL01"/>
    <s v="RASTEIRA 2 EM 1  STRASS AKZ, PRETO"/>
    <s v="P1382470001"/>
    <s v="1382470"/>
    <n v="12"/>
    <n v="0"/>
    <n v="1200"/>
    <x v="11"/>
    <d v="2023-06-29T00:00:00"/>
    <d v="2023-06-30T00:00:00"/>
    <x v="2"/>
  </r>
  <r>
    <s v="junho"/>
    <n v="26"/>
    <d v="2023-06-29T00:00:00"/>
    <x v="0"/>
    <x v="0"/>
    <s v="(vazio)"/>
    <s v="28/jul"/>
    <x v="32"/>
    <x v="4"/>
    <s v="CAL01"/>
    <s v="RAST ENTRELAC FINO OPT AKZ, PRETO"/>
    <s v="P1377883002"/>
    <s v="1377883"/>
    <n v="12"/>
    <n v="0"/>
    <n v="1500"/>
    <x v="11"/>
    <d v="2023-06-29T00:00:00"/>
    <d v="2023-06-30T00:00:00"/>
    <x v="2"/>
  </r>
  <r>
    <s v="junho"/>
    <n v="26"/>
    <d v="2023-06-29T00:00:00"/>
    <x v="0"/>
    <x v="0"/>
    <s v="(vazio)"/>
    <s v="28/jul"/>
    <x v="32"/>
    <x v="4"/>
    <s v="CAL01"/>
    <s v="RAST ENTRELAC FINO OPT AKZ, LRJ/MTC"/>
    <s v="P1377883004"/>
    <s v="1377883"/>
    <n v="12"/>
    <n v="0"/>
    <n v="1500"/>
    <x v="11"/>
    <d v="2023-06-29T00:00:00"/>
    <d v="2023-06-30T00:00:00"/>
    <x v="2"/>
  </r>
  <r>
    <s v="junho"/>
    <n v="26"/>
    <d v="2023-06-29T00:00:00"/>
    <x v="0"/>
    <x v="0"/>
    <s v="(vazio)"/>
    <s v="28/jul"/>
    <x v="32"/>
    <x v="4"/>
    <s v="CAL01"/>
    <s v="SAND SLT DIF TRANC AKZ, LARANJA"/>
    <s v="P1382513001"/>
    <s v="1382513"/>
    <n v="12"/>
    <n v="0"/>
    <n v="1200"/>
    <x v="11"/>
    <d v="2023-06-29T00:00:00"/>
    <d v="2023-06-30T00:00:00"/>
    <x v="2"/>
  </r>
  <r>
    <s v="junho"/>
    <n v="26"/>
    <d v="2023-06-29T00:00:00"/>
    <x v="0"/>
    <x v="0"/>
    <s v="(vazio)"/>
    <s v="28/jul"/>
    <x v="32"/>
    <x v="4"/>
    <s v="CAL01"/>
    <s v="SAND SLT DIF TRANC AKZ, ROS-NUDE"/>
    <s v="P1382513002"/>
    <s v="1382513"/>
    <n v="12"/>
    <n v="0"/>
    <n v="804"/>
    <x v="11"/>
    <d v="2023-06-29T00:00:00"/>
    <d v="2023-06-30T00:00:00"/>
    <x v="2"/>
  </r>
  <r>
    <s v="junho"/>
    <n v="26"/>
    <d v="2023-06-29T00:00:00"/>
    <x v="0"/>
    <x v="0"/>
    <s v="(vazio)"/>
    <s v="28/jul"/>
    <x v="32"/>
    <x v="4"/>
    <s v="CAL01"/>
    <s v="RAST METALIZADO AKZ, PRETO"/>
    <s v="P1381258002"/>
    <s v="1381258"/>
    <n v="12"/>
    <n v="0"/>
    <n v="1200"/>
    <x v="11"/>
    <d v="2023-06-29T00:00:00"/>
    <d v="2023-06-30T00:00:00"/>
    <x v="2"/>
  </r>
  <r>
    <s v="junho"/>
    <n v="26"/>
    <d v="2023-06-29T00:00:00"/>
    <x v="0"/>
    <x v="0"/>
    <s v="(vazio)"/>
    <s v="25/ago"/>
    <x v="33"/>
    <x v="10"/>
    <s v="ACS03"/>
    <s v="CINTO LONA PONTEIRA PU, AZL/MULTICOR, G"/>
    <s v="1382606004"/>
    <s v="1382606"/>
    <n v="3"/>
    <n v="0"/>
    <n v="420"/>
    <x v="13"/>
    <d v="2023-06-29T00:00:00"/>
    <d v="2023-07-04T00:00:00"/>
    <x v="2"/>
  </r>
  <r>
    <s v="junho"/>
    <n v="26"/>
    <d v="2023-06-29T00:00:00"/>
    <x v="0"/>
    <x v="0"/>
    <s v="(vazio)"/>
    <s v="25/ago"/>
    <x v="33"/>
    <x v="10"/>
    <s v="ACS03"/>
    <s v="CINTO ELASTANO DF, CZA-GRAFITE/PTO, U"/>
    <s v="1382610001"/>
    <s v="1382610"/>
    <n v="3"/>
    <n v="0"/>
    <n v="840"/>
    <x v="13"/>
    <d v="2023-06-29T00:00:00"/>
    <d v="2023-07-04T00:00:00"/>
    <x v="2"/>
  </r>
  <r>
    <s v="junho"/>
    <n v="26"/>
    <d v="2023-06-29T00:00:00"/>
    <x v="0"/>
    <x v="0"/>
    <s v="(vazio)"/>
    <s v="25/ago"/>
    <x v="33"/>
    <x v="10"/>
    <s v="ACS03"/>
    <s v="CINTO LONA PONTEIRA PU, AZL-MARINHO, P"/>
    <s v="1382606003"/>
    <s v="1382606"/>
    <n v="3"/>
    <n v="0"/>
    <n v="141"/>
    <x v="13"/>
    <d v="2023-06-29T00:00:00"/>
    <d v="2023-07-04T00:00:00"/>
    <x v="2"/>
  </r>
  <r>
    <s v="junho"/>
    <n v="26"/>
    <d v="2023-06-29T00:00:00"/>
    <x v="0"/>
    <x v="0"/>
    <s v="(vazio)"/>
    <s v="25/ago"/>
    <x v="33"/>
    <x v="10"/>
    <s v="ACS03"/>
    <s v="CARTEIRA MASC ABT SIN, PRETO, U"/>
    <s v="1382608001"/>
    <s v="1382608"/>
    <n v="3"/>
    <n v="0"/>
    <n v="840"/>
    <x v="13"/>
    <d v="2023-06-29T00:00:00"/>
    <d v="2023-07-04T00:00:00"/>
    <x v="2"/>
  </r>
  <r>
    <s v="junho"/>
    <n v="26"/>
    <d v="2023-06-29T00:00:00"/>
    <x v="0"/>
    <x v="0"/>
    <s v="(vazio)"/>
    <s v="25/ago"/>
    <x v="33"/>
    <x v="10"/>
    <s v="ACS03"/>
    <s v="CINTO LONA PONTEIRA PU, PRETO, M"/>
    <s v="1382606014"/>
    <s v="1382606"/>
    <n v="3"/>
    <n v="0"/>
    <n v="282"/>
    <x v="13"/>
    <d v="2023-06-29T00:00:00"/>
    <d v="2023-07-04T00:00:00"/>
    <x v="2"/>
  </r>
  <r>
    <s v="junho"/>
    <n v="26"/>
    <d v="2023-06-29T00:00:00"/>
    <x v="0"/>
    <x v="0"/>
    <s v="(vazio)"/>
    <s v="25/ago"/>
    <x v="33"/>
    <x v="10"/>
    <s v="ACS03"/>
    <s v="CINTO LONA PONTEIRA, PRETO/MULTICORES, M"/>
    <s v="1382606008"/>
    <s v="1382606"/>
    <n v="3"/>
    <n v="0"/>
    <n v="282"/>
    <x v="13"/>
    <d v="2023-06-29T00:00:00"/>
    <d v="2023-07-04T00:00:00"/>
    <x v="2"/>
  </r>
  <r>
    <s v="junho"/>
    <n v="26"/>
    <d v="2023-06-29T00:00:00"/>
    <x v="0"/>
    <x v="0"/>
    <s v="(vazio)"/>
    <s v="25/ago"/>
    <x v="33"/>
    <x v="10"/>
    <s v="ACS03"/>
    <s v="CINTO LONA PONTEIRA PU, AZL-MARINHO, G"/>
    <s v="1382606001"/>
    <s v="1382606"/>
    <n v="3"/>
    <n v="0"/>
    <n v="420"/>
    <x v="13"/>
    <d v="2023-06-29T00:00:00"/>
    <d v="2023-07-04T00:00:00"/>
    <x v="2"/>
  </r>
  <r>
    <s v="junho"/>
    <n v="26"/>
    <d v="2023-06-29T00:00:00"/>
    <x v="0"/>
    <x v="0"/>
    <s v="(vazio)"/>
    <s v="25/ago"/>
    <x v="33"/>
    <x v="10"/>
    <s v="ACS03"/>
    <s v="CINTO LONA PONTEIRA PU, AZL/MULTICOR, P"/>
    <s v="1382606006"/>
    <s v="1382606"/>
    <n v="3"/>
    <n v="0"/>
    <n v="141"/>
    <x v="13"/>
    <d v="2023-06-29T00:00:00"/>
    <d v="2023-07-04T00:00:00"/>
    <x v="2"/>
  </r>
  <r>
    <s v="junho"/>
    <n v="26"/>
    <d v="2023-06-29T00:00:00"/>
    <x v="0"/>
    <x v="0"/>
    <s v="(vazio)"/>
    <s v="25/ago"/>
    <x v="33"/>
    <x v="10"/>
    <s v="ACS03"/>
    <s v="CINTO PU 35 DF, PTO/MARROM, U"/>
    <s v="1382611001"/>
    <s v="1382611"/>
    <n v="3"/>
    <n v="0"/>
    <n v="1500"/>
    <x v="13"/>
    <d v="2023-06-29T00:00:00"/>
    <d v="2023-07-04T00:00:00"/>
    <x v="2"/>
  </r>
  <r>
    <s v="junho"/>
    <n v="26"/>
    <d v="2023-06-29T00:00:00"/>
    <x v="0"/>
    <x v="0"/>
    <s v="(vazio)"/>
    <s v="25/ago"/>
    <x v="33"/>
    <x v="10"/>
    <s v="ACS03"/>
    <s v="CINTO LONA PONTEIRA PU, BEGE, G"/>
    <s v="1382606010"/>
    <s v="1382606"/>
    <n v="3"/>
    <n v="0"/>
    <n v="420"/>
    <x v="13"/>
    <d v="2023-06-29T00:00:00"/>
    <d v="2023-07-04T00:00:00"/>
    <x v="2"/>
  </r>
  <r>
    <s v="junho"/>
    <n v="26"/>
    <d v="2023-06-29T00:00:00"/>
    <x v="0"/>
    <x v="0"/>
    <s v="(vazio)"/>
    <s v="25/ago"/>
    <x v="33"/>
    <x v="10"/>
    <s v="ACS03"/>
    <s v="CINTO LONA PONTEIRA PU, PRETO, P"/>
    <s v="1382606015"/>
    <s v="1382606"/>
    <n v="3"/>
    <n v="0"/>
    <n v="141"/>
    <x v="13"/>
    <d v="2023-06-29T00:00:00"/>
    <d v="2023-07-04T00:00:00"/>
    <x v="2"/>
  </r>
  <r>
    <s v="junho"/>
    <n v="26"/>
    <d v="2023-06-29T00:00:00"/>
    <x v="0"/>
    <x v="0"/>
    <s v="(vazio)"/>
    <s v="25/ago"/>
    <x v="33"/>
    <x v="10"/>
    <s v="ACS03"/>
    <s v="CINTO LONA PONTEIRA PU, AZL/MULTICOR, M"/>
    <s v="1382606005"/>
    <s v="1382606"/>
    <n v="3"/>
    <n v="0"/>
    <n v="282"/>
    <x v="13"/>
    <d v="2023-06-29T00:00:00"/>
    <d v="2023-07-04T00:00:00"/>
    <x v="2"/>
  </r>
  <r>
    <s v="junho"/>
    <n v="26"/>
    <d v="2023-06-29T00:00:00"/>
    <x v="0"/>
    <x v="0"/>
    <s v="(vazio)"/>
    <s v="25/ago"/>
    <x v="33"/>
    <x v="10"/>
    <s v="ACS03"/>
    <s v="CINTO LONA PONTEIRA PU, AZL-MARINHO, M"/>
    <s v="1382606002"/>
    <s v="1382606"/>
    <n v="3"/>
    <n v="0"/>
    <n v="282"/>
    <x v="13"/>
    <d v="2023-06-29T00:00:00"/>
    <d v="2023-07-04T00:00:00"/>
    <x v="2"/>
  </r>
  <r>
    <s v="junho"/>
    <n v="26"/>
    <d v="2023-06-29T00:00:00"/>
    <x v="0"/>
    <x v="0"/>
    <s v="(vazio)"/>
    <s v="25/ago"/>
    <x v="33"/>
    <x v="10"/>
    <s v="ACS03"/>
    <s v="CINTO LONA PONTEIRA PU, BEGE, M"/>
    <s v="1382606011"/>
    <s v="1382606"/>
    <n v="3"/>
    <n v="0"/>
    <n v="282"/>
    <x v="13"/>
    <d v="2023-06-29T00:00:00"/>
    <d v="2023-07-04T00:00:00"/>
    <x v="2"/>
  </r>
  <r>
    <s v="junho"/>
    <n v="26"/>
    <d v="2023-06-29T00:00:00"/>
    <x v="0"/>
    <x v="0"/>
    <s v="(vazio)"/>
    <s v="25/ago"/>
    <x v="33"/>
    <x v="10"/>
    <s v="ACS03"/>
    <s v="CARTEIRA MASC ZIPER SIN, PRETO, U"/>
    <s v="1382607001"/>
    <s v="1382607"/>
    <n v="3"/>
    <n v="0"/>
    <n v="840"/>
    <x v="13"/>
    <d v="2023-06-29T00:00:00"/>
    <d v="2023-07-04T00:00:00"/>
    <x v="2"/>
  </r>
  <r>
    <s v="junho"/>
    <n v="26"/>
    <d v="2023-06-29T00:00:00"/>
    <x v="0"/>
    <x v="0"/>
    <s v="(vazio)"/>
    <s v="25/ago"/>
    <x v="33"/>
    <x v="10"/>
    <s v="ACS03"/>
    <s v="CINTO LONA PONTEIRA PU, PRETO, G"/>
    <s v="1382606013"/>
    <s v="1382606"/>
    <n v="3"/>
    <n v="0"/>
    <n v="420"/>
    <x v="13"/>
    <d v="2023-06-29T00:00:00"/>
    <d v="2023-07-04T00:00:00"/>
    <x v="2"/>
  </r>
  <r>
    <s v="junho"/>
    <n v="26"/>
    <d v="2023-06-29T00:00:00"/>
    <x v="0"/>
    <x v="0"/>
    <s v="(vazio)"/>
    <s v="25/ago"/>
    <x v="33"/>
    <x v="10"/>
    <s v="ACS03"/>
    <s v="CINTO LONA PONTEIRA, PRETO/MULTICORES, P"/>
    <s v="1382606009"/>
    <s v="1382606"/>
    <n v="3"/>
    <n v="0"/>
    <n v="141"/>
    <x v="13"/>
    <d v="2023-06-29T00:00:00"/>
    <d v="2023-07-04T00:00:00"/>
    <x v="2"/>
  </r>
  <r>
    <s v="junho"/>
    <n v="26"/>
    <d v="2023-06-29T00:00:00"/>
    <x v="0"/>
    <x v="0"/>
    <s v="(vazio)"/>
    <s v="25/ago"/>
    <x v="33"/>
    <x v="10"/>
    <s v="ACS03"/>
    <s v="CINTO LONA PONTEIRA PU, BEGE, P"/>
    <s v="1382606012"/>
    <s v="1382606"/>
    <n v="3"/>
    <n v="0"/>
    <n v="141"/>
    <x v="13"/>
    <d v="2023-06-29T00:00:00"/>
    <d v="2023-07-04T00:00:00"/>
    <x v="2"/>
  </r>
  <r>
    <s v="junho"/>
    <n v="26"/>
    <d v="2023-06-29T00:00:00"/>
    <x v="0"/>
    <x v="0"/>
    <s v="(vazio)"/>
    <s v="25/ago"/>
    <x v="33"/>
    <x v="10"/>
    <s v="ACS03"/>
    <s v="CINTO LONA PONTEIRA, PRETO/MULTICORES, G"/>
    <s v="1382606007"/>
    <s v="1382606"/>
    <n v="3"/>
    <n v="0"/>
    <n v="420"/>
    <x v="13"/>
    <d v="2023-06-29T00:00:00"/>
    <d v="2023-07-04T00:00:00"/>
    <x v="2"/>
  </r>
  <r>
    <s v="junho"/>
    <n v="26"/>
    <d v="2023-06-29T00:00:00"/>
    <x v="0"/>
    <x v="0"/>
    <s v="(vazio)"/>
    <s v="25/ago"/>
    <x v="33"/>
    <x v="10"/>
    <s v="ACS03"/>
    <s v="CARTEIRA MASC LING SINT, PRETO, U"/>
    <s v="1382609001"/>
    <s v="1382609"/>
    <n v="3"/>
    <n v="0"/>
    <n v="840"/>
    <x v="13"/>
    <d v="2023-06-29T00:00:00"/>
    <d v="2023-07-04T00:00:00"/>
    <x v="2"/>
  </r>
  <r>
    <s v="julho"/>
    <n v="27"/>
    <d v="2023-07-03T00:00:00"/>
    <x v="0"/>
    <x v="0"/>
    <s v="(vazio)"/>
    <s v="07/jul"/>
    <x v="34"/>
    <x v="10"/>
    <s v="ACS02"/>
    <s v="CINTO FEMININO LARG 40 SORTI, SORTIDO, P"/>
    <s v="1382549001"/>
    <s v="1382549"/>
    <n v="3"/>
    <n v="0"/>
    <n v="210"/>
    <x v="11"/>
    <d v="2023-07-03T00:00:00"/>
    <d v="2023-07-04T00:00:00"/>
    <x v="2"/>
  </r>
  <r>
    <s v="julho"/>
    <n v="27"/>
    <d v="2023-07-03T00:00:00"/>
    <x v="0"/>
    <x v="0"/>
    <s v="(vazio)"/>
    <s v="07/jul"/>
    <x v="34"/>
    <x v="10"/>
    <s v="ACS02"/>
    <s v="CINTO FEMININO LARG 30 SORTI, SORTIDO, M"/>
    <s v="1382548002"/>
    <s v="1382548"/>
    <n v="3"/>
    <n v="0"/>
    <n v="420"/>
    <x v="11"/>
    <d v="2023-07-03T00:00:00"/>
    <d v="2023-07-04T00:00:00"/>
    <x v="2"/>
  </r>
  <r>
    <s v="julho"/>
    <n v="27"/>
    <d v="2023-07-03T00:00:00"/>
    <x v="0"/>
    <x v="0"/>
    <s v="(vazio)"/>
    <s v="07/jul"/>
    <x v="34"/>
    <x v="10"/>
    <s v="ACS02"/>
    <s v="CINTO FEMININO LARG 20 SORTI, SORTIDO, M"/>
    <s v="1382547002"/>
    <s v="1382547"/>
    <n v="3"/>
    <n v="0"/>
    <n v="900"/>
    <x v="11"/>
    <d v="2023-07-03T00:00:00"/>
    <d v="2023-07-04T00:00:00"/>
    <x v="2"/>
  </r>
  <r>
    <s v="julho"/>
    <n v="27"/>
    <d v="2023-07-03T00:00:00"/>
    <x v="0"/>
    <x v="0"/>
    <s v="(vazio)"/>
    <s v="07/jul"/>
    <x v="34"/>
    <x v="10"/>
    <s v="ACS02"/>
    <s v="CINTO FEMININO LARG 30 SORT, SORTIDO, GG"/>
    <s v="1382548004"/>
    <s v="1382548"/>
    <n v="3"/>
    <n v="0"/>
    <n v="210"/>
    <x v="11"/>
    <d v="2023-07-03T00:00:00"/>
    <d v="2023-07-04T00:00:00"/>
    <x v="2"/>
  </r>
  <r>
    <s v="julho"/>
    <n v="27"/>
    <d v="2023-07-03T00:00:00"/>
    <x v="0"/>
    <x v="0"/>
    <s v="(vazio)"/>
    <s v="07/jul"/>
    <x v="34"/>
    <x v="10"/>
    <s v="ACS02"/>
    <s v="CINTO FEMININO LARG 20 SORTI, SORTIDO, P"/>
    <s v="1382547001"/>
    <s v="1382547"/>
    <n v="3"/>
    <n v="0"/>
    <n v="450"/>
    <x v="11"/>
    <d v="2023-07-03T00:00:00"/>
    <d v="2023-07-04T00:00:00"/>
    <x v="2"/>
  </r>
  <r>
    <s v="julho"/>
    <n v="27"/>
    <d v="2023-07-03T00:00:00"/>
    <x v="0"/>
    <x v="0"/>
    <s v="(vazio)"/>
    <s v="07/jul"/>
    <x v="34"/>
    <x v="10"/>
    <s v="ACS02"/>
    <s v="CINTO FEMININO LARG 20 SORTI, SORTIDO, G"/>
    <s v="1382547003"/>
    <s v="1382547"/>
    <n v="3"/>
    <n v="0"/>
    <n v="450"/>
    <x v="11"/>
    <d v="2023-07-03T00:00:00"/>
    <d v="2023-07-04T00:00:00"/>
    <x v="2"/>
  </r>
  <r>
    <s v="julho"/>
    <n v="27"/>
    <d v="2023-07-03T00:00:00"/>
    <x v="0"/>
    <x v="0"/>
    <s v="(vazio)"/>
    <s v="07/jul"/>
    <x v="34"/>
    <x v="10"/>
    <s v="ACS02"/>
    <s v="KIT 2 CINTOS LARG 20, SORTIDO, P"/>
    <s v="1382621001"/>
    <s v="1382621"/>
    <n v="3"/>
    <n v="0"/>
    <n v="180"/>
    <x v="11"/>
    <d v="2023-07-03T00:00:00"/>
    <d v="2023-07-04T00:00:00"/>
    <x v="2"/>
  </r>
  <r>
    <s v="julho"/>
    <n v="27"/>
    <d v="2023-07-03T00:00:00"/>
    <x v="0"/>
    <x v="0"/>
    <s v="(vazio)"/>
    <s v="07/jul"/>
    <x v="34"/>
    <x v="10"/>
    <s v="ACS02"/>
    <s v="CINTO FEMININO LARG 40 SORTI, SORTIDO, G"/>
    <s v="1382549003"/>
    <s v="1382549"/>
    <n v="3"/>
    <n v="0"/>
    <n v="420"/>
    <x v="11"/>
    <d v="2023-07-03T00:00:00"/>
    <d v="2023-07-04T00:00:00"/>
    <x v="2"/>
  </r>
  <r>
    <s v="julho"/>
    <n v="27"/>
    <d v="2023-07-03T00:00:00"/>
    <x v="0"/>
    <x v="0"/>
    <s v="(vazio)"/>
    <s v="07/jul"/>
    <x v="34"/>
    <x v="10"/>
    <s v="ACS02"/>
    <s v="CINTO FEMININO LARG 40 SORT, SORTIDO, GG"/>
    <s v="1382549004"/>
    <s v="1382549"/>
    <n v="3"/>
    <n v="0"/>
    <n v="210"/>
    <x v="11"/>
    <d v="2023-07-03T00:00:00"/>
    <d v="2023-07-04T00:00:00"/>
    <x v="2"/>
  </r>
  <r>
    <s v="julho"/>
    <n v="27"/>
    <d v="2023-07-03T00:00:00"/>
    <x v="0"/>
    <x v="0"/>
    <s v="(vazio)"/>
    <s v="07/jul"/>
    <x v="34"/>
    <x v="10"/>
    <s v="ACS02"/>
    <s v="CINTO FEMININO LARG 30 SORTI, SORTIDO, P"/>
    <s v="1382548001"/>
    <s v="1382548"/>
    <n v="3"/>
    <n v="0"/>
    <n v="210"/>
    <x v="11"/>
    <d v="2023-07-03T00:00:00"/>
    <d v="2023-07-04T00:00:00"/>
    <x v="2"/>
  </r>
  <r>
    <s v="julho"/>
    <n v="27"/>
    <d v="2023-07-03T00:00:00"/>
    <x v="0"/>
    <x v="0"/>
    <s v="(vazio)"/>
    <s v="07/jul"/>
    <x v="34"/>
    <x v="10"/>
    <s v="ACS02"/>
    <s v="CINTO FEMININO LARG 30 SORTI, SORTIDO, G"/>
    <s v="1382548003"/>
    <s v="1382548"/>
    <n v="3"/>
    <n v="0"/>
    <n v="420"/>
    <x v="11"/>
    <d v="2023-07-03T00:00:00"/>
    <d v="2023-07-04T00:00:00"/>
    <x v="2"/>
  </r>
  <r>
    <s v="julho"/>
    <n v="27"/>
    <d v="2023-07-03T00:00:00"/>
    <x v="0"/>
    <x v="0"/>
    <s v="(vazio)"/>
    <s v="07/jul"/>
    <x v="34"/>
    <x v="10"/>
    <s v="ACS02"/>
    <s v="CINTO FEMININO LARG 40 SORTI, SORTIDO, M"/>
    <s v="1382549002"/>
    <s v="1382549"/>
    <n v="3"/>
    <n v="0"/>
    <n v="420"/>
    <x v="11"/>
    <d v="2023-07-03T00:00:00"/>
    <d v="2023-07-04T00:00:00"/>
    <x v="2"/>
  </r>
  <r>
    <s v="julho"/>
    <n v="27"/>
    <d v="2023-07-03T00:00:00"/>
    <x v="0"/>
    <x v="0"/>
    <s v="(vazio)"/>
    <s v="07/jul"/>
    <x v="34"/>
    <x v="10"/>
    <s v="ACS02"/>
    <s v="KIT 2 CINTOS LARG 20, SORTIDO, M"/>
    <s v="1382621002"/>
    <s v="1382621"/>
    <n v="3"/>
    <n v="0"/>
    <n v="360"/>
    <x v="11"/>
    <d v="2023-07-03T00:00:00"/>
    <d v="2023-07-04T00:00:00"/>
    <x v="2"/>
  </r>
  <r>
    <s v="julho"/>
    <n v="27"/>
    <d v="2023-07-03T00:00:00"/>
    <x v="0"/>
    <x v="0"/>
    <s v="(vazio)"/>
    <s v="07/jul"/>
    <x v="34"/>
    <x v="10"/>
    <s v="ACS02"/>
    <s v="KIT 2 CINTOS LARG 20, SORTIDO, GG"/>
    <s v="1382621004"/>
    <s v="1382621"/>
    <n v="3"/>
    <n v="0"/>
    <n v="180"/>
    <x v="11"/>
    <d v="2023-07-03T00:00:00"/>
    <d v="2023-07-04T00:00:00"/>
    <x v="2"/>
  </r>
  <r>
    <s v="julho"/>
    <n v="27"/>
    <d v="2023-07-03T00:00:00"/>
    <x v="0"/>
    <x v="0"/>
    <s v="(vazio)"/>
    <s v="07/jul"/>
    <x v="34"/>
    <x v="10"/>
    <s v="ACS02"/>
    <s v="KIT 2 CINTOS LARG 20, SORTIDO, G"/>
    <s v="1382621003"/>
    <s v="1382621"/>
    <n v="3"/>
    <n v="0"/>
    <n v="360"/>
    <x v="11"/>
    <d v="2023-07-03T00:00:00"/>
    <d v="2023-07-04T00:00:00"/>
    <x v="2"/>
  </r>
  <r>
    <s v="julho"/>
    <n v="27"/>
    <d v="2023-07-03T00:00:00"/>
    <x v="0"/>
    <x v="0"/>
    <s v="(vazio)"/>
    <s v="14/jul"/>
    <x v="0"/>
    <x v="2"/>
    <s v="INF06"/>
    <s v="BERMUDA MOLETOM START MOVING, CZA-MESCLA"/>
    <s v="P1380691002"/>
    <s v="1380691"/>
    <n v="5"/>
    <n v="0"/>
    <n v="1000"/>
    <x v="9"/>
    <d v="2023-07-03T00:00:00"/>
    <d v="2023-07-03T00:00:00"/>
    <x v="2"/>
  </r>
  <r>
    <s v="julho"/>
    <n v="27"/>
    <d v="2023-07-03T00:00:00"/>
    <x v="0"/>
    <x v="0"/>
    <s v="(vazio)"/>
    <s v="14/jul"/>
    <x v="0"/>
    <x v="0"/>
    <s v="MAS04"/>
    <s v="BERMUDA MOLETOM SILK, AMARELO"/>
    <s v="P1380526002"/>
    <s v="1380526"/>
    <n v="8"/>
    <n v="0"/>
    <n v="1000"/>
    <x v="9"/>
    <d v="2023-07-03T00:00:00"/>
    <d v="2023-07-03T00:00:00"/>
    <x v="2"/>
  </r>
  <r>
    <s v="julho"/>
    <n v="27"/>
    <d v="2023-07-03T00:00:00"/>
    <x v="0"/>
    <x v="0"/>
    <s v="(vazio)"/>
    <s v="14/jul"/>
    <x v="34"/>
    <x v="10"/>
    <s v="ACS02"/>
    <s v="CINTO FEMININO LARG 15 SORTI, SORTIDO, G"/>
    <s v="1382546001"/>
    <s v="1382546"/>
    <n v="3"/>
    <n v="0"/>
    <n v="210"/>
    <x v="11"/>
    <d v="2023-07-03T00:00:00"/>
    <d v="2023-07-04T00:00:00"/>
    <x v="2"/>
  </r>
  <r>
    <s v="julho"/>
    <n v="27"/>
    <d v="2023-07-03T00:00:00"/>
    <x v="0"/>
    <x v="0"/>
    <s v="(vazio)"/>
    <s v="14/jul"/>
    <x v="34"/>
    <x v="10"/>
    <s v="ACS02"/>
    <s v="CINTO FEMININO LARG 15 SORTI, SORTIDO, P"/>
    <s v="1382546003"/>
    <s v="1382546"/>
    <n v="3"/>
    <n v="0"/>
    <n v="210"/>
    <x v="11"/>
    <d v="2023-07-03T00:00:00"/>
    <d v="2023-07-04T00:00:00"/>
    <x v="2"/>
  </r>
  <r>
    <s v="julho"/>
    <n v="27"/>
    <d v="2023-07-03T00:00:00"/>
    <x v="0"/>
    <x v="0"/>
    <s v="(vazio)"/>
    <s v="14/jul"/>
    <x v="34"/>
    <x v="10"/>
    <s v="ACS02"/>
    <s v="CINTO FEMININO LARG 15 SORTI, SORTIDO, M"/>
    <s v="1382546002"/>
    <s v="1382546"/>
    <n v="3"/>
    <n v="0"/>
    <n v="450"/>
    <x v="11"/>
    <d v="2023-07-03T00:00:00"/>
    <d v="2023-07-04T00:00:00"/>
    <x v="2"/>
  </r>
  <r>
    <s v="julho"/>
    <n v="27"/>
    <d v="2023-07-03T00:00:00"/>
    <x v="0"/>
    <x v="0"/>
    <s v="(vazio)"/>
    <s v="21/jul"/>
    <x v="34"/>
    <x v="10"/>
    <s v="ACS02"/>
    <s v="CINTO FEMININO MEIA LUA ENCA, SORTIDO, M"/>
    <s v="1382550002"/>
    <s v="1382550"/>
    <n v="3"/>
    <n v="0"/>
    <n v="210"/>
    <x v="11"/>
    <d v="2023-07-03T00:00:00"/>
    <d v="2023-07-04T00:00:00"/>
    <x v="2"/>
  </r>
  <r>
    <s v="julho"/>
    <n v="27"/>
    <d v="2023-07-03T00:00:00"/>
    <x v="0"/>
    <x v="0"/>
    <s v="(vazio)"/>
    <s v="21/jul"/>
    <x v="34"/>
    <x v="10"/>
    <s v="ACS02"/>
    <s v="CINTO FEMININO MEIA LUA ENCA, SORTIDO, G"/>
    <s v="1382550003"/>
    <s v="1382550"/>
    <n v="3"/>
    <n v="0"/>
    <n v="420"/>
    <x v="11"/>
    <d v="2023-07-03T00:00:00"/>
    <d v="2023-07-04T00:00:00"/>
    <x v="2"/>
  </r>
  <r>
    <s v="julho"/>
    <n v="27"/>
    <d v="2023-07-03T00:00:00"/>
    <x v="0"/>
    <x v="0"/>
    <s v="(vazio)"/>
    <s v="21/jul"/>
    <x v="34"/>
    <x v="10"/>
    <s v="ACS02"/>
    <s v="CINTO FEMININO MEIA LUA ENC, SORTIDO, GG"/>
    <s v="1382550004"/>
    <s v="1382550"/>
    <n v="3"/>
    <n v="0"/>
    <n v="210"/>
    <x v="11"/>
    <d v="2023-07-03T00:00:00"/>
    <d v="2023-07-04T00:00:00"/>
    <x v="2"/>
  </r>
  <r>
    <s v="julho"/>
    <n v="27"/>
    <d v="2023-07-03T00:00:00"/>
    <x v="0"/>
    <x v="0"/>
    <s v="(vazio)"/>
    <s v="22/jul"/>
    <x v="0"/>
    <x v="1"/>
    <s v="FEM03"/>
    <s v="BL MC EST NEED COFFE, MARROM"/>
    <s v="P1381631002"/>
    <s v="1381631"/>
    <n v="8"/>
    <n v="0"/>
    <n v="1000"/>
    <x v="9"/>
    <d v="2023-07-03T00:00:00"/>
    <d v="2023-07-03T00:00:00"/>
    <x v="2"/>
  </r>
  <r>
    <s v="julho"/>
    <n v="27"/>
    <d v="2023-07-03T00:00:00"/>
    <x v="0"/>
    <x v="0"/>
    <s v="(vazio)"/>
    <s v="22/jul"/>
    <x v="0"/>
    <x v="2"/>
    <s v="INF05"/>
    <s v="BERMUDA MOLETOM, AZL/BRANCO"/>
    <s v="P1381632003"/>
    <s v="1381632"/>
    <n v="9"/>
    <n v="0"/>
    <n v="504"/>
    <x v="9"/>
    <d v="2023-07-03T00:00:00"/>
    <d v="2023-07-03T00:00:00"/>
    <x v="2"/>
  </r>
  <r>
    <s v="julho"/>
    <n v="27"/>
    <d v="2023-07-05T00:00:00"/>
    <x v="0"/>
    <x v="0"/>
    <s v="(vazio)"/>
    <s v="09/jul"/>
    <x v="0"/>
    <x v="2"/>
    <s v="INF02"/>
    <s v="VESTIDO MARIAS FULL MARGARIDAS, MULTICOR"/>
    <s v="P1381422002"/>
    <s v="1381422"/>
    <n v="6"/>
    <n v="0"/>
    <n v="996"/>
    <x v="9"/>
    <d v="2023-07-05T00:00:00"/>
    <d v="2023-07-05T00:00:00"/>
    <x v="2"/>
  </r>
  <r>
    <s v="julho"/>
    <n v="27"/>
    <d v="2023-07-05T00:00:00"/>
    <x v="0"/>
    <x v="0"/>
    <s v="(vazio)"/>
    <s v="27/jul"/>
    <x v="0"/>
    <x v="1"/>
    <s v="FEM03"/>
    <s v="BL MC QUADRADINHA SILK NEW YORK, CINZA"/>
    <s v="P1381886002"/>
    <s v="1381886"/>
    <n v="8"/>
    <n v="0"/>
    <n v="192"/>
    <x v="9"/>
    <d v="2023-07-05T00:00:00"/>
    <d v="2023-07-05T00:00:00"/>
    <x v="2"/>
  </r>
  <r>
    <s v="julho"/>
    <n v="27"/>
    <d v="2023-07-05T00:00:00"/>
    <x v="0"/>
    <x v="0"/>
    <s v="(vazio)"/>
    <s v="27/jul"/>
    <x v="0"/>
    <x v="2"/>
    <s v="INF02"/>
    <s v="LEGGING LISA, SORTIDO"/>
    <s v="P1380589006"/>
    <s v="1380589"/>
    <n v="7"/>
    <n v="0"/>
    <n v="665"/>
    <x v="9"/>
    <d v="2023-07-05T00:00:00"/>
    <d v="2023-07-05T00:00:00"/>
    <x v="2"/>
  </r>
  <r>
    <s v="julho"/>
    <n v="27"/>
    <d v="2023-07-05T00:00:00"/>
    <x v="0"/>
    <x v="0"/>
    <s v="(vazio)"/>
    <s v="29/jul"/>
    <x v="0"/>
    <x v="1"/>
    <s v="FEM09"/>
    <s v="REGATA MALHA COTTON BASIC, SORTIDO"/>
    <s v="P1382389002"/>
    <s v="1382389"/>
    <n v="8"/>
    <n v="0"/>
    <n v="1000"/>
    <x v="9"/>
    <d v="2023-07-05T00:00:00"/>
    <d v="2023-07-05T00:00:00"/>
    <x v="2"/>
  </r>
  <r>
    <s v="julho"/>
    <n v="27"/>
    <d v="2023-07-05T00:00:00"/>
    <x v="0"/>
    <x v="0"/>
    <s v="(vazio)"/>
    <s v="04/ago"/>
    <x v="35"/>
    <x v="0"/>
    <s v="MAS04"/>
    <s v="(vazio)"/>
    <s v="1382646010"/>
    <s v="1382646"/>
    <n v="0"/>
    <n v="0"/>
    <n v="86"/>
    <x v="9"/>
    <d v="2023-07-05T00:00:00"/>
    <d v="2023-07-05T00:00:00"/>
    <x v="2"/>
  </r>
  <r>
    <s v="julho"/>
    <n v="27"/>
    <d v="2023-07-05T00:00:00"/>
    <x v="0"/>
    <x v="0"/>
    <s v="(vazio)"/>
    <s v="04/ago"/>
    <x v="35"/>
    <x v="0"/>
    <s v="MAS04"/>
    <s v="(vazio)"/>
    <s v="1382645004"/>
    <s v="1382645"/>
    <n v="0"/>
    <n v="0"/>
    <n v="125"/>
    <x v="9"/>
    <d v="2023-07-05T00:00:00"/>
    <d v="2023-07-05T00:00:00"/>
    <x v="2"/>
  </r>
  <r>
    <s v="julho"/>
    <n v="27"/>
    <d v="2023-07-05T00:00:00"/>
    <x v="0"/>
    <x v="0"/>
    <s v="(vazio)"/>
    <s v="04/ago"/>
    <x v="35"/>
    <x v="0"/>
    <s v="MAS04"/>
    <s v="(vazio)"/>
    <s v="1382646008"/>
    <s v="1382646"/>
    <n v="0"/>
    <n v="0"/>
    <n v="32"/>
    <x v="9"/>
    <d v="2023-07-05T00:00:00"/>
    <d v="2023-07-05T00:00:00"/>
    <x v="2"/>
  </r>
  <r>
    <s v="julho"/>
    <n v="27"/>
    <d v="2023-07-05T00:00:00"/>
    <x v="0"/>
    <x v="0"/>
    <s v="(vazio)"/>
    <s v="04/ago"/>
    <x v="35"/>
    <x v="0"/>
    <s v="MAS04"/>
    <s v="(vazio)"/>
    <s v="1382646006"/>
    <s v="1382646"/>
    <n v="0"/>
    <n v="0"/>
    <n v="56"/>
    <x v="9"/>
    <d v="2023-07-05T00:00:00"/>
    <d v="2023-07-05T00:00:00"/>
    <x v="2"/>
  </r>
  <r>
    <s v="julho"/>
    <n v="27"/>
    <d v="2023-07-05T00:00:00"/>
    <x v="0"/>
    <x v="0"/>
    <s v="(vazio)"/>
    <s v="04/ago"/>
    <x v="35"/>
    <x v="0"/>
    <s v="MAS04"/>
    <s v="(vazio)"/>
    <s v="1382646004"/>
    <s v="1382646"/>
    <n v="0"/>
    <n v="0"/>
    <n v="239"/>
    <x v="9"/>
    <d v="2023-07-05T00:00:00"/>
    <d v="2023-07-05T00:00:00"/>
    <x v="2"/>
  </r>
  <r>
    <s v="julho"/>
    <n v="27"/>
    <d v="2023-07-05T00:00:00"/>
    <x v="0"/>
    <x v="0"/>
    <s v="(vazio)"/>
    <s v="04/ago"/>
    <x v="35"/>
    <x v="0"/>
    <s v="MAS04"/>
    <s v="(vazio)"/>
    <s v="1382646002"/>
    <s v="1382646"/>
    <n v="0"/>
    <n v="0"/>
    <n v="229"/>
    <x v="9"/>
    <d v="2023-07-05T00:00:00"/>
    <d v="2023-07-05T00:00:00"/>
    <x v="2"/>
  </r>
  <r>
    <s v="julho"/>
    <n v="27"/>
    <d v="2023-07-05T00:00:00"/>
    <x v="0"/>
    <x v="0"/>
    <s v="(vazio)"/>
    <s v="04/ago"/>
    <x v="35"/>
    <x v="0"/>
    <s v="MAS04"/>
    <s v="(vazio)"/>
    <s v="1382649003"/>
    <s v="1382649"/>
    <n v="0"/>
    <n v="0"/>
    <n v="28"/>
    <x v="9"/>
    <d v="2023-07-05T00:00:00"/>
    <d v="2023-07-05T00:00:00"/>
    <x v="2"/>
  </r>
  <r>
    <s v="julho"/>
    <n v="27"/>
    <d v="2023-07-05T00:00:00"/>
    <x v="0"/>
    <x v="0"/>
    <s v="(vazio)"/>
    <s v="04/ago"/>
    <x v="35"/>
    <x v="0"/>
    <s v="MAS04"/>
    <s v="(vazio)"/>
    <s v="1382645003"/>
    <s v="1382645"/>
    <n v="0"/>
    <n v="0"/>
    <n v="290"/>
    <x v="9"/>
    <d v="2023-07-05T00:00:00"/>
    <d v="2023-07-05T00:00:00"/>
    <x v="2"/>
  </r>
  <r>
    <s v="julho"/>
    <n v="27"/>
    <d v="2023-07-05T00:00:00"/>
    <x v="0"/>
    <x v="0"/>
    <s v="(vazio)"/>
    <s v="04/ago"/>
    <x v="35"/>
    <x v="0"/>
    <s v="MAS04"/>
    <s v="(vazio)"/>
    <s v="1382645002"/>
    <s v="1382645"/>
    <n v="0"/>
    <n v="0"/>
    <n v="250"/>
    <x v="9"/>
    <d v="2023-07-05T00:00:00"/>
    <d v="2023-07-05T00:00:00"/>
    <x v="2"/>
  </r>
  <r>
    <s v="julho"/>
    <n v="27"/>
    <d v="2023-07-05T00:00:00"/>
    <x v="0"/>
    <x v="0"/>
    <s v="(vazio)"/>
    <s v="04/ago"/>
    <x v="35"/>
    <x v="0"/>
    <s v="MAS04"/>
    <s v="(vazio)"/>
    <s v="1382646005"/>
    <s v="1382646"/>
    <n v="0"/>
    <n v="0"/>
    <n v="50"/>
    <x v="9"/>
    <d v="2023-07-05T00:00:00"/>
    <d v="2023-07-05T00:00:00"/>
    <x v="2"/>
  </r>
  <r>
    <s v="julho"/>
    <n v="27"/>
    <d v="2023-07-05T00:00:00"/>
    <x v="0"/>
    <x v="0"/>
    <s v="(vazio)"/>
    <s v="04/ago"/>
    <x v="35"/>
    <x v="0"/>
    <s v="MAS04"/>
    <s v="(vazio)"/>
    <s v="1382646007"/>
    <s v="1382646"/>
    <n v="0"/>
    <n v="0"/>
    <n v="63"/>
    <x v="9"/>
    <d v="2023-07-05T00:00:00"/>
    <d v="2023-07-05T00:00:00"/>
    <x v="2"/>
  </r>
  <r>
    <s v="julho"/>
    <n v="27"/>
    <d v="2023-07-05T00:00:00"/>
    <x v="0"/>
    <x v="0"/>
    <s v="(vazio)"/>
    <s v="04/ago"/>
    <x v="35"/>
    <x v="0"/>
    <s v="MAS04"/>
    <s v="(vazio)"/>
    <s v="1382649002"/>
    <s v="1382649"/>
    <n v="0"/>
    <n v="0"/>
    <n v="23"/>
    <x v="9"/>
    <d v="2023-07-05T00:00:00"/>
    <d v="2023-07-05T00:00:00"/>
    <x v="2"/>
  </r>
  <r>
    <s v="julho"/>
    <n v="27"/>
    <d v="2023-07-05T00:00:00"/>
    <x v="0"/>
    <x v="0"/>
    <s v="(vazio)"/>
    <s v="04/ago"/>
    <x v="35"/>
    <x v="0"/>
    <s v="MAS04"/>
    <s v="(vazio)"/>
    <s v="1382649001"/>
    <s v="1382649"/>
    <n v="0"/>
    <n v="0"/>
    <n v="40"/>
    <x v="9"/>
    <d v="2023-07-05T00:00:00"/>
    <d v="2023-07-05T00:00:00"/>
    <x v="2"/>
  </r>
  <r>
    <s v="julho"/>
    <n v="27"/>
    <d v="2023-07-05T00:00:00"/>
    <x v="0"/>
    <x v="0"/>
    <s v="(vazio)"/>
    <s v="04/ago"/>
    <x v="35"/>
    <x v="0"/>
    <s v="MAS04"/>
    <s v="(vazio)"/>
    <s v="1382649004"/>
    <s v="1382649"/>
    <n v="0"/>
    <n v="0"/>
    <n v="10"/>
    <x v="9"/>
    <d v="2023-07-05T00:00:00"/>
    <d v="2023-07-05T00:00:00"/>
    <x v="2"/>
  </r>
  <r>
    <s v="julho"/>
    <n v="27"/>
    <d v="2023-07-05T00:00:00"/>
    <x v="0"/>
    <x v="0"/>
    <s v="(vazio)"/>
    <s v="04/ago"/>
    <x v="35"/>
    <x v="0"/>
    <s v="MAS04"/>
    <s v="(vazio)"/>
    <s v="1382646003"/>
    <s v="1382646"/>
    <n v="0"/>
    <n v="0"/>
    <n v="227"/>
    <x v="9"/>
    <d v="2023-07-05T00:00:00"/>
    <d v="2023-07-05T00:00:00"/>
    <x v="2"/>
  </r>
  <r>
    <s v="julho"/>
    <n v="27"/>
    <d v="2023-07-05T00:00:00"/>
    <x v="0"/>
    <x v="0"/>
    <s v="(vazio)"/>
    <s v="04/ago"/>
    <x v="35"/>
    <x v="0"/>
    <s v="MAS04"/>
    <s v="(vazio)"/>
    <s v="1382645005"/>
    <s v="1382645"/>
    <n v="0"/>
    <n v="0"/>
    <n v="323"/>
    <x v="9"/>
    <d v="2023-07-05T00:00:00"/>
    <d v="2023-07-05T00:00:00"/>
    <x v="2"/>
  </r>
  <r>
    <s v="julho"/>
    <n v="27"/>
    <d v="2023-07-05T00:00:00"/>
    <x v="0"/>
    <x v="0"/>
    <s v="(vazio)"/>
    <s v="11/ago"/>
    <x v="36"/>
    <x v="0"/>
    <s v="MAS01"/>
    <s v="CAMISETA MC SHARK ANATOMY, AZL-MARINHO"/>
    <s v="P1382641001"/>
    <s v="1382641"/>
    <n v="9"/>
    <n v="0"/>
    <n v="702"/>
    <x v="9"/>
    <d v="2023-07-05T00:00:00"/>
    <d v="2023-07-05T00:00:00"/>
    <x v="2"/>
  </r>
  <r>
    <s v="julho"/>
    <n v="27"/>
    <d v="2023-07-05T00:00:00"/>
    <x v="0"/>
    <x v="0"/>
    <s v="(vazio)"/>
    <s v="11/ago"/>
    <x v="36"/>
    <x v="0"/>
    <s v="MAS01"/>
    <s v="CAMISETA MC PÁSSARO BANANAS, PRETO"/>
    <s v="P1382644001"/>
    <s v="1382644"/>
    <n v="9"/>
    <n v="0"/>
    <n v="702"/>
    <x v="9"/>
    <d v="2023-07-05T00:00:00"/>
    <d v="2023-07-05T00:00:00"/>
    <x v="2"/>
  </r>
  <r>
    <s v="julho"/>
    <n v="27"/>
    <d v="2023-07-05T00:00:00"/>
    <x v="0"/>
    <x v="0"/>
    <s v="(vazio)"/>
    <s v="11/ago"/>
    <x v="36"/>
    <x v="0"/>
    <s v="MAS01"/>
    <s v="CAMISETA MC PLANTA ESPECIES, VRD-MUSGO"/>
    <s v="P1382643001"/>
    <s v="1382643"/>
    <n v="9"/>
    <n v="0"/>
    <n v="702"/>
    <x v="9"/>
    <d v="2023-07-05T00:00:00"/>
    <d v="2023-07-05T00:00:00"/>
    <x v="2"/>
  </r>
  <r>
    <s v="julho"/>
    <n v="27"/>
    <d v="2023-07-05T00:00:00"/>
    <x v="0"/>
    <x v="0"/>
    <s v="(vazio)"/>
    <s v="11/ago"/>
    <x v="36"/>
    <x v="0"/>
    <s v="MAS01"/>
    <s v="CAMISETA MC MAPA ALCACHOFRA, VERMELHO"/>
    <s v="P1382642001"/>
    <s v="1382642"/>
    <n v="9"/>
    <n v="0"/>
    <n v="702"/>
    <x v="9"/>
    <d v="2023-07-05T00:00:00"/>
    <d v="2023-07-05T00:00:00"/>
    <x v="2"/>
  </r>
  <r>
    <s v="julho"/>
    <n v="27"/>
    <d v="2023-07-05T00:00:00"/>
    <x v="0"/>
    <x v="0"/>
    <s v="(vazio)"/>
    <s v="11/ago"/>
    <x v="36"/>
    <x v="0"/>
    <s v="MAS07"/>
    <s v="CAMISETA MC PLANTA CANNA, BRANCO"/>
    <s v="P1382450001"/>
    <s v="1382450"/>
    <n v="6"/>
    <n v="0"/>
    <n v="180"/>
    <x v="9"/>
    <d v="2023-07-05T00:00:00"/>
    <d v="2023-07-05T00:00:00"/>
    <x v="2"/>
  </r>
  <r>
    <s v="julho"/>
    <n v="27"/>
    <d v="2023-07-05T00:00:00"/>
    <x v="0"/>
    <x v="0"/>
    <s v="(vazio)"/>
    <s v="11/ago"/>
    <x v="36"/>
    <x v="0"/>
    <s v="MAS07"/>
    <s v="CAMISETA MC PLANTA CANNA, BRA-OFF WHITE"/>
    <s v="P1382450002"/>
    <s v="1382450"/>
    <n v="6"/>
    <n v="0"/>
    <n v="180"/>
    <x v="9"/>
    <d v="2023-07-05T00:00:00"/>
    <d v="2023-07-05T00:00:00"/>
    <x v="2"/>
  </r>
  <r>
    <s v="julho"/>
    <n v="27"/>
    <d v="2023-07-05T00:00:00"/>
    <x v="0"/>
    <x v="0"/>
    <s v="(vazio)"/>
    <s v="01/set"/>
    <x v="35"/>
    <x v="0"/>
    <s v="MAS04"/>
    <s v="CAMISETA MC GOOD AWAY FROM THE CITY, PRE"/>
    <s v="P1382647001"/>
    <s v="1382647"/>
    <n v="8"/>
    <n v="0"/>
    <n v="1000"/>
    <x v="9"/>
    <d v="2023-07-05T00:00:00"/>
    <d v="2023-07-05T00:00:00"/>
    <x v="2"/>
  </r>
  <r>
    <s v="julho"/>
    <n v="27"/>
    <d v="2023-07-05T00:00:00"/>
    <x v="0"/>
    <x v="0"/>
    <s v="(vazio)"/>
    <s v="01/set"/>
    <x v="35"/>
    <x v="0"/>
    <s v="MAS04"/>
    <s v="CAMISETA MC SUNRISE CLUB, PTO-MESCLA"/>
    <s v="P1382650001"/>
    <s v="1382650"/>
    <n v="8"/>
    <n v="0"/>
    <n v="1000"/>
    <x v="9"/>
    <d v="2023-07-05T00:00:00"/>
    <d v="2023-07-05T00:00:00"/>
    <x v="2"/>
  </r>
  <r>
    <s v="julho"/>
    <n v="27"/>
    <d v="2023-07-05T00:00:00"/>
    <x v="0"/>
    <x v="0"/>
    <s v="(vazio)"/>
    <s v="01/set"/>
    <x v="35"/>
    <x v="0"/>
    <s v="MAS04"/>
    <s v="CAMISETA MC TROPICAL VIBES, CZA-CHUMBO"/>
    <s v="P1382651001"/>
    <s v="1382651"/>
    <n v="8"/>
    <n v="0"/>
    <n v="1000"/>
    <x v="9"/>
    <d v="2023-07-05T00:00:00"/>
    <d v="2023-07-05T00:00:00"/>
    <x v="2"/>
  </r>
  <r>
    <s v="julho"/>
    <n v="27"/>
    <d v="2023-07-05T00:00:00"/>
    <x v="0"/>
    <x v="0"/>
    <s v="(vazio)"/>
    <s v="01/set"/>
    <x v="35"/>
    <x v="0"/>
    <s v="MAS04"/>
    <s v="CAMISETA MC FINE LINE SUNSHINE, VRM-MESC"/>
    <s v="P1382652001"/>
    <s v="1382652"/>
    <n v="8"/>
    <n v="0"/>
    <n v="1000"/>
    <x v="9"/>
    <d v="2023-07-05T00:00:00"/>
    <d v="2023-07-05T00:00:00"/>
    <x v="2"/>
  </r>
  <r>
    <s v="julho"/>
    <n v="27"/>
    <d v="2023-07-05T00:00:00"/>
    <x v="0"/>
    <x v="0"/>
    <s v="(vazio)"/>
    <s v="01/set"/>
    <x v="35"/>
    <x v="0"/>
    <s v="MAS04"/>
    <s v="CAMISETA MC SEARCH FOR PARADISE, AZL-MES"/>
    <s v="P1382648001"/>
    <s v="1382648"/>
    <n v="8"/>
    <n v="0"/>
    <n v="1000"/>
    <x v="9"/>
    <d v="2023-07-05T00:00:00"/>
    <d v="2023-07-05T00:00:00"/>
    <x v="2"/>
  </r>
  <r>
    <s v="julho"/>
    <n v="27"/>
    <d v="2023-07-05T00:00:00"/>
    <x v="0"/>
    <x v="0"/>
    <s v="(vazio)"/>
    <s v="01/set"/>
    <x v="35"/>
    <x v="0"/>
    <s v="MAS04"/>
    <s v="CAMISETA MC CALIFORNIA GOLDEN STATE, CZA"/>
    <s v="P1382653001"/>
    <s v="1382653"/>
    <n v="8"/>
    <n v="0"/>
    <n v="1000"/>
    <x v="9"/>
    <d v="2023-07-05T00:00:00"/>
    <d v="2023-07-05T00:00:00"/>
    <x v="2"/>
  </r>
  <r>
    <s v="julho"/>
    <n v="28"/>
    <d v="2023-07-10T00:00:00"/>
    <x v="0"/>
    <x v="0"/>
    <s v="(vazio)"/>
    <s v="03/ago"/>
    <x v="23"/>
    <x v="7"/>
    <s v="CMB04"/>
    <s v=" CAPA ALMOF 45X45CM  DESENHOS 9006443 LI"/>
    <s v="1382672"/>
    <s v="1382672"/>
    <n v="1"/>
    <n v="0"/>
    <n v="30"/>
    <x v="14"/>
    <d v="2023-07-10T00:00:00"/>
    <d v="2023-07-13T00:00:00"/>
    <x v="2"/>
  </r>
  <r>
    <s v="julho"/>
    <n v="28"/>
    <d v="2023-07-10T00:00:00"/>
    <x v="0"/>
    <x v="0"/>
    <s v="(vazio)"/>
    <s v="03/ago"/>
    <x v="23"/>
    <x v="7"/>
    <s v="CMB04"/>
    <s v=" CAPA ALMOF SORTIDA 45X45CM 9006443 - 90"/>
    <s v="1382671"/>
    <s v="1382671"/>
    <n v="1"/>
    <n v="0"/>
    <n v="1277"/>
    <x v="14"/>
    <d v="2023-07-10T00:00:00"/>
    <d v="2023-07-13T00:00:00"/>
    <x v="2"/>
  </r>
  <r>
    <s v="julho"/>
    <n v="28"/>
    <d v="2023-07-13T00:00:00"/>
    <x v="0"/>
    <x v="0"/>
    <s v="(vazio)"/>
    <s v="17/jul"/>
    <x v="37"/>
    <x v="9"/>
    <s v="COM02"/>
    <s v="MEIA AERO CC 34/39, BRANCO, U"/>
    <s v="1382456001"/>
    <s v="1382456"/>
    <n v="6"/>
    <n v="0"/>
    <n v="900"/>
    <x v="9"/>
    <d v="2023-07-13T00:00:00"/>
    <d v="2023-07-13T00:00:00"/>
    <x v="2"/>
  </r>
  <r>
    <s v="julho"/>
    <n v="28"/>
    <d v="2023-07-13T00:00:00"/>
    <x v="0"/>
    <x v="0"/>
    <s v="(vazio)"/>
    <s v="21/jul"/>
    <x v="38"/>
    <x v="7"/>
    <s v="CMB02"/>
    <s v="TLH BNH CALERA MINERAL 80152/12 KARSTEN"/>
    <s v="1382655"/>
    <s v="1382655"/>
    <n v="6"/>
    <n v="0"/>
    <n v="384"/>
    <x v="9"/>
    <d v="2023-07-13T00:00:00"/>
    <d v="2023-07-13T00:00:00"/>
    <x v="2"/>
  </r>
  <r>
    <s v="julho"/>
    <n v="28"/>
    <d v="2023-07-13T00:00:00"/>
    <x v="0"/>
    <x v="0"/>
    <s v="(vazio)"/>
    <s v="21/jul"/>
    <x v="38"/>
    <x v="7"/>
    <s v="CMB02"/>
    <s v="TLH BNH CALERA CARBONO 80107/12 KARSTEN"/>
    <s v="1382656"/>
    <s v="1382656"/>
    <n v="6"/>
    <n v="0"/>
    <n v="384"/>
    <x v="9"/>
    <d v="2023-07-13T00:00:00"/>
    <d v="2023-07-13T00:00:00"/>
    <x v="2"/>
  </r>
  <r>
    <s v="julho"/>
    <n v="28"/>
    <d v="2023-07-13T00:00:00"/>
    <x v="0"/>
    <x v="0"/>
    <s v="(vazio)"/>
    <s v="21/jul"/>
    <x v="38"/>
    <x v="7"/>
    <s v="CMB02"/>
    <s v="TLH RTO EMPIRE 60198 IOGURTE KARSTEN"/>
    <s v="1382661"/>
    <s v="1382661"/>
    <n v="3"/>
    <n v="0"/>
    <n v="252"/>
    <x v="9"/>
    <d v="2023-07-13T00:00:00"/>
    <d v="2023-07-13T00:00:00"/>
    <x v="2"/>
  </r>
  <r>
    <s v="julho"/>
    <n v="28"/>
    <d v="2023-07-13T00:00:00"/>
    <x v="0"/>
    <x v="0"/>
    <s v="(vazio)"/>
    <s v="21/jul"/>
    <x v="38"/>
    <x v="7"/>
    <s v="CMB02"/>
    <s v="TLH BNH EMPIRE 60198 IOGURTE KARSTEN"/>
    <s v="1382660"/>
    <s v="1382660"/>
    <n v="3"/>
    <n v="0"/>
    <n v="384"/>
    <x v="9"/>
    <d v="2023-07-13T00:00:00"/>
    <d v="2023-07-13T00:00:00"/>
    <x v="2"/>
  </r>
  <r>
    <s v="julho"/>
    <n v="28"/>
    <d v="2023-07-13T00:00:00"/>
    <x v="0"/>
    <x v="0"/>
    <s v="(vazio)"/>
    <s v="21/jul"/>
    <x v="38"/>
    <x v="7"/>
    <s v="CMB02"/>
    <s v="TLH RTO CALERA CARBONO 80107/12 KARSTEN"/>
    <s v="1382654"/>
    <s v="1382654"/>
    <n v="6"/>
    <n v="0"/>
    <n v="252"/>
    <x v="9"/>
    <d v="2023-07-13T00:00:00"/>
    <d v="2023-07-13T00:00:00"/>
    <x v="2"/>
  </r>
  <r>
    <s v="julho"/>
    <n v="28"/>
    <d v="2023-07-13T00:00:00"/>
    <x v="0"/>
    <x v="0"/>
    <s v="(vazio)"/>
    <s v="21/jul"/>
    <x v="38"/>
    <x v="7"/>
    <s v="CMB02"/>
    <s v="TLH RTO OTTO 60222/8 CORAL KARSTEN"/>
    <s v="1382659"/>
    <s v="1382659"/>
    <n v="6"/>
    <n v="0"/>
    <n v="252"/>
    <x v="9"/>
    <d v="2023-07-13T00:00:00"/>
    <d v="2023-07-13T00:00:00"/>
    <x v="2"/>
  </r>
  <r>
    <s v="julho"/>
    <n v="28"/>
    <d v="2023-07-13T00:00:00"/>
    <x v="0"/>
    <x v="0"/>
    <s v="(vazio)"/>
    <s v="21/jul"/>
    <x v="38"/>
    <x v="7"/>
    <s v="CMB02"/>
    <s v="TLH RTO CALERA MINERAL 80152/12 KARSTEN"/>
    <s v="1382657"/>
    <s v="1382657"/>
    <n v="6"/>
    <n v="0"/>
    <n v="252"/>
    <x v="9"/>
    <d v="2023-07-13T00:00:00"/>
    <d v="2023-07-13T00:00:00"/>
    <x v="2"/>
  </r>
  <r>
    <s v="julho"/>
    <n v="28"/>
    <d v="2023-07-13T00:00:00"/>
    <x v="0"/>
    <x v="0"/>
    <s v="(vazio)"/>
    <s v="11/ago"/>
    <x v="38"/>
    <x v="7"/>
    <s v="CMB02"/>
    <s v="TLH RTO EMPIRE 60198 IOGURTE KARSTEN"/>
    <s v="1382661"/>
    <s v="1382661"/>
    <n v="3"/>
    <n v="0"/>
    <n v="192"/>
    <x v="9"/>
    <d v="2023-07-13T00:00:00"/>
    <d v="2023-07-13T00:00:00"/>
    <x v="2"/>
  </r>
  <r>
    <s v="julho"/>
    <n v="28"/>
    <d v="2023-07-13T00:00:00"/>
    <x v="0"/>
    <x v="0"/>
    <s v="(vazio)"/>
    <s v="11/ago"/>
    <x v="38"/>
    <x v="7"/>
    <s v="CMB02"/>
    <s v="TLH BNH EMPIRE 60198 IOGURTE KARSTEN"/>
    <s v="1382660"/>
    <s v="1382660"/>
    <n v="3"/>
    <n v="0"/>
    <n v="312"/>
    <x v="9"/>
    <d v="2023-07-13T00:00:00"/>
    <d v="2023-07-13T00:00:00"/>
    <x v="2"/>
  </r>
  <r>
    <s v="julho"/>
    <n v="28"/>
    <d v="2023-07-13T00:00:00"/>
    <x v="0"/>
    <x v="0"/>
    <s v="(vazio)"/>
    <s v="11/ago"/>
    <x v="38"/>
    <x v="7"/>
    <s v="CMB02"/>
    <s v="TLH RTO OTTO 60222/8 CORAL KARSTEN"/>
    <s v="1382659"/>
    <s v="1382659"/>
    <n v="6"/>
    <n v="0"/>
    <n v="204"/>
    <x v="9"/>
    <d v="2023-07-13T00:00:00"/>
    <d v="2023-07-13T00:00:00"/>
    <x v="2"/>
  </r>
  <r>
    <s v="julho"/>
    <n v="28"/>
    <d v="2023-07-13T00:00:00"/>
    <x v="0"/>
    <x v="0"/>
    <s v="(vazio)"/>
    <s v="20/ago"/>
    <x v="23"/>
    <x v="7"/>
    <s v="CMB03"/>
    <s v="TLH MS QUAD. 140X140 9007023"/>
    <s v="1382666"/>
    <s v="1382666"/>
    <n v="1"/>
    <n v="0"/>
    <n v="23"/>
    <x v="8"/>
    <d v="2023-07-13T00:00:00"/>
    <d v="2023-07-17T00:00:00"/>
    <x v="2"/>
  </r>
  <r>
    <s v="julho"/>
    <n v="28"/>
    <d v="2023-07-13T00:00:00"/>
    <x v="0"/>
    <x v="0"/>
    <s v="(vazio)"/>
    <s v="20/ago"/>
    <x v="23"/>
    <x v="7"/>
    <s v="CMB04"/>
    <s v="CAPA DE ALMOFADA SORT.45X45CM HERING"/>
    <s v="1382665"/>
    <s v="1382665"/>
    <n v="1"/>
    <n v="0"/>
    <n v="320"/>
    <x v="8"/>
    <d v="2023-07-13T00:00:00"/>
    <d v="2023-07-17T00:00:00"/>
    <x v="2"/>
  </r>
  <r>
    <s v="julho"/>
    <n v="28"/>
    <d v="2023-07-13T00:00:00"/>
    <x v="0"/>
    <x v="0"/>
    <s v="(vazio)"/>
    <s v="20/ago"/>
    <x v="23"/>
    <x v="7"/>
    <s v="CMB04"/>
    <s v="CAPA DE ALMOFADA SORT. 45X45CM HERING"/>
    <s v="1382664"/>
    <s v="1382664"/>
    <n v="1"/>
    <n v="0"/>
    <n v="20"/>
    <x v="8"/>
    <d v="2023-07-13T00:00:00"/>
    <d v="2023-07-17T00:00:00"/>
    <x v="2"/>
  </r>
  <r>
    <s v="julho"/>
    <n v="28"/>
    <d v="2023-07-13T00:00:00"/>
    <x v="0"/>
    <x v="0"/>
    <s v="(vazio)"/>
    <s v="20/ago"/>
    <x v="23"/>
    <x v="7"/>
    <s v="CMB04"/>
    <s v="CAPA DE ALMOFADA SORTIDA 45X45CM HERING"/>
    <s v="1382662"/>
    <s v="1382662"/>
    <n v="1"/>
    <n v="0"/>
    <n v="628"/>
    <x v="8"/>
    <d v="2023-07-13T00:00:00"/>
    <d v="2023-07-17T00:00:00"/>
    <x v="2"/>
  </r>
  <r>
    <s v="julho"/>
    <n v="28"/>
    <d v="2023-07-13T00:00:00"/>
    <x v="0"/>
    <x v="0"/>
    <s v="(vazio)"/>
    <s v="20/ago"/>
    <x v="23"/>
    <x v="7"/>
    <s v="CMB04"/>
    <s v="CAPA DE ALMOFADA SORT. 45X45CM HERING"/>
    <s v="1382663"/>
    <s v="1382663"/>
    <n v="1"/>
    <n v="0"/>
    <n v="15"/>
    <x v="8"/>
    <d v="2023-07-13T00:00:00"/>
    <d v="2023-07-17T00:00:00"/>
    <x v="2"/>
  </r>
  <r>
    <s v="julho"/>
    <n v="29"/>
    <d v="2023-07-17T00:00:00"/>
    <x v="0"/>
    <x v="0"/>
    <s v="(vazio)"/>
    <s v="03/ago"/>
    <x v="23"/>
    <x v="7"/>
    <s v="CMB04"/>
    <s v=" CAPA ALMOF 45X45CM  DESENHOS 9006443 LI"/>
    <s v="1382672"/>
    <s v="1382672"/>
    <n v="1"/>
    <n v="0"/>
    <n v="30"/>
    <x v="9"/>
    <d v="2023-07-17T00:00:00"/>
    <d v="2023-07-17T00:00:00"/>
    <x v="2"/>
  </r>
  <r>
    <s v="julho"/>
    <n v="29"/>
    <d v="2023-07-17T00:00:00"/>
    <x v="0"/>
    <x v="0"/>
    <s v="(vazio)"/>
    <s v="03/ago"/>
    <x v="23"/>
    <x v="7"/>
    <s v="CMB04"/>
    <s v=" CAPA ALMOF SORTIDA 45X45CM 9006443 - 90"/>
    <s v="1382671"/>
    <s v="1382671"/>
    <n v="1"/>
    <n v="0"/>
    <n v="1229"/>
    <x v="9"/>
    <d v="2023-07-17T00:00:00"/>
    <d v="2023-07-17T00:00:00"/>
    <x v="2"/>
  </r>
  <r>
    <s v="julho"/>
    <n v="29"/>
    <d v="2023-07-17T00:00:00"/>
    <x v="1"/>
    <x v="0"/>
    <s v="(vazio)"/>
    <s v="15/set"/>
    <x v="24"/>
    <x v="2"/>
    <s v="INF03"/>
    <s v="LEGGING BÁSICA ,AZUL"/>
    <s v="P1381715003"/>
    <s v="1381715"/>
    <n v="8"/>
    <n v="0"/>
    <n v="904"/>
    <x v="2"/>
    <d v="2023-07-17T00:00:00"/>
    <d v="2023-07-19T00:00:00"/>
    <x v="2"/>
  </r>
  <r>
    <s v="julho"/>
    <n v="29"/>
    <d v="2023-07-17T00:00:00"/>
    <x v="1"/>
    <x v="0"/>
    <s v="(vazio)"/>
    <s v="15/set"/>
    <x v="24"/>
    <x v="2"/>
    <s v="INF03"/>
    <s v="BERMUDA CICLISTA BÁSICA, PRETO"/>
    <s v="P1381716002"/>
    <s v="1381716"/>
    <n v="8"/>
    <n v="0"/>
    <n v="904"/>
    <x v="2"/>
    <d v="2023-07-17T00:00:00"/>
    <d v="2023-07-19T00:00:00"/>
    <x v="2"/>
  </r>
  <r>
    <m/>
    <m/>
    <m/>
    <x v="2"/>
    <x v="2"/>
    <m/>
    <m/>
    <x v="39"/>
    <x v="11"/>
    <m/>
    <m/>
    <m/>
    <m/>
    <m/>
    <m/>
    <m/>
    <x v="15"/>
    <m/>
    <m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B9CD6D-FA39-43B0-A8B0-92AFB7ADB48C}" name="Tabela dinâmica1" cacheId="6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5">
  <location ref="AK9:AL15" firstHeaderRow="1" firstDataRow="1" firstDataCol="1" rowPageCount="3" colPageCount="1"/>
  <pivotFields count="20">
    <pivotField compact="0" outline="0" showAll="0" defaultSubtotal="0"/>
    <pivotField compact="0" outline="0" showAll="0" defaultSubtotal="0"/>
    <pivotField compact="0" numFmtId="14" outline="0" showAll="0" defaultSubtotal="0"/>
    <pivotField axis="axisPage" compact="0" outline="0" multipleItemSelectionAllowed="1" showAll="0" defaultSubtotal="0">
      <items count="3">
        <item x="0"/>
        <item h="1" x="2"/>
        <item h="1" x="1"/>
      </items>
    </pivotField>
    <pivotField axis="axisPage" compact="0" outline="0" multipleItemSelectionAllowed="1" showAll="0" defaultSubtotal="0">
      <items count="3">
        <item x="0"/>
        <item h="1" x="2"/>
        <item h="1" x="1"/>
      </items>
    </pivotField>
    <pivotField compact="0" outline="0" subtotalTop="0" showAll="0" defaultSubtotal="0"/>
    <pivotField compact="0" outline="0" showAll="0" defaultSubtotal="0"/>
    <pivotField axis="axisPage" compact="0" outline="0" showAll="0" defaultSubtotal="0">
      <items count="81">
        <item m="1" x="40"/>
        <item x="39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80"/>
        <item m="1" x="79"/>
        <item m="1" x="74"/>
        <item m="1" x="75"/>
        <item m="1" x="76"/>
        <item m="1" x="77"/>
        <item m="1" x="7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</items>
    </pivotField>
    <pivotField compact="0" outline="0" showAll="0" sortType="ascending" defaultSubtotal="0">
      <items count="12">
        <item x="10"/>
        <item x="4"/>
        <item x="7"/>
        <item h="1" x="5"/>
        <item h="1" x="9"/>
        <item x="1"/>
        <item x="2"/>
        <item h="1" x="3"/>
        <item h="1" x="8"/>
        <item h="1" x="0"/>
        <item h="1" x="6"/>
        <item h="1" x="11"/>
      </items>
    </pivotField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numFmtId="1" outline="0" showAll="0" sortType="ascending" defaultSubtotal="0">
      <items count="22">
        <item x="9"/>
        <item x="11"/>
        <item x="2"/>
        <item x="14"/>
        <item x="8"/>
        <item x="13"/>
        <item m="1" x="17"/>
        <item m="1" x="20"/>
        <item x="7"/>
        <item m="1" x="21"/>
        <item x="12"/>
        <item m="1" x="16"/>
        <item x="5"/>
        <item m="1" x="18"/>
        <item m="1" x="19"/>
        <item x="10"/>
        <item x="1"/>
        <item x="0"/>
        <item x="3"/>
        <item x="6"/>
        <item x="4"/>
        <item x="15"/>
      </items>
    </pivotField>
    <pivotField compact="0" numFmtId="14" outline="0" showAll="0" defaultSubtotal="0"/>
    <pivotField compact="0" outline="0" subtotalTop="0" showAll="0" defaultSubtotal="0"/>
    <pivotField axis="axisRow" compact="0" outline="0" subtotalTop="0" showAll="0" defaultSubtotal="0">
      <items count="10">
        <item x="2"/>
        <item x="7"/>
        <item x="5"/>
        <item x="1"/>
        <item x="0"/>
        <item x="3"/>
        <item x="6"/>
        <item x="4"/>
        <item m="1" x="9"/>
        <item x="8"/>
      </items>
    </pivotField>
  </pivotFields>
  <rowFields count="1">
    <field x="19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pageFields count="3">
    <pageField fld="3" hier="-1"/>
    <pageField fld="4" hier="-1"/>
    <pageField fld="7" hier="-1"/>
  </pageFields>
  <dataFields count="1">
    <dataField name=" QUANT PEÇAS" fld="15" baseField="0" baseItem="0" numFmtId="3"/>
  </dataFields>
  <formats count="2">
    <format dxfId="365">
      <pivotArea outline="0" collapsedLevelsAreSubtotals="1" fieldPosition="0"/>
    </format>
    <format dxfId="364">
      <pivotArea dataOnly="0" labelOnly="1" outline="0" axis="axisValues" fieldPosition="0"/>
    </format>
  </formats>
  <chartFormats count="3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9AA08E-31EE-41B5-A407-B0338538D2CB}" name="Tabela dinâmica3" cacheId="6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46">
  <location ref="AR9:AS14" firstHeaderRow="1" firstDataRow="1" firstDataCol="1" rowPageCount="3" colPageCount="1"/>
  <pivotFields count="20">
    <pivotField compact="0" outline="0" showAll="0" defaultSubtotal="0"/>
    <pivotField compact="0" outline="0" showAll="0" defaultSubtotal="0"/>
    <pivotField compact="0" numFmtId="14" outline="0" showAll="0" defaultSubtotal="0"/>
    <pivotField axis="axisPage" compact="0" outline="0" multipleItemSelectionAllowed="1" showAll="0" defaultSubtotal="0">
      <items count="3">
        <item x="0"/>
        <item h="1" x="2"/>
        <item h="1" x="1"/>
      </items>
    </pivotField>
    <pivotField axis="axisPage" compact="0" outline="0" multipleItemSelectionAllowed="1" showAll="0" defaultSubtotal="0">
      <items count="3">
        <item x="0"/>
        <item h="1" x="2"/>
        <item h="1" x="1"/>
      </items>
    </pivotField>
    <pivotField compact="0" outline="0" subtotalTop="0" showAll="0" defaultSubtotal="0"/>
    <pivotField compact="0" outline="0" showAll="0" defaultSubtotal="0"/>
    <pivotField axis="axisPage" compact="0" outline="0" showAll="0" defaultSubtotal="0">
      <items count="81">
        <item m="1" x="40"/>
        <item x="39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80"/>
        <item m="1" x="79"/>
        <item m="1" x="74"/>
        <item m="1" x="75"/>
        <item m="1" x="76"/>
        <item m="1" x="77"/>
        <item m="1" x="7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</items>
    </pivotField>
    <pivotField axis="axisRow" compact="0" outline="0" showAll="0" defaultSubtotal="0">
      <items count="12">
        <item x="1"/>
        <item x="2"/>
        <item h="1" x="0"/>
        <item h="1" x="11"/>
        <item h="1" x="3"/>
        <item x="4"/>
        <item h="1" x="5"/>
        <item h="1" x="6"/>
        <item x="7"/>
        <item h="1" x="8"/>
        <item h="1" x="9"/>
        <item x="10"/>
      </items>
    </pivotField>
    <pivotField compact="0" outline="0" showAll="0" defaultSubtotal="0"/>
    <pivotField compact="0" outline="0" subtotalTop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sortType="ascending" defaultSubtotal="0"/>
    <pivotField compact="0" numFmtId="14" outline="0" showAll="0" defaultSubtotal="0"/>
    <pivotField compact="0" outline="0" subtotalTop="0" showAll="0" defaultSubtotal="0"/>
    <pivotField compact="0" outline="0" subtotalTop="0" showAll="0" defaultSubtotal="0">
      <items count="10">
        <item x="2"/>
        <item x="5"/>
        <item x="1"/>
        <item x="0"/>
        <item x="3"/>
        <item x="6"/>
        <item x="4"/>
        <item x="7"/>
        <item m="1" x="9"/>
        <item x="8"/>
      </items>
    </pivotField>
  </pivotFields>
  <rowFields count="1">
    <field x="8"/>
  </rowFields>
  <rowItems count="5">
    <i>
      <x/>
    </i>
    <i>
      <x v="1"/>
    </i>
    <i>
      <x v="5"/>
    </i>
    <i>
      <x v="8"/>
    </i>
    <i>
      <x v="11"/>
    </i>
  </rowItems>
  <colItems count="1">
    <i/>
  </colItems>
  <pageFields count="3">
    <pageField fld="3" hier="-1"/>
    <pageField fld="4" hier="-1"/>
    <pageField fld="7" hier="-1"/>
  </pageFields>
  <dataFields count="1">
    <dataField name="QUANT PRODUTOS" fld="11" subtotal="count" baseField="0" baseItem="0"/>
  </dataFields>
  <formats count="2">
    <format dxfId="367">
      <pivotArea outline="0" collapsedLevelsAreSubtotals="1" fieldPosition="0"/>
    </format>
    <format dxfId="366">
      <pivotArea dataOnly="0" labelOnly="1" outline="0" axis="axisValues" fieldPosition="0"/>
    </format>
  </formats>
  <chartFormats count="20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9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9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9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9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9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9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9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19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19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19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19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19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19" format="13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0DBB28-674B-40ED-AAE6-D0EB8EBC5504}" name="Tabela dinâmica2" cacheId="6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44">
  <location ref="AP9:AQ15" firstHeaderRow="1" firstDataRow="1" firstDataCol="1" rowPageCount="3" colPageCount="1"/>
  <pivotFields count="20">
    <pivotField compact="0" outline="0" showAll="0" defaultSubtotal="0"/>
    <pivotField compact="0" outline="0" showAll="0" defaultSubtotal="0"/>
    <pivotField compact="0" numFmtId="14" outline="0" showAll="0" defaultSubtotal="0"/>
    <pivotField axis="axisPage" compact="0" outline="0" multipleItemSelectionAllowed="1" showAll="0" defaultSubtotal="0">
      <items count="3">
        <item x="0"/>
        <item h="1" x="2"/>
        <item h="1" x="1"/>
      </items>
    </pivotField>
    <pivotField axis="axisPage" compact="0" outline="0" multipleItemSelectionAllowed="1" showAll="0" defaultSubtotal="0">
      <items count="3">
        <item x="0"/>
        <item h="1" x="2"/>
        <item h="1" x="1"/>
      </items>
    </pivotField>
    <pivotField compact="0" outline="0" subtotalTop="0" showAll="0" defaultSubtotal="0"/>
    <pivotField compact="0" outline="0" showAll="0" defaultSubtotal="0"/>
    <pivotField axis="axisPage" compact="0" outline="0" showAll="0" defaultSubtotal="0">
      <items count="81">
        <item m="1" x="40"/>
        <item x="39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80"/>
        <item m="1" x="79"/>
        <item m="1" x="74"/>
        <item m="1" x="75"/>
        <item m="1" x="76"/>
        <item m="1" x="77"/>
        <item m="1" x="7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</items>
    </pivotField>
    <pivotField compact="0" outline="0" showAll="0" sortType="ascending" defaultSubtotal="0">
      <items count="12">
        <item x="10"/>
        <item x="4"/>
        <item x="7"/>
        <item h="1" x="5"/>
        <item h="1" x="9"/>
        <item x="1"/>
        <item x="2"/>
        <item h="1" x="3"/>
        <item h="1" x="8"/>
        <item h="1" x="0"/>
        <item h="1" x="6"/>
        <item h="1" x="11"/>
      </items>
    </pivotField>
    <pivotField compact="0" outline="0" showAll="0" defaultSubtotal="0"/>
    <pivotField compact="0" outline="0" subtotalTop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sortType="ascending" defaultSubtotal="0"/>
    <pivotField compact="0" numFmtId="14" outline="0" showAll="0" defaultSubtotal="0"/>
    <pivotField compact="0" outline="0" subtotalTop="0" showAll="0" defaultSubtotal="0"/>
    <pivotField axis="axisRow" compact="0" outline="0" subtotalTop="0" showAll="0" defaultSubtotal="0">
      <items count="10">
        <item x="2"/>
        <item x="7"/>
        <item x="5"/>
        <item x="1"/>
        <item x="0"/>
        <item x="3"/>
        <item x="6"/>
        <item m="1" x="9"/>
        <item x="8"/>
        <item x="4"/>
      </items>
    </pivotField>
  </pivotFields>
  <rowFields count="1">
    <field x="19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pageFields count="3">
    <pageField fld="3" hier="-1"/>
    <pageField fld="4" hier="-1"/>
    <pageField fld="7" hier="-1"/>
  </pageFields>
  <dataFields count="1">
    <dataField name="QUANT PRODUTOS" fld="11" subtotal="count" baseField="0" baseItem="0"/>
  </dataFields>
  <formats count="2">
    <format dxfId="369">
      <pivotArea outline="0" collapsedLevelsAreSubtotals="1" fieldPosition="0"/>
    </format>
    <format dxfId="368">
      <pivotArea dataOnly="0" labelOnly="1" outline="0" axis="axisValues" fieldPosition="0"/>
    </format>
  </formats>
  <chartFormats count="3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1F8694-2931-4FAA-84CE-47E7357C70B2}" name="Tabela dinâmica4" cacheId="6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5">
  <location ref="AM9:AN14" firstHeaderRow="1" firstDataRow="1" firstDataCol="1" rowPageCount="3" colPageCount="1"/>
  <pivotFields count="20">
    <pivotField compact="0" outline="0" showAll="0" defaultSubtotal="0"/>
    <pivotField compact="0" outline="0" showAll="0" defaultSubtotal="0"/>
    <pivotField compact="0" numFmtId="14" outline="0" showAll="0" defaultSubtotal="0"/>
    <pivotField axis="axisPage" compact="0" outline="0" multipleItemSelectionAllowed="1" showAll="0" defaultSubtotal="0">
      <items count="3">
        <item x="0"/>
        <item h="1" x="2"/>
        <item h="1" x="1"/>
      </items>
    </pivotField>
    <pivotField axis="axisPage" compact="0" outline="0" multipleItemSelectionAllowed="1" showAll="0" defaultSubtotal="0">
      <items count="3">
        <item x="0"/>
        <item h="1" x="2"/>
        <item h="1" x="1"/>
      </items>
    </pivotField>
    <pivotField compact="0" outline="0" subtotalTop="0" showAll="0" defaultSubtotal="0"/>
    <pivotField compact="0" outline="0" showAll="0" defaultSubtotal="0"/>
    <pivotField axis="axisPage" compact="0" outline="0" showAll="0" defaultSubtotal="0">
      <items count="81">
        <item m="1" x="40"/>
        <item x="39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80"/>
        <item m="1" x="79"/>
        <item m="1" x="74"/>
        <item m="1" x="75"/>
        <item m="1" x="76"/>
        <item m="1" x="77"/>
        <item m="1" x="7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</items>
    </pivotField>
    <pivotField axis="axisRow" compact="0" outline="0" showAll="0" sortType="ascending" defaultSubtotal="0">
      <items count="12">
        <item x="10"/>
        <item x="4"/>
        <item x="7"/>
        <item h="1" x="5"/>
        <item h="1" x="9"/>
        <item x="1"/>
        <item x="2"/>
        <item h="1" x="3"/>
        <item h="1" x="8"/>
        <item h="1" x="0"/>
        <item h="1" x="6"/>
        <item h="1" x="11"/>
      </items>
    </pivotField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numFmtId="1" outline="0" showAll="0" defaultSubtotal="0"/>
    <pivotField compact="0" numFmtId="14" outline="0" showAll="0" defaultSubtotal="0"/>
    <pivotField compact="0" outline="0" subtotalTop="0" showAll="0" defaultSubtotal="0"/>
    <pivotField compact="0" outline="0" subtotalTop="0" showAll="0" defaultSubtotal="0">
      <items count="10">
        <item x="2"/>
        <item x="5"/>
        <item x="1"/>
        <item x="0"/>
        <item x="3"/>
        <item x="6"/>
        <item x="4"/>
        <item x="7"/>
        <item m="1" x="9"/>
        <item x="8"/>
      </items>
    </pivotField>
  </pivotFields>
  <rowFields count="1">
    <field x="8"/>
  </rowFields>
  <rowItems count="5">
    <i>
      <x/>
    </i>
    <i>
      <x v="1"/>
    </i>
    <i>
      <x v="2"/>
    </i>
    <i>
      <x v="5"/>
    </i>
    <i>
      <x v="6"/>
    </i>
  </rowItems>
  <colItems count="1">
    <i/>
  </colItems>
  <pageFields count="3">
    <pageField fld="3" hier="-1"/>
    <pageField fld="4" hier="-1"/>
    <pageField fld="7" hier="-1"/>
  </pageFields>
  <dataFields count="1">
    <dataField name="Soma de QUANT" fld="15" baseField="8" baseItem="0" numFmtId="3"/>
  </dataFields>
  <formats count="2">
    <format dxfId="371">
      <pivotArea outline="0" collapsedLevelsAreSubtotals="1" fieldPosition="0"/>
    </format>
    <format dxfId="370">
      <pivotArea dataOnly="0" labelOnly="1" outline="0" axis="axisValues" fieldPosition="0"/>
    </format>
  </formats>
  <chartFormats count="20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21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1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21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21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21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21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1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1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21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1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1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21" format="13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91A6C2-B72B-48C5-989A-D73DAC894AA0}" name="Tabela dinâmica1" cacheId="45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B6:J602" firstHeaderRow="1" firstDataRow="1" firstDataCol="9" rowPageCount="2" colPageCount="1"/>
  <pivotFields count="19">
    <pivotField axis="axisPage" compact="0" outline="0" showAll="0" defaultSubtotal="0">
      <items count="3">
        <item x="0"/>
        <item x="2"/>
        <item x="1"/>
      </items>
    </pivotField>
    <pivotField axis="axisPage" compact="0" outline="0" showAll="0" defaultSubtotal="0">
      <items count="6">
        <item x="0"/>
        <item x="5"/>
        <item x="1"/>
        <item x="2"/>
        <item x="3"/>
        <item x="4"/>
      </items>
    </pivotField>
    <pivotField axis="axisRow" compact="0" numFmtId="14" outline="0" showAll="0" defaultSubtotal="0">
      <items count="10">
        <item x="0"/>
        <item x="1"/>
        <item x="9"/>
        <item x="2"/>
        <item x="3"/>
        <item x="4"/>
        <item x="5"/>
        <item x="6"/>
        <item x="7"/>
        <item x="8"/>
      </items>
    </pivotField>
    <pivotField axis="axisRow" compact="0" outline="0" showAll="0" defaultSubtotal="0">
      <items count="3">
        <item x="0"/>
        <item x="1"/>
        <item x="2"/>
      </items>
    </pivotField>
    <pivotField compact="0" outline="0" showAll="0" defaultSubtotal="0"/>
    <pivotField compact="0" outline="0" subtotalTop="0" showAll="0" defaultSubtotal="0"/>
    <pivotField compact="0" outline="0" showAll="0" defaultSubtotal="0"/>
    <pivotField axis="axisRow" compact="0" outline="0" showAll="0" defaultSubtotal="0">
      <items count="81">
        <item m="1" x="40"/>
        <item m="1" x="41"/>
        <item m="1" x="42"/>
        <item x="39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80"/>
        <item m="1" x="79"/>
        <item m="1" x="74"/>
        <item m="1" x="75"/>
        <item m="1" x="76"/>
        <item m="1" x="77"/>
        <item m="1" x="7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</items>
    </pivotField>
    <pivotField axis="axisRow" compact="0" outline="0" showAll="0" defaultSubtotal="0">
      <items count="12">
        <item x="1"/>
        <item x="2"/>
        <item x="0"/>
        <item x="3"/>
        <item x="4"/>
        <item x="11"/>
        <item x="5"/>
        <item x="6"/>
        <item x="7"/>
        <item x="8"/>
        <item x="9"/>
        <item x="10"/>
      </items>
    </pivotField>
    <pivotField compact="0" outline="0" showAll="0" defaultSubtotal="0"/>
    <pivotField name="DSC MATERIAL" axis="axisRow" compact="0" outline="0" subtotalTop="0" showAll="0" defaultSubtotal="0">
      <items count="542">
        <item x="207"/>
        <item x="52"/>
        <item x="174"/>
        <item x="175"/>
        <item x="96"/>
        <item x="94"/>
        <item x="121"/>
        <item x="120"/>
        <item x="119"/>
        <item x="97"/>
        <item x="95"/>
        <item x="24"/>
        <item x="25"/>
        <item x="26"/>
        <item x="28"/>
        <item x="27"/>
        <item x="83"/>
        <item x="220"/>
        <item x="90"/>
        <item x="81"/>
        <item x="84"/>
        <item x="82"/>
        <item x="209"/>
        <item x="208"/>
        <item x="115"/>
        <item x="86"/>
        <item x="221"/>
        <item x="89"/>
        <item x="88"/>
        <item x="91"/>
        <item x="112"/>
        <item x="7"/>
        <item x="6"/>
        <item x="11"/>
        <item x="149"/>
        <item x="10"/>
        <item x="9"/>
        <item x="48"/>
        <item x="100"/>
        <item x="142"/>
        <item x="64"/>
        <item x="55"/>
        <item x="54"/>
        <item x="73"/>
        <item x="74"/>
        <item x="40"/>
        <item x="35"/>
        <item x="36"/>
        <item x="39"/>
        <item x="37"/>
        <item x="38"/>
        <item x="210"/>
        <item x="114"/>
        <item x="190"/>
        <item x="192"/>
        <item x="191"/>
        <item x="164"/>
        <item x="117"/>
        <item x="118"/>
        <item x="148"/>
        <item x="124"/>
        <item x="126"/>
        <item x="125"/>
        <item x="123"/>
        <item x="173"/>
        <item x="156"/>
        <item x="213"/>
        <item x="58"/>
        <item x="57"/>
        <item x="111"/>
        <item x="110"/>
        <item x="166"/>
        <item x="194"/>
        <item x="193"/>
        <item x="195"/>
        <item x="16"/>
        <item x="18"/>
        <item x="17"/>
        <item x="19"/>
        <item x="12"/>
        <item x="13"/>
        <item x="14"/>
        <item x="71"/>
        <item x="128"/>
        <item x="85"/>
        <item x="155"/>
        <item x="87"/>
        <item x="134"/>
        <item x="180"/>
        <item x="179"/>
        <item x="177"/>
        <item x="178"/>
        <item x="154"/>
        <item x="102"/>
        <item x="185"/>
        <item x="182"/>
        <item x="77"/>
        <item x="78"/>
        <item x="184"/>
        <item x="183"/>
        <item x="101"/>
        <item x="80"/>
        <item x="186"/>
        <item x="181"/>
        <item x="29"/>
        <item x="79"/>
        <item x="66"/>
        <item x="65"/>
        <item x="104"/>
        <item x="103"/>
        <item x="23"/>
        <item x="50"/>
        <item x="99"/>
        <item x="93"/>
        <item x="20"/>
        <item x="21"/>
        <item x="92"/>
        <item x="122"/>
        <item x="22"/>
        <item x="5"/>
        <item x="113"/>
        <item x="49"/>
        <item x="34"/>
        <item x="72"/>
        <item x="147"/>
        <item x="108"/>
        <item x="219"/>
        <item x="216"/>
        <item x="218"/>
        <item x="217"/>
        <item x="163"/>
        <item x="98"/>
        <item x="176"/>
        <item x="53"/>
        <item x="109"/>
        <item x="135"/>
        <item x="225"/>
        <item x="222"/>
        <item x="206"/>
        <item x="197"/>
        <item x="198"/>
        <item x="199"/>
        <item x="0"/>
        <item x="1"/>
        <item x="3"/>
        <item x="4"/>
        <item x="2"/>
        <item x="215"/>
        <item x="105"/>
        <item x="106"/>
        <item x="214"/>
        <item x="107"/>
        <item x="116"/>
        <item x="143"/>
        <item x="165"/>
        <item x="226"/>
        <item x="8"/>
        <item x="189"/>
        <item x="188"/>
        <item x="187"/>
        <item x="56"/>
        <item x="70"/>
        <item x="68"/>
        <item x="67"/>
        <item x="69"/>
        <item x="211"/>
        <item x="168"/>
        <item x="170"/>
        <item x="171"/>
        <item x="172"/>
        <item x="169"/>
        <item x="167"/>
        <item x="145"/>
        <item x="146"/>
        <item x="15"/>
        <item x="75"/>
        <item x="76"/>
        <item x="157"/>
        <item x="223"/>
        <item x="224"/>
        <item x="202"/>
        <item x="203"/>
        <item x="132"/>
        <item x="130"/>
        <item x="129"/>
        <item x="131"/>
        <item x="133"/>
        <item x="144"/>
        <item x="127"/>
        <item x="204"/>
        <item x="205"/>
        <item x="196"/>
        <item x="51"/>
        <item x="201"/>
        <item x="200"/>
        <item x="136"/>
        <item x="212"/>
        <item x="30"/>
        <item x="31"/>
        <item x="32"/>
        <item x="33"/>
        <item x="41"/>
        <item x="42"/>
        <item x="43"/>
        <item x="44"/>
        <item x="45"/>
        <item x="46"/>
        <item x="47"/>
        <item x="59"/>
        <item x="60"/>
        <item x="61"/>
        <item x="62"/>
        <item x="63"/>
        <item x="137"/>
        <item x="138"/>
        <item x="139"/>
        <item x="140"/>
        <item x="141"/>
        <item x="150"/>
        <item x="151"/>
        <item x="152"/>
        <item x="153"/>
        <item x="158"/>
        <item x="159"/>
        <item x="160"/>
        <item x="161"/>
        <item x="162"/>
        <item x="227"/>
        <item x="228"/>
        <item x="229"/>
        <item x="541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</items>
    </pivotField>
    <pivotField axis="axisRow" compact="0" outline="0" showAll="0" defaultSubtotal="0">
      <items count="570">
        <item x="160"/>
        <item x="161"/>
        <item x="162"/>
        <item x="159"/>
        <item x="163"/>
        <item x="138"/>
        <item x="139"/>
        <item x="140"/>
        <item x="141"/>
        <item x="142"/>
        <item x="152"/>
        <item x="151"/>
        <item x="153"/>
        <item x="154"/>
        <item x="30"/>
        <item x="31"/>
        <item x="33"/>
        <item x="32"/>
        <item x="19"/>
        <item x="17"/>
        <item x="18"/>
        <item x="16"/>
        <item x="44"/>
        <item x="43"/>
        <item x="45"/>
        <item x="46"/>
        <item x="47"/>
        <item x="42"/>
        <item x="41"/>
        <item x="61"/>
        <item x="62"/>
        <item x="60"/>
        <item x="59"/>
        <item x="63"/>
        <item x="67"/>
        <item x="68"/>
        <item x="69"/>
        <item x="70"/>
        <item x="213"/>
        <item x="215"/>
        <item x="100"/>
        <item x="109"/>
        <item x="73"/>
        <item x="74"/>
        <item x="75"/>
        <item x="76"/>
        <item x="77"/>
        <item x="78"/>
        <item x="79"/>
        <item x="80"/>
        <item x="5"/>
        <item x="182"/>
        <item x="183"/>
        <item x="184"/>
        <item x="110"/>
        <item x="72"/>
        <item x="219"/>
        <item x="220"/>
        <item x="221"/>
        <item x="218"/>
        <item x="212"/>
        <item x="101"/>
        <item x="102"/>
        <item x="71"/>
        <item x="98"/>
        <item x="105"/>
        <item x="217"/>
        <item x="216"/>
        <item x="106"/>
        <item x="107"/>
        <item x="124"/>
        <item x="125"/>
        <item x="126"/>
        <item x="127"/>
        <item x="128"/>
        <item x="108"/>
        <item x="129"/>
        <item x="130"/>
        <item x="131"/>
        <item x="132"/>
        <item x="133"/>
        <item x="134"/>
        <item x="135"/>
        <item x="136"/>
        <item x="104"/>
        <item x="103"/>
        <item x="143"/>
        <item x="144"/>
        <item x="148"/>
        <item x="145"/>
        <item x="146"/>
        <item x="147"/>
        <item x="164"/>
        <item x="165"/>
        <item x="175"/>
        <item x="185"/>
        <item x="186"/>
        <item x="187"/>
        <item x="188"/>
        <item x="155"/>
        <item x="156"/>
        <item x="157"/>
        <item x="158"/>
        <item x="168"/>
        <item x="169"/>
        <item x="170"/>
        <item x="171"/>
        <item x="172"/>
        <item x="173"/>
        <item x="137"/>
        <item x="0"/>
        <item x="1"/>
        <item x="2"/>
        <item x="3"/>
        <item x="4"/>
        <item x="149"/>
        <item x="150"/>
        <item x="176"/>
        <item x="177"/>
        <item x="178"/>
        <item x="166"/>
        <item x="167"/>
        <item x="189"/>
        <item x="190"/>
        <item x="191"/>
        <item x="192"/>
        <item x="193"/>
        <item x="194"/>
        <item x="195"/>
        <item x="196"/>
        <item x="197"/>
        <item x="174"/>
        <item x="29"/>
        <item x="20"/>
        <item x="6"/>
        <item x="7"/>
        <item x="8"/>
        <item x="9"/>
        <item x="10"/>
        <item x="12"/>
        <item x="13"/>
        <item x="14"/>
        <item x="15"/>
        <item x="21"/>
        <item x="22"/>
        <item x="23"/>
        <item x="111"/>
        <item x="24"/>
        <item x="25"/>
        <item x="26"/>
        <item x="27"/>
        <item x="28"/>
        <item x="11"/>
        <item x="179"/>
        <item x="180"/>
        <item x="181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51"/>
        <item x="52"/>
        <item x="34"/>
        <item x="48"/>
        <item x="35"/>
        <item x="36"/>
        <item x="37"/>
        <item x="38"/>
        <item x="39"/>
        <item x="40"/>
        <item x="114"/>
        <item x="112"/>
        <item x="113"/>
        <item x="92"/>
        <item x="93"/>
        <item x="99"/>
        <item x="65"/>
        <item x="66"/>
        <item x="64"/>
        <item x="56"/>
        <item x="57"/>
        <item x="58"/>
        <item x="214"/>
        <item x="54"/>
        <item x="53"/>
        <item x="49"/>
        <item x="50"/>
        <item x="55"/>
        <item x="210"/>
        <item x="211"/>
        <item x="94"/>
        <item x="95"/>
        <item x="96"/>
        <item x="97"/>
        <item x="87"/>
        <item x="90"/>
        <item x="81"/>
        <item x="82"/>
        <item x="83"/>
        <item x="84"/>
        <item x="88"/>
        <item x="89"/>
        <item x="85"/>
        <item x="86"/>
        <item x="91"/>
        <item x="120"/>
        <item x="121"/>
        <item x="122"/>
        <item x="123"/>
        <item x="117"/>
        <item x="118"/>
        <item x="119"/>
        <item x="116"/>
        <item x="115"/>
        <item x="224"/>
        <item x="225"/>
        <item x="227"/>
        <item x="226"/>
        <item x="228"/>
        <item x="223"/>
        <item x="222"/>
        <item x="229"/>
        <item x="230"/>
        <item x="231"/>
        <item x="566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71"/>
        <item x="272"/>
        <item x="273"/>
        <item x="274"/>
        <item x="275"/>
        <item x="276"/>
        <item x="277"/>
        <item x="278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85"/>
        <item x="386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9"/>
        <item x="280"/>
        <item x="281"/>
        <item x="282"/>
        <item x="283"/>
        <item x="284"/>
        <item x="285"/>
        <item x="286"/>
        <item x="305"/>
        <item x="306"/>
        <item x="307"/>
        <item x="308"/>
        <item x="309"/>
        <item x="310"/>
        <item x="311"/>
        <item x="312"/>
        <item x="339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m="1" x="569"/>
        <item m="1" x="567"/>
        <item m="1" x="568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88">
        <item x="7"/>
        <item x="16"/>
        <item x="8"/>
        <item x="11"/>
        <item x="10"/>
        <item x="9"/>
        <item x="29"/>
        <item x="19"/>
        <item x="52"/>
        <item x="44"/>
        <item x="54"/>
        <item x="46"/>
        <item x="48"/>
        <item x="50"/>
        <item x="17"/>
        <item x="49"/>
        <item x="47"/>
        <item x="45"/>
        <item x="20"/>
        <item x="18"/>
        <item x="37"/>
        <item x="55"/>
        <item x="22"/>
        <item x="51"/>
        <item x="30"/>
        <item x="53"/>
        <item x="14"/>
        <item x="59"/>
        <item x="28"/>
        <item x="32"/>
        <item x="64"/>
        <item x="60"/>
        <item x="39"/>
        <item x="4"/>
        <item x="58"/>
        <item x="42"/>
        <item x="40"/>
        <item x="67"/>
        <item x="62"/>
        <item x="1"/>
        <item x="36"/>
        <item x="38"/>
        <item x="65"/>
        <item x="15"/>
        <item x="66"/>
        <item x="56"/>
        <item x="12"/>
        <item x="3"/>
        <item x="31"/>
        <item x="5"/>
        <item x="41"/>
        <item x="24"/>
        <item x="23"/>
        <item x="26"/>
        <item x="35"/>
        <item x="57"/>
        <item x="2"/>
        <item x="43"/>
        <item x="13"/>
        <item x="6"/>
        <item x="0"/>
        <item x="63"/>
        <item x="33"/>
        <item x="34"/>
        <item x="61"/>
        <item x="21"/>
        <item x="25"/>
        <item x="27"/>
        <item x="68"/>
        <item x="183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m="1" x="184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m="1" x="186"/>
        <item m="1" x="185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m="1" x="187"/>
        <item x="178"/>
        <item x="179"/>
        <item x="180"/>
        <item x="181"/>
        <item x="182"/>
      </items>
    </pivotField>
    <pivotField axis="axisRow" compact="0" numFmtId="1" outline="0" showAll="0" defaultSubtotal="0">
      <items count="22">
        <item x="2"/>
        <item x="7"/>
        <item x="5"/>
        <item x="1"/>
        <item x="0"/>
        <item x="3"/>
        <item x="6"/>
        <item x="4"/>
        <item x="9"/>
        <item x="15"/>
        <item x="11"/>
        <item x="8"/>
        <item x="14"/>
        <item m="1" x="20"/>
        <item x="13"/>
        <item m="1" x="21"/>
        <item m="1" x="17"/>
        <item m="1" x="16"/>
        <item x="12"/>
        <item m="1" x="18"/>
        <item m="1" x="19"/>
        <item x="10"/>
      </items>
    </pivotField>
    <pivotField compact="0" numFmtId="14" outline="0" showAll="0" defaultSubtotal="0"/>
    <pivotField axis="axisRow" compact="0" numFmtId="14" outline="0" showAll="0" defaultSubtotal="0">
      <items count="13">
        <item x="0"/>
        <item x="12"/>
        <item x="2"/>
        <item x="1"/>
        <item x="5"/>
        <item x="3"/>
        <item x="7"/>
        <item x="8"/>
        <item x="9"/>
        <item x="6"/>
        <item x="10"/>
        <item x="4"/>
        <item x="11"/>
      </items>
    </pivotField>
  </pivotFields>
  <rowFields count="9">
    <field x="2"/>
    <field x="18"/>
    <field x="8"/>
    <field x="7"/>
    <field x="11"/>
    <field x="10"/>
    <field x="15"/>
    <field x="16"/>
    <field x="3"/>
  </rowFields>
  <rowItems count="596">
    <i>
      <x/>
      <x/>
      <x/>
      <x v="42"/>
      <x/>
      <x v="223"/>
      <x/>
      <x/>
      <x/>
    </i>
    <i r="4">
      <x v="1"/>
      <x v="224"/>
      <x v="1"/>
      <x/>
      <x/>
    </i>
    <i r="6">
      <x v="3"/>
      <x/>
      <x/>
    </i>
    <i r="4">
      <x v="2"/>
      <x v="225"/>
      <x/>
      <x/>
      <x/>
    </i>
    <i r="6">
      <x v="2"/>
      <x/>
      <x/>
    </i>
    <i r="4">
      <x v="3"/>
      <x v="222"/>
      <x/>
      <x/>
      <x/>
    </i>
    <i r="6">
      <x v="1"/>
      <x/>
      <x/>
    </i>
    <i r="4">
      <x v="4"/>
      <x v="226"/>
      <x v="1"/>
      <x/>
      <x/>
    </i>
    <i r="4">
      <x v="5"/>
      <x v="213"/>
      <x v="9"/>
      <x/>
      <x/>
    </i>
    <i r="6">
      <x v="17"/>
      <x/>
      <x/>
    </i>
    <i r="4">
      <x v="6"/>
      <x v="214"/>
      <x v="11"/>
      <x/>
      <x/>
    </i>
    <i r="6">
      <x v="16"/>
      <x/>
      <x/>
    </i>
    <i r="4">
      <x v="7"/>
      <x v="215"/>
      <x v="12"/>
      <x/>
      <x/>
    </i>
    <i r="6">
      <x v="15"/>
      <x/>
      <x/>
    </i>
    <i r="4">
      <x v="8"/>
      <x v="216"/>
      <x v="2"/>
      <x/>
      <x/>
    </i>
    <i r="6">
      <x v="13"/>
      <x/>
      <x/>
    </i>
    <i r="4">
      <x v="9"/>
      <x v="217"/>
      <x v="3"/>
      <x/>
      <x/>
    </i>
    <i r="6">
      <x v="13"/>
      <x/>
      <x/>
    </i>
    <i r="4">
      <x v="10"/>
      <x v="219"/>
      <x v="8"/>
      <x/>
      <x/>
    </i>
    <i r="6">
      <x v="25"/>
      <x/>
      <x/>
    </i>
    <i r="4">
      <x v="11"/>
      <x v="218"/>
      <x v="9"/>
      <x/>
      <x/>
    </i>
    <i r="6">
      <x v="23"/>
      <x/>
      <x/>
    </i>
    <i r="4">
      <x v="12"/>
      <x v="220"/>
      <x v="10"/>
      <x/>
      <x/>
    </i>
    <i r="6">
      <x v="23"/>
      <x/>
      <x/>
    </i>
    <i r="4">
      <x v="13"/>
      <x v="221"/>
      <x v="21"/>
      <x/>
      <x/>
    </i>
    <i r="4">
      <x v="18"/>
      <x v="78"/>
      <x v="3"/>
      <x/>
      <x/>
    </i>
    <i r="4">
      <x v="19"/>
      <x v="77"/>
      <x v="5"/>
      <x/>
      <x/>
    </i>
    <i r="4">
      <x v="20"/>
      <x v="76"/>
      <x v="4"/>
      <x/>
      <x/>
    </i>
    <i r="4">
      <x v="21"/>
      <x v="75"/>
      <x/>
      <x/>
      <x/>
    </i>
    <i r="6">
      <x v="2"/>
      <x/>
      <x/>
    </i>
    <i r="4">
      <x v="22"/>
      <x v="204"/>
      <x/>
      <x/>
      <x/>
    </i>
    <i r="4">
      <x v="23"/>
      <x v="203"/>
      <x v="1"/>
      <x/>
      <x/>
    </i>
    <i r="4">
      <x v="24"/>
      <x v="205"/>
      <x/>
      <x/>
      <x/>
    </i>
    <i r="4">
      <x v="25"/>
      <x v="206"/>
      <x v="1"/>
      <x/>
      <x/>
    </i>
    <i r="6">
      <x v="2"/>
      <x/>
      <x/>
    </i>
    <i r="4">
      <x v="26"/>
      <x v="207"/>
      <x/>
      <x/>
      <x/>
    </i>
    <i r="4">
      <x v="27"/>
      <x v="202"/>
      <x v="1"/>
      <x/>
      <x/>
    </i>
    <i r="6">
      <x v="2"/>
      <x/>
      <x/>
    </i>
    <i r="4">
      <x v="28"/>
      <x v="201"/>
      <x/>
      <x/>
      <x/>
    </i>
    <i r="6">
      <x v="2"/>
      <x/>
      <x/>
    </i>
    <i r="4">
      <x v="29"/>
      <x v="210"/>
      <x/>
      <x/>
      <x/>
    </i>
    <i r="6">
      <x v="1"/>
      <x/>
      <x/>
    </i>
    <i r="4">
      <x v="30"/>
      <x v="211"/>
      <x v="7"/>
      <x/>
      <x/>
    </i>
    <i r="4">
      <x v="31"/>
      <x v="209"/>
      <x v="6"/>
      <x/>
      <x/>
    </i>
    <i r="4">
      <x v="32"/>
      <x v="208"/>
      <x/>
      <x/>
      <x/>
    </i>
    <i r="6">
      <x v="7"/>
      <x/>
      <x/>
    </i>
    <i r="4">
      <x v="33"/>
      <x v="212"/>
      <x/>
      <x/>
      <x/>
    </i>
    <i r="6">
      <x v="2"/>
      <x/>
      <x/>
    </i>
    <i r="4">
      <x v="34"/>
      <x v="163"/>
      <x v="59"/>
      <x v="3"/>
      <x/>
    </i>
    <i r="4">
      <x v="35"/>
      <x v="162"/>
      <x v="59"/>
      <x v="3"/>
      <x/>
    </i>
    <i r="4">
      <x v="36"/>
      <x v="164"/>
      <x v="59"/>
      <x v="3"/>
      <x/>
    </i>
    <i r="4">
      <x v="37"/>
      <x v="161"/>
      <x v="59"/>
      <x v="3"/>
      <x/>
    </i>
    <i r="4">
      <x v="38"/>
      <x v="165"/>
      <x v="38"/>
      <x/>
      <x/>
    </i>
    <i r="4">
      <x v="40"/>
      <x v="38"/>
      <x v="20"/>
      <x v="3"/>
      <x/>
    </i>
    <i r="4">
      <x v="42"/>
      <x v="43"/>
      <x v="29"/>
      <x v="4"/>
      <x/>
    </i>
    <i r="4">
      <x v="43"/>
      <x v="44"/>
      <x v="29"/>
      <x v="4"/>
      <x/>
    </i>
    <i r="4">
      <x v="44"/>
      <x v="175"/>
      <x v="29"/>
      <x v="4"/>
      <x/>
    </i>
    <i r="4">
      <x v="45"/>
      <x v="176"/>
      <x v="29"/>
      <x v="4"/>
      <x/>
    </i>
    <i r="4">
      <x v="60"/>
      <x v="51"/>
      <x v="64"/>
      <x/>
      <x/>
    </i>
    <i r="4">
      <x v="63"/>
      <x v="82"/>
      <x v="24"/>
      <x v="5"/>
      <x/>
    </i>
    <i r="4">
      <x v="70"/>
      <x v="63"/>
      <x v="59"/>
      <x v="5"/>
      <x/>
    </i>
    <i r="4">
      <x v="71"/>
      <x v="60"/>
      <x v="59"/>
      <x v="5"/>
      <x/>
    </i>
    <i r="4">
      <x v="72"/>
      <x v="62"/>
      <x v="59"/>
      <x v="5"/>
      <x/>
    </i>
    <i r="4">
      <x v="73"/>
      <x v="61"/>
      <x v="59"/>
      <x v="5"/>
      <x/>
    </i>
    <i r="4">
      <x v="74"/>
      <x v="188"/>
      <x v="41"/>
      <x v="5"/>
      <x/>
    </i>
    <i r="4">
      <x v="76"/>
      <x v="83"/>
      <x v="29"/>
      <x v="5"/>
      <x/>
    </i>
    <i r="4">
      <x v="77"/>
      <x v="184"/>
      <x v="59"/>
      <x v="5"/>
      <x/>
    </i>
    <i r="4">
      <x v="78"/>
      <x v="183"/>
      <x v="59"/>
      <x v="5"/>
      <x/>
    </i>
    <i r="4">
      <x v="79"/>
      <x v="185"/>
      <x v="59"/>
      <x v="5"/>
      <x/>
    </i>
    <i r="4">
      <x v="80"/>
      <x v="182"/>
      <x v="59"/>
      <x v="5"/>
      <x/>
    </i>
    <i r="4">
      <x v="81"/>
      <x v="186"/>
      <x v="59"/>
      <x v="5"/>
      <x/>
    </i>
    <i r="4">
      <x v="83"/>
      <x v="135"/>
      <x v="46"/>
      <x v="5"/>
      <x/>
    </i>
    <i r="4">
      <x v="84"/>
      <x v="108"/>
      <x v="63"/>
      <x v="5"/>
      <x/>
    </i>
    <i r="4">
      <x v="85"/>
      <x v="109"/>
      <x v="63"/>
      <x v="5"/>
      <x/>
    </i>
    <i r="4">
      <x v="86"/>
      <x v="39"/>
      <x v="52"/>
      <x v="5"/>
      <x/>
    </i>
    <i r="4">
      <x v="87"/>
      <x v="153"/>
      <x v="53"/>
      <x v="5"/>
      <x/>
    </i>
    <i r="4">
      <x v="88"/>
      <x v="124"/>
      <x v="43"/>
      <x v="3"/>
      <x/>
    </i>
    <i r="4">
      <x v="89"/>
      <x v="187"/>
      <x v="53"/>
      <x v="5"/>
      <x/>
    </i>
    <i r="4">
      <x v="90"/>
      <x v="172"/>
      <x v="53"/>
      <x v="5"/>
      <x/>
    </i>
    <i r="4">
      <x v="91"/>
      <x v="173"/>
      <x v="53"/>
      <x v="5"/>
      <x/>
    </i>
    <i r="4">
      <x v="92"/>
      <x v="130"/>
      <x v="53"/>
      <x v="4"/>
      <x/>
    </i>
    <i r="4">
      <x v="93"/>
      <x v="56"/>
      <x v="53"/>
      <x v="4"/>
      <x/>
    </i>
    <i r="4">
      <x v="99"/>
      <x v="92"/>
      <x v="45"/>
      <x v="4"/>
      <x/>
    </i>
    <i r="6">
      <x v="55"/>
      <x v="4"/>
      <x/>
    </i>
    <i r="4">
      <x v="100"/>
      <x v="85"/>
      <x v="53"/>
      <x v="4"/>
      <x/>
    </i>
    <i r="4">
      <x v="101"/>
      <x v="65"/>
      <x v="53"/>
      <x v="4"/>
      <x/>
    </i>
    <i r="4">
      <x v="102"/>
      <x v="177"/>
      <x v="46"/>
      <x v="4"/>
      <x/>
    </i>
    <i r="4">
      <x v="103"/>
      <x v="171"/>
      <x v="59"/>
      <x v="4"/>
      <x/>
    </i>
    <i r="4">
      <x v="104"/>
      <x v="166"/>
      <x v="59"/>
      <x v="4"/>
      <x/>
    </i>
    <i r="4">
      <x v="105"/>
      <x v="170"/>
      <x v="59"/>
      <x v="4"/>
      <x/>
    </i>
    <i r="4">
      <x v="106"/>
      <x v="167"/>
      <x v="59"/>
      <x v="4"/>
      <x/>
    </i>
    <i r="4">
      <x v="107"/>
      <x v="168"/>
      <x v="59"/>
      <x v="3"/>
      <x/>
    </i>
    <i r="4">
      <x v="108"/>
      <x v="169"/>
      <x v="59"/>
      <x v="3"/>
      <x/>
    </i>
    <i r="4">
      <x v="109"/>
      <x v="195"/>
      <x v="57"/>
      <x v="3"/>
      <x/>
    </i>
    <i r="4">
      <x v="115"/>
      <x v="59"/>
      <x v="52"/>
      <x v="4"/>
      <x/>
    </i>
    <i r="4">
      <x v="116"/>
      <x v="34"/>
      <x v="52"/>
      <x v="4"/>
      <x/>
    </i>
    <i r="4">
      <x v="120"/>
      <x v="154"/>
      <x v="53"/>
      <x v="4"/>
      <x/>
    </i>
    <i r="4">
      <x v="121"/>
      <x v="71"/>
      <x v="53"/>
      <x v="4"/>
      <x/>
    </i>
    <i r="4">
      <x v="122"/>
      <x v="159"/>
      <x v="34"/>
      <x v="4"/>
      <x/>
    </i>
    <i r="4">
      <x v="123"/>
      <x v="158"/>
      <x v="29"/>
      <x v="4"/>
      <x/>
    </i>
    <i r="4">
      <x v="124"/>
      <x v="157"/>
      <x v="29"/>
      <x v="4"/>
      <x/>
    </i>
    <i r="4">
      <x v="125"/>
      <x v="53"/>
      <x v="29"/>
      <x v="4"/>
      <x/>
    </i>
    <i r="4">
      <x v="126"/>
      <x v="55"/>
      <x v="29"/>
      <x v="4"/>
      <x/>
    </i>
    <i r="4">
      <x v="127"/>
      <x v="54"/>
      <x v="34"/>
      <x v="4"/>
      <x/>
    </i>
    <i r="4">
      <x v="128"/>
      <x v="73"/>
      <x v="27"/>
      <x v="4"/>
      <x/>
    </i>
    <i r="4">
      <x v="129"/>
      <x v="72"/>
      <x v="29"/>
      <x v="4"/>
      <x/>
    </i>
    <i r="4">
      <x v="130"/>
      <x v="74"/>
      <x v="27"/>
      <x v="4"/>
      <x/>
    </i>
    <i r="4">
      <x v="131"/>
      <x v="64"/>
      <x v="59"/>
      <x v="3"/>
      <x/>
    </i>
    <i r="4">
      <x v="133"/>
      <x v="114"/>
      <x v="46"/>
      <x v="4"/>
      <x/>
    </i>
    <i r="4">
      <x v="134"/>
      <x v="32"/>
      <x v="47"/>
      <x v="4"/>
      <x/>
    </i>
    <i r="4">
      <x v="135"/>
      <x v="31"/>
      <x v="60"/>
      <x v="4"/>
      <x/>
    </i>
    <i r="4">
      <x v="136"/>
      <x v="156"/>
      <x v="33"/>
      <x v="4"/>
      <x/>
    </i>
    <i r="4">
      <x v="137"/>
      <x v="36"/>
      <x v="60"/>
      <x v="4"/>
      <x/>
    </i>
    <i r="4">
      <x v="138"/>
      <x v="35"/>
      <x v="60"/>
      <x v="4"/>
      <x/>
    </i>
    <i r="4">
      <x v="139"/>
      <x v="79"/>
      <x v="49"/>
      <x v="4"/>
      <x/>
    </i>
    <i r="4">
      <x v="140"/>
      <x v="80"/>
      <x v="59"/>
      <x v="4"/>
      <x/>
    </i>
    <i r="4">
      <x v="141"/>
      <x v="81"/>
      <x v="59"/>
      <x v="4"/>
      <x/>
    </i>
    <i r="4">
      <x v="142"/>
      <x v="174"/>
      <x v="59"/>
      <x v="4"/>
      <x/>
    </i>
    <i r="4">
      <x v="146"/>
      <x v="70"/>
      <x v="65"/>
      <x v="3"/>
      <x/>
    </i>
    <i r="4">
      <x v="152"/>
      <x v="33"/>
      <x v="39"/>
      <x v="3"/>
      <x/>
    </i>
    <i r="4">
      <x v="156"/>
      <x v="191"/>
      <x v="47"/>
      <x v="3"/>
      <x/>
    </i>
    <i r="4">
      <x v="157"/>
      <x v="139"/>
      <x v="47"/>
      <x v="3"/>
      <x/>
    </i>
    <i r="4">
      <x v="158"/>
      <x v="140"/>
      <x v="47"/>
      <x v="3"/>
      <x/>
    </i>
    <i r="4">
      <x v="159"/>
      <x v="141"/>
      <x v="47"/>
      <x v="3"/>
      <x/>
    </i>
    <i r="4">
      <x v="160"/>
      <x v="194"/>
      <x v="47"/>
      <x v="3"/>
      <x/>
    </i>
    <i r="4">
      <x v="161"/>
      <x v="193"/>
      <x v="47"/>
      <x v="3"/>
      <x/>
    </i>
    <i r="4">
      <x v="162"/>
      <x v="180"/>
      <x v="47"/>
      <x v="3"/>
      <x/>
    </i>
    <i r="4">
      <x v="163"/>
      <x v="181"/>
      <x v="47"/>
      <x v="3"/>
      <x/>
    </i>
    <i r="4">
      <x v="164"/>
      <x v="189"/>
      <x v="47"/>
      <x v="3"/>
      <x/>
    </i>
    <i r="4">
      <x v="165"/>
      <x v="190"/>
      <x v="47"/>
      <x v="3"/>
      <x/>
    </i>
    <i r="4">
      <x v="166"/>
      <x v="138"/>
      <x v="47"/>
      <x v="3"/>
      <x/>
    </i>
    <i r="4">
      <x v="167"/>
      <x/>
      <x v="47"/>
      <x v="3"/>
      <x/>
    </i>
    <i r="4">
      <x v="168"/>
      <x v="192"/>
      <x v="65"/>
      <x v="3"/>
      <x/>
    </i>
    <i r="4">
      <x v="170"/>
      <x v="122"/>
      <x v="65"/>
      <x v="3"/>
      <x/>
    </i>
    <i r="4">
      <x v="171"/>
      <x v="37"/>
      <x v="66"/>
      <x v="3"/>
      <x/>
    </i>
    <i r="4">
      <x v="172"/>
      <x v="46"/>
      <x v="22"/>
      <x v="3"/>
      <x/>
    </i>
    <i r="4">
      <x v="173"/>
      <x v="47"/>
      <x v="52"/>
      <x v="3"/>
      <x/>
    </i>
    <i r="4">
      <x v="174"/>
      <x v="49"/>
      <x v="52"/>
      <x v="3"/>
      <x/>
    </i>
    <i r="4">
      <x v="175"/>
      <x v="50"/>
      <x v="52"/>
      <x v="3"/>
      <x/>
    </i>
    <i r="4">
      <x v="176"/>
      <x v="48"/>
      <x v="51"/>
      <x v="3"/>
      <x/>
    </i>
    <i r="4">
      <x v="177"/>
      <x v="45"/>
      <x v="52"/>
      <x v="3"/>
      <x/>
    </i>
    <i r="4">
      <x v="178"/>
      <x v="120"/>
      <x v="66"/>
      <x v="3"/>
      <x/>
    </i>
    <i r="4">
      <x v="179"/>
      <x v="69"/>
      <x v="65"/>
      <x v="3"/>
      <x/>
    </i>
    <i r="4">
      <x v="180"/>
      <x v="30"/>
      <x v="65"/>
      <x v="3"/>
      <x/>
    </i>
    <i r="4">
      <x v="186"/>
      <x v="40"/>
      <x v="53"/>
      <x v="3"/>
      <x/>
    </i>
    <i r="4">
      <x v="187"/>
      <x v="160"/>
      <x v="28"/>
      <x v="3"/>
      <x/>
    </i>
    <i r="4">
      <x v="188"/>
      <x v="68"/>
      <x v="46"/>
      <x v="3"/>
      <x/>
    </i>
    <i r="4">
      <x v="189"/>
      <x v="67"/>
      <x v="46"/>
      <x v="3"/>
      <x/>
    </i>
    <i r="4">
      <x v="191"/>
      <x v="42"/>
      <x v="52"/>
      <x v="3"/>
      <x/>
    </i>
    <i r="4">
      <x v="193"/>
      <x v="121"/>
      <x v="53"/>
      <x v="3"/>
      <x/>
    </i>
    <i r="4">
      <x v="194"/>
      <x v="111"/>
      <x v="53"/>
      <x v="3"/>
      <x/>
    </i>
    <i r="4">
      <x v="195"/>
      <x v="41"/>
      <x v="52"/>
      <x v="3"/>
      <x/>
    </i>
    <i r="4">
      <x v="196"/>
      <x v="23"/>
      <x v="15"/>
      <x/>
      <x/>
    </i>
    <i r="4">
      <x v="197"/>
      <x v="22"/>
      <x v="31"/>
      <x/>
      <x/>
    </i>
    <i r="4">
      <x v="202"/>
      <x v="86"/>
      <x v="59"/>
      <x v="2"/>
      <x/>
    </i>
    <i r="4">
      <x v="203"/>
      <x v="18"/>
      <x v="63"/>
      <x v="2"/>
      <x/>
    </i>
    <i r="4">
      <x v="204"/>
      <x v="19"/>
      <x v="62"/>
      <x v="2"/>
      <x/>
    </i>
    <i r="4">
      <x v="205"/>
      <x v="21"/>
      <x v="62"/>
      <x v="2"/>
      <x/>
    </i>
    <i r="4">
      <x v="206"/>
      <x v="16"/>
      <x v="60"/>
      <x v="2"/>
      <x/>
    </i>
    <i r="4">
      <x v="207"/>
      <x v="20"/>
      <x v="62"/>
      <x v="2"/>
      <x/>
    </i>
    <i r="4">
      <x v="208"/>
      <x v="28"/>
      <x v="59"/>
      <x v="2"/>
      <x/>
    </i>
    <i r="4">
      <x v="209"/>
      <x v="27"/>
      <x v="59"/>
      <x v="2"/>
      <x/>
    </i>
    <i r="4">
      <x v="210"/>
      <x v="84"/>
      <x v="47"/>
      <x v="2"/>
      <x/>
    </i>
    <i r="4">
      <x v="211"/>
      <x v="25"/>
      <x v="60"/>
      <x v="2"/>
      <x/>
    </i>
    <i r="4">
      <x v="212"/>
      <x v="29"/>
      <x v="59"/>
      <x v="2"/>
      <x/>
    </i>
    <i r="4">
      <x v="217"/>
      <x v="152"/>
      <x v="59"/>
      <x v="1"/>
      <x/>
    </i>
    <i r="4">
      <x v="218"/>
      <x v="57"/>
      <x v="53"/>
      <x v="1"/>
      <x/>
    </i>
    <i r="4">
      <x v="219"/>
      <x v="58"/>
      <x v="59"/>
      <x v="1"/>
      <x/>
    </i>
    <i r="4">
      <x v="220"/>
      <x v="24"/>
      <x v="59"/>
      <x v="1"/>
      <x/>
    </i>
    <i r="6">
      <x v="63"/>
      <x v="1"/>
      <x/>
    </i>
    <i r="4">
      <x v="221"/>
      <x v="52"/>
      <x v="60"/>
      <x v="1"/>
      <x/>
    </i>
    <i r="4">
      <x v="227"/>
      <x v="26"/>
      <x v="59"/>
      <x/>
      <x/>
    </i>
    <i r="4">
      <x v="228"/>
      <x v="17"/>
      <x v="60"/>
      <x/>
      <x/>
    </i>
    <i r="2">
      <x v="1"/>
      <x v="42"/>
      <x v="39"/>
      <x v="66"/>
      <x v="30"/>
      <x/>
      <x/>
    </i>
    <i r="4">
      <x v="66"/>
      <x v="147"/>
      <x v="53"/>
      <x/>
      <x/>
    </i>
    <i r="4">
      <x v="67"/>
      <x v="150"/>
      <x v="46"/>
      <x/>
      <x/>
    </i>
    <i r="4">
      <x v="190"/>
      <x v="196"/>
      <x v="61"/>
      <x/>
      <x/>
    </i>
    <i r="4">
      <x v="222"/>
      <x v="137"/>
      <x v="60"/>
      <x/>
      <x/>
    </i>
    <i r="4">
      <x v="223"/>
      <x v="178"/>
      <x v="60"/>
      <x/>
      <x/>
    </i>
    <i r="4">
      <x v="224"/>
      <x v="136"/>
      <x v="59"/>
      <x/>
      <x/>
    </i>
    <i r="4">
      <x v="225"/>
      <x v="179"/>
      <x v="59"/>
      <x/>
      <x/>
    </i>
    <i r="4">
      <x v="226"/>
      <x v="155"/>
      <x v="59"/>
      <x/>
      <x/>
    </i>
    <i r="2">
      <x v="2"/>
      <x v="42"/>
      <x v="14"/>
      <x v="197"/>
      <x v="1"/>
      <x/>
      <x/>
    </i>
    <i r="6">
      <x v="14"/>
      <x/>
      <x/>
    </i>
    <i r="4">
      <x v="15"/>
      <x v="198"/>
      <x v="4"/>
      <x/>
      <x/>
    </i>
    <i r="6">
      <x v="19"/>
      <x/>
      <x/>
    </i>
    <i r="4">
      <x v="16"/>
      <x v="200"/>
      <x v="5"/>
      <x/>
      <x/>
    </i>
    <i r="6">
      <x v="18"/>
      <x/>
      <x/>
    </i>
    <i r="4">
      <x v="17"/>
      <x v="199"/>
      <x v="7"/>
      <x/>
      <x/>
    </i>
    <i r="6">
      <x v="19"/>
      <x/>
      <x/>
    </i>
    <i r="4">
      <x v="41"/>
      <x v="125"/>
      <x v="50"/>
      <x v="7"/>
      <x/>
    </i>
    <i r="4">
      <x v="46"/>
      <x v="96"/>
      <x v="39"/>
      <x v="4"/>
      <x/>
    </i>
    <i r="4">
      <x v="47"/>
      <x v="97"/>
      <x v="39"/>
      <x v="4"/>
      <x/>
    </i>
    <i r="4">
      <x v="48"/>
      <x v="105"/>
      <x v="39"/>
      <x v="4"/>
      <x/>
    </i>
    <i r="4">
      <x v="49"/>
      <x v="101"/>
      <x v="39"/>
      <x v="4"/>
      <x/>
    </i>
    <i r="4">
      <x v="50"/>
      <x v="119"/>
      <x v="56"/>
      <x v="3"/>
      <x/>
    </i>
    <i r="4">
      <x v="51"/>
      <x v="103"/>
      <x v="63"/>
      <x v="5"/>
      <x/>
    </i>
    <i r="4">
      <x v="52"/>
      <x v="95"/>
      <x v="63"/>
      <x v="5"/>
      <x/>
    </i>
    <i r="4">
      <x v="53"/>
      <x v="99"/>
      <x v="63"/>
      <x v="5"/>
      <x/>
    </i>
    <i r="4">
      <x v="54"/>
      <x v="134"/>
      <x v="35"/>
      <x v="7"/>
      <x/>
    </i>
    <i r="4">
      <x v="55"/>
      <x v="123"/>
      <x v="48"/>
      <x v="7"/>
      <x/>
    </i>
    <i r="4">
      <x v="56"/>
      <x v="129"/>
      <x v="44"/>
      <x/>
      <x/>
    </i>
    <i r="4">
      <x v="57"/>
      <x v="128"/>
      <x v="37"/>
      <x/>
      <x/>
    </i>
    <i r="4">
      <x v="58"/>
      <x v="126"/>
      <x v="31"/>
      <x/>
      <x/>
    </i>
    <i r="4">
      <x v="59"/>
      <x v="127"/>
      <x v="42"/>
      <x/>
      <x/>
    </i>
    <i r="4">
      <x v="61"/>
      <x v="100"/>
      <x v="41"/>
      <x v="3"/>
      <x/>
    </i>
    <i r="4">
      <x v="62"/>
      <x v="93"/>
      <x v="41"/>
      <x v="3"/>
      <x/>
    </i>
    <i r="4">
      <x v="64"/>
      <x v="131"/>
      <x v="40"/>
      <x v="4"/>
      <x/>
    </i>
    <i r="4">
      <x v="65"/>
      <x v="116"/>
      <x v="32"/>
      <x v="6"/>
      <x/>
    </i>
    <i r="4">
      <x v="68"/>
      <x v="148"/>
      <x v="41"/>
      <x v="5"/>
      <x/>
    </i>
    <i r="4">
      <x v="69"/>
      <x v="149"/>
      <x v="41"/>
      <x v="5"/>
      <x/>
    </i>
    <i r="4">
      <x v="75"/>
      <x v="151"/>
      <x v="36"/>
      <x v="3"/>
      <x/>
    </i>
    <i r="4">
      <x v="82"/>
      <x v="87"/>
      <x v="40"/>
      <x v="5"/>
      <x/>
    </i>
    <i r="4">
      <x v="94"/>
      <x v="2"/>
      <x v="60"/>
      <x v="4"/>
      <x/>
    </i>
    <i r="4">
      <x v="95"/>
      <x v="98"/>
      <x v="59"/>
      <x v="4"/>
      <x/>
    </i>
    <i r="4">
      <x v="96"/>
      <x v="94"/>
      <x v="59"/>
      <x v="4"/>
      <x/>
    </i>
    <i r="4">
      <x v="97"/>
      <x v="93"/>
      <x v="59"/>
      <x v="4"/>
      <x/>
    </i>
    <i r="4">
      <x v="98"/>
      <x v="102"/>
      <x v="59"/>
      <x v="4"/>
      <x/>
    </i>
    <i r="4">
      <x v="110"/>
      <x v="142"/>
      <x v="60"/>
      <x v="4"/>
      <x/>
    </i>
    <i r="4">
      <x v="111"/>
      <x v="143"/>
      <x v="60"/>
      <x v="4"/>
      <x/>
    </i>
    <i r="4">
      <x v="112"/>
      <x v="146"/>
      <x v="39"/>
      <x v="4"/>
      <x/>
    </i>
    <i r="4">
      <x v="113"/>
      <x v="144"/>
      <x v="39"/>
      <x v="4"/>
      <x/>
    </i>
    <i r="4">
      <x v="114"/>
      <x v="145"/>
      <x v="39"/>
      <x v="4"/>
      <x/>
    </i>
    <i r="4">
      <x v="117"/>
      <x v="3"/>
      <x v="60"/>
      <x v="4"/>
      <x/>
    </i>
    <i r="4">
      <x v="118"/>
      <x v="132"/>
      <x v="59"/>
      <x v="4"/>
      <x/>
    </i>
    <i r="4">
      <x v="119"/>
      <x v="90"/>
      <x v="60"/>
      <x v="4"/>
      <x/>
    </i>
    <i r="4">
      <x v="132"/>
      <x v="104"/>
      <x v="43"/>
      <x v="3"/>
      <x/>
    </i>
    <i r="4">
      <x v="143"/>
      <x v="115"/>
      <x v="58"/>
      <x v="4"/>
      <x/>
    </i>
    <i r="4">
      <x v="144"/>
      <x v="118"/>
      <x v="58"/>
      <x v="4"/>
      <x/>
    </i>
    <i r="4">
      <x v="145"/>
      <x v="110"/>
      <x v="58"/>
      <x v="4"/>
      <x/>
    </i>
    <i r="4">
      <x v="147"/>
      <x v="11"/>
      <x v="26"/>
      <x v="3"/>
      <x/>
    </i>
    <i r="4">
      <x v="148"/>
      <x v="12"/>
      <x v="26"/>
      <x v="3"/>
      <x/>
    </i>
    <i r="4">
      <x v="149"/>
      <x v="13"/>
      <x v="26"/>
      <x v="3"/>
      <x/>
    </i>
    <i r="4">
      <x v="150"/>
      <x v="15"/>
      <x v="26"/>
      <x v="3"/>
      <x/>
    </i>
    <i r="4">
      <x v="151"/>
      <x v="14"/>
      <x v="26"/>
      <x v="3"/>
      <x/>
    </i>
    <i r="4">
      <x v="153"/>
      <x v="91"/>
      <x v="60"/>
      <x v="3"/>
      <x/>
    </i>
    <i r="4">
      <x v="154"/>
      <x v="89"/>
      <x v="60"/>
      <x v="3"/>
      <x/>
    </i>
    <i r="4">
      <x v="155"/>
      <x v="88"/>
      <x v="60"/>
      <x v="3"/>
      <x/>
    </i>
    <i r="4">
      <x v="169"/>
      <x v="1"/>
      <x v="67"/>
      <x v="3"/>
      <x/>
    </i>
    <i r="4">
      <x v="181"/>
      <x v="116"/>
      <x v="54"/>
      <x v="2"/>
      <x/>
    </i>
    <i r="4">
      <x v="182"/>
      <x v="113"/>
      <x v="54"/>
      <x v="2"/>
      <x/>
    </i>
    <i r="4">
      <x v="183"/>
      <x v="112"/>
      <x v="54"/>
      <x v="2"/>
      <x/>
    </i>
    <i r="4">
      <x v="184"/>
      <x v="107"/>
      <x v="59"/>
      <x v="3"/>
      <x/>
    </i>
    <i r="4">
      <x v="185"/>
      <x v="106"/>
      <x v="59"/>
      <x v="3"/>
      <x/>
    </i>
    <i r="4">
      <x v="192"/>
      <x v="133"/>
      <x v="53"/>
      <x v="3"/>
      <x/>
    </i>
    <i r="4">
      <x v="198"/>
      <x v="5"/>
      <x v="60"/>
      <x v="2"/>
      <x/>
    </i>
    <i r="4">
      <x v="199"/>
      <x v="10"/>
      <x v="60"/>
      <x v="2"/>
      <x/>
    </i>
    <i r="4">
      <x v="200"/>
      <x v="4"/>
      <x v="60"/>
      <x v="2"/>
      <x/>
    </i>
    <i r="4">
      <x v="201"/>
      <x v="9"/>
      <x v="60"/>
      <x v="2"/>
      <x/>
    </i>
    <i r="4">
      <x v="213"/>
      <x v="8"/>
      <x v="52"/>
      <x v="1"/>
      <x/>
    </i>
    <i r="4">
      <x v="214"/>
      <x v="7"/>
      <x v="52"/>
      <x v="1"/>
      <x/>
    </i>
    <i r="4">
      <x v="215"/>
      <x v="6"/>
      <x v="52"/>
      <x v="1"/>
      <x/>
    </i>
    <i r="4">
      <x v="216"/>
      <x v="117"/>
      <x v="59"/>
      <x v="1"/>
      <x/>
    </i>
    <i>
      <x v="1"/>
      <x v="2"/>
      <x v="4"/>
      <x v="44"/>
      <x v="231"/>
      <x v="229"/>
      <x v="68"/>
      <x v="8"/>
      <x/>
    </i>
    <i r="1">
      <x v="3"/>
      <x v="3"/>
      <x v="43"/>
      <x v="229"/>
      <x v="227"/>
      <x v="46"/>
      <x v="11"/>
      <x/>
    </i>
    <i r="4">
      <x v="230"/>
      <x v="228"/>
      <x v="46"/>
      <x v="11"/>
      <x/>
    </i>
    <i>
      <x v="2"/>
      <x v="1"/>
      <x v="5"/>
      <x v="3"/>
      <x v="232"/>
      <x v="230"/>
      <x v="69"/>
      <x v="9"/>
      <x v="2"/>
    </i>
    <i>
      <x v="3"/>
      <x v="3"/>
      <x/>
      <x v="64"/>
      <x v="309"/>
      <x v="336"/>
      <x v="106"/>
      <x v="8"/>
      <x/>
    </i>
    <i r="4">
      <x v="310"/>
      <x v="337"/>
      <x v="47"/>
      <x v="8"/>
      <x/>
    </i>
    <i r="4">
      <x v="311"/>
      <x v="338"/>
      <x v="47"/>
      <x v="8"/>
      <x/>
    </i>
    <i r="4">
      <x v="312"/>
      <x v="339"/>
      <x v="47"/>
      <x v="8"/>
      <x/>
    </i>
    <i r="4">
      <x v="313"/>
      <x v="340"/>
      <x v="107"/>
      <x v="8"/>
      <x/>
    </i>
    <i r="4">
      <x v="314"/>
      <x v="341"/>
      <x v="107"/>
      <x v="8"/>
      <x/>
    </i>
    <i r="4">
      <x v="315"/>
      <x v="342"/>
      <x v="108"/>
      <x v="8"/>
      <x/>
    </i>
    <i r="4">
      <x v="316"/>
      <x v="343"/>
      <x v="109"/>
      <x v="8"/>
      <x/>
    </i>
    <i r="4">
      <x v="317"/>
      <x v="344"/>
      <x v="110"/>
      <x v="8"/>
      <x/>
    </i>
    <i r="4">
      <x v="318"/>
      <x v="345"/>
      <x v="46"/>
      <x v="8"/>
      <x/>
    </i>
    <i r="4">
      <x v="319"/>
      <x v="346"/>
      <x v="53"/>
      <x v="8"/>
      <x/>
    </i>
    <i r="4">
      <x v="320"/>
      <x v="347"/>
      <x v="41"/>
      <x v="8"/>
      <x/>
    </i>
    <i r="2">
      <x v="1"/>
      <x v="62"/>
      <x v="285"/>
      <x v="311"/>
      <x v="79"/>
      <x v="8"/>
      <x/>
    </i>
    <i r="4">
      <x v="286"/>
      <x v="312"/>
      <x v="100"/>
      <x v="8"/>
      <x/>
    </i>
    <i r="4">
      <x v="287"/>
      <x v="313"/>
      <x v="100"/>
      <x v="8"/>
      <x/>
    </i>
    <i r="4">
      <x v="288"/>
      <x v="314"/>
      <x v="100"/>
      <x v="8"/>
      <x/>
    </i>
    <i r="4">
      <x v="289"/>
      <x v="315"/>
      <x v="79"/>
      <x v="8"/>
      <x/>
    </i>
    <i r="1">
      <x v="4"/>
      <x v="6"/>
      <x v="52"/>
      <x v="332"/>
      <x v="253"/>
      <x v="77"/>
      <x v="10"/>
      <x/>
    </i>
    <i r="4">
      <x v="333"/>
      <x v="254"/>
      <x v="26"/>
      <x v="10"/>
      <x/>
    </i>
    <i r="4">
      <x v="334"/>
      <x v="255"/>
      <x v="77"/>
      <x v="10"/>
      <x/>
    </i>
    <i r="4">
      <x v="335"/>
      <x v="256"/>
      <x v="77"/>
      <x v="10"/>
      <x/>
    </i>
    <i r="4">
      <x v="336"/>
      <x v="257"/>
      <x v="77"/>
      <x v="10"/>
      <x/>
    </i>
    <i r="2">
      <x v="7"/>
      <x v="53"/>
      <x v="337"/>
      <x v="258"/>
      <x v="37"/>
      <x v="10"/>
      <x/>
    </i>
    <i r="4">
      <x v="338"/>
      <x v="259"/>
      <x v="78"/>
      <x v="10"/>
      <x/>
    </i>
    <i r="4">
      <x v="339"/>
      <x v="260"/>
      <x v="37"/>
      <x v="10"/>
      <x/>
    </i>
    <i r="4">
      <x v="340"/>
      <x v="261"/>
      <x v="37"/>
      <x v="10"/>
      <x/>
    </i>
    <i r="3">
      <x v="58"/>
      <x v="355"/>
      <x v="301"/>
      <x v="93"/>
      <x v="10"/>
      <x/>
    </i>
    <i r="4">
      <x v="356"/>
      <x v="302"/>
      <x v="97"/>
      <x v="10"/>
      <x/>
    </i>
    <i r="3">
      <x v="59"/>
      <x v="357"/>
      <x v="303"/>
      <x v="93"/>
      <x v="10"/>
      <x/>
    </i>
    <i r="4">
      <x v="358"/>
      <x v="304"/>
      <x v="77"/>
      <x v="10"/>
      <x/>
    </i>
    <i r="2">
      <x v="8"/>
      <x v="54"/>
      <x v="341"/>
      <x v="262"/>
      <x v="79"/>
      <x v="10"/>
      <x/>
    </i>
    <i r="4">
      <x v="342"/>
      <x v="263"/>
      <x v="80"/>
      <x v="10"/>
      <x/>
    </i>
    <i r="4">
      <x v="343"/>
      <x v="264"/>
      <x v="79"/>
      <x v="10"/>
      <x/>
    </i>
    <i r="4">
      <x v="344"/>
      <x v="265"/>
      <x v="80"/>
      <x v="10"/>
      <x/>
    </i>
    <i r="4">
      <x v="345"/>
      <x v="266"/>
      <x v="79"/>
      <x v="10"/>
      <x/>
    </i>
    <i r="4">
      <x v="346"/>
      <x v="267"/>
      <x v="79"/>
      <x v="10"/>
      <x/>
    </i>
    <i r="3">
      <x v="56"/>
      <x v="347"/>
      <x v="276"/>
      <x v="86"/>
      <x v="10"/>
      <x/>
    </i>
    <i r="4">
      <x v="348"/>
      <x v="277"/>
      <x v="87"/>
      <x v="10"/>
      <x/>
    </i>
    <i r="4">
      <x v="349"/>
      <x v="278"/>
      <x v="86"/>
      <x v="10"/>
      <x/>
    </i>
    <i r="4">
      <x v="350"/>
      <x v="279"/>
      <x v="86"/>
      <x v="10"/>
      <x/>
    </i>
    <i r="4">
      <x v="351"/>
      <x v="280"/>
      <x v="87"/>
      <x v="10"/>
      <x/>
    </i>
    <i r="4">
      <x v="352"/>
      <x v="281"/>
      <x v="87"/>
      <x v="10"/>
      <x/>
    </i>
    <i r="4">
      <x v="353"/>
      <x v="282"/>
      <x v="86"/>
      <x v="10"/>
      <x/>
    </i>
    <i r="4">
      <x v="354"/>
      <x v="283"/>
      <x v="87"/>
      <x v="10"/>
      <x/>
    </i>
    <i r="3">
      <x v="60"/>
      <x v="359"/>
      <x v="305"/>
      <x v="98"/>
      <x v="10"/>
      <x/>
    </i>
    <i r="4">
      <x v="360"/>
      <x v="306"/>
      <x v="98"/>
      <x v="10"/>
      <x/>
    </i>
    <i r="4">
      <x v="361"/>
      <x v="307"/>
      <x v="98"/>
      <x v="10"/>
      <x/>
    </i>
    <i r="4">
      <x v="362"/>
      <x v="308"/>
      <x v="98"/>
      <x v="10"/>
      <x/>
    </i>
    <i r="3">
      <x v="63"/>
      <x v="363"/>
      <x v="335"/>
      <x v="105"/>
      <x v="10"/>
      <x/>
    </i>
    <i r="3">
      <x v="65"/>
      <x v="364"/>
      <x v="357"/>
      <x v="113"/>
      <x v="10"/>
      <x/>
    </i>
    <i r="4">
      <x v="365"/>
      <x v="358"/>
      <x v="114"/>
      <x v="10"/>
      <x/>
    </i>
    <i r="4">
      <x v="366"/>
      <x v="359"/>
      <x v="115"/>
      <x v="10"/>
      <x/>
    </i>
    <i r="4">
      <x v="367"/>
      <x v="360"/>
      <x v="116"/>
      <x v="10"/>
      <x/>
    </i>
    <i r="4">
      <x v="368"/>
      <x v="361"/>
      <x v="117"/>
      <x v="10"/>
      <x/>
    </i>
    <i r="4">
      <x v="369"/>
      <x v="362"/>
      <x v="118"/>
      <x v="10"/>
      <x/>
    </i>
    <i r="4">
      <x v="370"/>
      <x v="363"/>
      <x v="119"/>
      <x v="10"/>
      <x/>
    </i>
    <i r="4">
      <x v="371"/>
      <x v="364"/>
      <x v="120"/>
      <x v="10"/>
      <x/>
    </i>
    <i r="4">
      <x v="372"/>
      <x v="365"/>
      <x v="121"/>
      <x v="10"/>
      <x/>
    </i>
    <i r="4">
      <x v="373"/>
      <x v="366"/>
      <x v="119"/>
      <x v="10"/>
      <x/>
    </i>
    <i r="4">
      <x v="374"/>
      <x v="367"/>
      <x v="120"/>
      <x v="10"/>
      <x/>
    </i>
    <i r="4">
      <x v="375"/>
      <x v="368"/>
      <x v="121"/>
      <x v="10"/>
      <x/>
    </i>
    <i r="4">
      <x v="376"/>
      <x v="369"/>
      <x v="122"/>
      <x v="10"/>
      <x/>
    </i>
    <i r="4">
      <x v="377"/>
      <x v="370"/>
      <x v="123"/>
      <x v="10"/>
      <x/>
    </i>
    <i r="4">
      <x v="378"/>
      <x v="371"/>
      <x v="124"/>
      <x v="10"/>
      <x/>
    </i>
    <i r="4">
      <x v="379"/>
      <x v="372"/>
      <x v="125"/>
      <x v="10"/>
      <x/>
    </i>
    <i r="4">
      <x v="380"/>
      <x v="373"/>
      <x v="126"/>
      <x v="10"/>
      <x/>
    </i>
    <i r="4">
      <x v="381"/>
      <x v="374"/>
      <x v="127"/>
      <x v="10"/>
      <x/>
    </i>
    <i r="4">
      <x v="382"/>
      <x v="375"/>
      <x v="24"/>
      <x v="10"/>
      <x/>
    </i>
    <i r="4">
      <x v="383"/>
      <x v="376"/>
      <x v="128"/>
      <x v="10"/>
      <x/>
    </i>
    <i r="4">
      <x v="384"/>
      <x v="377"/>
      <x v="129"/>
      <x v="10"/>
      <x/>
    </i>
    <i r="4">
      <x v="385"/>
      <x v="378"/>
      <x v="130"/>
      <x v="10"/>
      <x/>
    </i>
    <i r="4">
      <x v="386"/>
      <x v="379"/>
      <x v="131"/>
      <x v="10"/>
      <x/>
    </i>
    <i r="4">
      <x v="387"/>
      <x v="380"/>
      <x v="132"/>
      <x v="10"/>
      <x/>
    </i>
    <i r="1">
      <x v="5"/>
      <x/>
      <x v="42"/>
      <x v="321"/>
      <x v="348"/>
      <x v="111"/>
      <x v="11"/>
      <x/>
    </i>
    <i r="4">
      <x v="322"/>
      <x v="349"/>
      <x v="111"/>
      <x v="11"/>
      <x/>
    </i>
    <i r="4">
      <x v="323"/>
      <x v="350"/>
      <x v="111"/>
      <x v="11"/>
      <x/>
    </i>
    <i r="4">
      <x v="324"/>
      <x v="351"/>
      <x v="111"/>
      <x v="11"/>
      <x/>
    </i>
    <i r="4">
      <x v="325"/>
      <x v="352"/>
      <x v="111"/>
      <x v="11"/>
      <x/>
    </i>
    <i r="4">
      <x v="326"/>
      <x v="353"/>
      <x v="111"/>
      <x v="11"/>
      <x/>
    </i>
    <i r="4">
      <x v="327"/>
      <x v="354"/>
      <x v="111"/>
      <x v="11"/>
      <x/>
    </i>
    <i r="2">
      <x v="1"/>
      <x v="64"/>
      <x v="328"/>
      <x v="355"/>
      <x v="112"/>
      <x v="11"/>
      <x/>
    </i>
    <i r="3">
      <x v="66"/>
      <x v="330"/>
      <x v="381"/>
      <x v="133"/>
      <x v="11"/>
      <x/>
    </i>
    <i r="4">
      <x v="331"/>
      <x v="382"/>
      <x v="133"/>
      <x v="11"/>
      <x/>
    </i>
    <i r="2">
      <x v="2"/>
      <x v="42"/>
      <x v="329"/>
      <x v="356"/>
      <x v="112"/>
      <x v="11"/>
      <x/>
    </i>
    <i r="3">
      <x v="49"/>
      <x v="252"/>
      <x v="103"/>
      <x v="75"/>
      <x v="11"/>
      <x/>
    </i>
    <i r="4">
      <x v="253"/>
      <x v="97"/>
      <x v="63"/>
      <x v="11"/>
      <x/>
    </i>
    <i r="3">
      <x v="57"/>
      <x v="265"/>
      <x v="284"/>
      <x v="88"/>
      <x v="11"/>
      <x/>
    </i>
    <i r="4">
      <x v="266"/>
      <x v="285"/>
      <x v="89"/>
      <x v="11"/>
      <x/>
    </i>
    <i r="4">
      <x v="267"/>
      <x v="286"/>
      <x v="77"/>
      <x v="11"/>
      <x/>
    </i>
    <i r="4">
      <x v="268"/>
      <x v="287"/>
      <x v="83"/>
      <x v="11"/>
      <x/>
    </i>
    <i r="4">
      <x v="269"/>
      <x v="288"/>
      <x v="37"/>
      <x v="11"/>
      <x/>
    </i>
    <i r="4">
      <x v="270"/>
      <x v="289"/>
      <x v="90"/>
      <x v="11"/>
      <x/>
    </i>
    <i r="4">
      <x v="271"/>
      <x v="290"/>
      <x v="91"/>
      <x v="11"/>
      <x/>
    </i>
    <i r="4">
      <x v="272"/>
      <x v="291"/>
      <x v="92"/>
      <x v="11"/>
      <x/>
    </i>
    <i r="4">
      <x v="273"/>
      <x v="292"/>
      <x v="37"/>
      <x v="11"/>
      <x/>
    </i>
    <i r="4">
      <x v="274"/>
      <x v="293"/>
      <x v="56"/>
      <x v="11"/>
      <x/>
    </i>
    <i r="4">
      <x v="275"/>
      <x v="294"/>
      <x v="93"/>
      <x v="11"/>
      <x/>
    </i>
    <i r="4">
      <x v="276"/>
      <x v="295"/>
      <x v="94"/>
      <x v="11"/>
      <x/>
    </i>
    <i r="4">
      <x v="277"/>
      <x v="296"/>
      <x v="95"/>
      <x v="11"/>
      <x/>
    </i>
    <i r="4">
      <x v="278"/>
      <x v="297"/>
      <x v="96"/>
      <x v="11"/>
      <x/>
    </i>
    <i r="4">
      <x v="279"/>
      <x v="289"/>
      <x v="94"/>
      <x v="11"/>
      <x/>
    </i>
    <i r="4">
      <x v="280"/>
      <x v="298"/>
      <x v="56"/>
      <x v="11"/>
      <x/>
    </i>
    <i r="4">
      <x v="281"/>
      <x v="299"/>
      <x v="47"/>
      <x v="11"/>
      <x/>
    </i>
    <i r="4">
      <x v="282"/>
      <x v="300"/>
      <x v="51"/>
      <x v="11"/>
      <x/>
    </i>
    <i r="3">
      <x v="62"/>
      <x v="290"/>
      <x v="316"/>
      <x v="101"/>
      <x v="11"/>
      <x/>
    </i>
    <i r="4">
      <x v="291"/>
      <x v="317"/>
      <x v="101"/>
      <x v="11"/>
      <x/>
    </i>
    <i r="4">
      <x v="292"/>
      <x v="318"/>
      <x v="62"/>
      <x v="11"/>
      <x/>
    </i>
    <i r="4">
      <x v="293"/>
      <x v="319"/>
      <x v="48"/>
      <x v="11"/>
      <x/>
    </i>
    <i r="4">
      <x v="294"/>
      <x v="320"/>
      <x v="78"/>
      <x v="11"/>
      <x/>
    </i>
    <i r="4">
      <x v="295"/>
      <x v="321"/>
      <x v="78"/>
      <x v="11"/>
      <x/>
    </i>
    <i r="4">
      <x v="296"/>
      <x v="322"/>
      <x v="102"/>
      <x v="11"/>
      <x/>
    </i>
    <i r="4">
      <x v="297"/>
      <x v="323"/>
      <x v="102"/>
      <x v="11"/>
      <x/>
    </i>
    <i r="4">
      <x v="298"/>
      <x v="324"/>
      <x v="102"/>
      <x v="11"/>
      <x/>
    </i>
    <i r="4">
      <x v="299"/>
      <x v="325"/>
      <x v="103"/>
      <x v="11"/>
      <x/>
    </i>
    <i r="4">
      <x v="300"/>
      <x v="326"/>
      <x v="103"/>
      <x v="11"/>
      <x/>
    </i>
    <i r="4">
      <x v="301"/>
      <x v="327"/>
      <x v="101"/>
      <x v="11"/>
      <x/>
    </i>
    <i r="4">
      <x v="302"/>
      <x v="328"/>
      <x v="103"/>
      <x v="11"/>
      <x/>
    </i>
    <i r="4">
      <x v="303"/>
      <x v="329"/>
      <x v="103"/>
      <x v="11"/>
      <x/>
    </i>
    <i r="4">
      <x v="304"/>
      <x v="330"/>
      <x v="101"/>
      <x v="11"/>
      <x/>
    </i>
    <i r="4">
      <x v="305"/>
      <x v="331"/>
      <x v="78"/>
      <x v="11"/>
      <x/>
    </i>
    <i r="4">
      <x v="306"/>
      <x v="332"/>
      <x v="87"/>
      <x v="11"/>
      <x/>
    </i>
    <i r="4">
      <x v="307"/>
      <x v="333"/>
      <x v="87"/>
      <x v="11"/>
      <x/>
    </i>
    <i r="4">
      <x v="308"/>
      <x v="334"/>
      <x v="87"/>
      <x v="11"/>
      <x/>
    </i>
    <i r="2">
      <x v="4"/>
      <x v="45"/>
      <x v="233"/>
      <x v="231"/>
      <x v="56"/>
      <x v="11"/>
      <x/>
    </i>
    <i r="4">
      <x v="234"/>
      <x v="232"/>
      <x v="63"/>
      <x v="11"/>
      <x/>
    </i>
    <i r="3">
      <x v="46"/>
      <x v="235"/>
      <x v="233"/>
      <x v="46"/>
      <x v="11"/>
      <x/>
    </i>
    <i r="4">
      <x v="236"/>
      <x v="234"/>
      <x v="70"/>
      <x v="11"/>
      <x/>
    </i>
    <i r="4">
      <x v="237"/>
      <x v="235"/>
      <x v="46"/>
      <x v="11"/>
      <x/>
    </i>
    <i r="4">
      <x v="238"/>
      <x v="236"/>
      <x v="71"/>
      <x v="11"/>
      <x/>
    </i>
    <i r="4">
      <x v="239"/>
      <x v="237"/>
      <x v="72"/>
      <x v="11"/>
      <x/>
    </i>
    <i r="4">
      <x v="240"/>
      <x v="238"/>
      <x v="46"/>
      <x v="11"/>
      <x/>
    </i>
    <i r="3">
      <x v="47"/>
      <x v="241"/>
      <x v="239"/>
      <x v="73"/>
      <x v="11"/>
      <x/>
    </i>
    <i r="4">
      <x v="242"/>
      <x v="240"/>
      <x v="46"/>
      <x v="11"/>
      <x/>
    </i>
    <i r="4">
      <x v="243"/>
      <x v="241"/>
      <x v="70"/>
      <x v="11"/>
      <x/>
    </i>
    <i r="4">
      <x v="244"/>
      <x v="242"/>
      <x v="70"/>
      <x v="11"/>
      <x/>
    </i>
    <i r="4">
      <x v="245"/>
      <x v="243"/>
      <x v="70"/>
      <x v="11"/>
      <x/>
    </i>
    <i r="4">
      <x v="246"/>
      <x v="244"/>
      <x v="46"/>
      <x v="11"/>
      <x/>
    </i>
    <i r="4">
      <x v="247"/>
      <x v="245"/>
      <x v="46"/>
      <x v="11"/>
      <x/>
    </i>
    <i r="4">
      <x v="248"/>
      <x v="246"/>
      <x v="46"/>
      <x v="11"/>
      <x/>
    </i>
    <i r="4">
      <x v="249"/>
      <x v="247"/>
      <x v="46"/>
      <x v="11"/>
      <x/>
    </i>
    <i r="3">
      <x v="48"/>
      <x v="250"/>
      <x v="248"/>
      <x v="74"/>
      <x v="11"/>
      <x/>
    </i>
    <i r="4">
      <x v="251"/>
      <x v="249"/>
      <x v="74"/>
      <x v="11"/>
      <x/>
    </i>
    <i r="3">
      <x v="50"/>
      <x v="254"/>
      <x v="250"/>
      <x v="63"/>
      <x v="11"/>
      <x/>
    </i>
    <i r="3">
      <x v="55"/>
      <x v="257"/>
      <x v="268"/>
      <x v="81"/>
      <x v="11"/>
      <x/>
    </i>
    <i r="4">
      <x v="258"/>
      <x v="269"/>
      <x v="82"/>
      <x v="11"/>
      <x/>
    </i>
    <i r="4">
      <x v="259"/>
      <x v="270"/>
      <x v="83"/>
      <x v="11"/>
      <x/>
    </i>
    <i r="4">
      <x v="260"/>
      <x v="271"/>
      <x v="83"/>
      <x v="11"/>
      <x/>
    </i>
    <i r="4">
      <x v="261"/>
      <x v="272"/>
      <x v="83"/>
      <x v="11"/>
      <x/>
    </i>
    <i r="4">
      <x v="262"/>
      <x v="273"/>
      <x v="84"/>
      <x v="11"/>
      <x/>
    </i>
    <i r="4">
      <x v="263"/>
      <x v="274"/>
      <x v="84"/>
      <x v="11"/>
      <x/>
    </i>
    <i r="4">
      <x v="264"/>
      <x v="275"/>
      <x v="85"/>
      <x v="11"/>
      <x/>
    </i>
    <i r="3">
      <x v="61"/>
      <x v="283"/>
      <x v="309"/>
      <x v="99"/>
      <x v="11"/>
      <x/>
    </i>
    <i r="4">
      <x v="284"/>
      <x v="310"/>
      <x v="99"/>
      <x v="11"/>
      <x/>
    </i>
    <i r="1">
      <x v="11"/>
      <x/>
      <x v="51"/>
      <x v="255"/>
      <x v="251"/>
      <x v="76"/>
      <x v="21"/>
      <x/>
    </i>
    <i r="4">
      <x v="256"/>
      <x v="252"/>
      <x v="76"/>
      <x v="21"/>
      <x/>
    </i>
    <i>
      <x v="4"/>
      <x v="5"/>
      <x v="4"/>
      <x v="71"/>
      <x v="450"/>
      <x v="441"/>
      <x v="63"/>
      <x v="10"/>
      <x/>
    </i>
    <i r="4">
      <x v="451"/>
      <x v="442"/>
      <x v="63"/>
      <x v="10"/>
      <x/>
    </i>
    <i r="3">
      <x v="72"/>
      <x v="452"/>
      <x v="443"/>
      <x v="78"/>
      <x v="10"/>
      <x/>
    </i>
    <i r="4">
      <x v="453"/>
      <x v="444"/>
      <x v="37"/>
      <x v="10"/>
      <x/>
    </i>
    <i r="4">
      <x v="454"/>
      <x v="445"/>
      <x v="37"/>
      <x v="10"/>
      <x/>
    </i>
    <i r="4">
      <x v="455"/>
      <x v="446"/>
      <x v="37"/>
      <x v="10"/>
      <x/>
    </i>
    <i r="4">
      <x v="456"/>
      <x v="447"/>
      <x v="37"/>
      <x v="10"/>
      <x/>
    </i>
    <i r="4">
      <x v="457"/>
      <x v="448"/>
      <x v="37"/>
      <x v="10"/>
      <x/>
    </i>
    <i r="4">
      <x v="458"/>
      <x v="449"/>
      <x v="37"/>
      <x v="10"/>
      <x/>
    </i>
    <i r="3">
      <x v="74"/>
      <x v="463"/>
      <x v="454"/>
      <x v="63"/>
      <x v="10"/>
      <x/>
    </i>
    <i r="4">
      <x v="464"/>
      <x v="455"/>
      <x v="63"/>
      <x v="10"/>
      <x/>
    </i>
    <i r="4">
      <x v="465"/>
      <x v="456"/>
      <x v="63"/>
      <x v="10"/>
      <x/>
    </i>
    <i r="4">
      <x v="466"/>
      <x v="457"/>
      <x v="63"/>
      <x v="10"/>
      <x/>
    </i>
    <i r="4">
      <x v="467"/>
      <x v="458"/>
      <x v="63"/>
      <x v="10"/>
      <x/>
    </i>
    <i r="4">
      <x v="468"/>
      <x v="459"/>
      <x v="92"/>
      <x v="10"/>
      <x/>
    </i>
    <i r="4">
      <x v="469"/>
      <x v="460"/>
      <x v="92"/>
      <x v="10"/>
      <x/>
    </i>
    <i r="4">
      <x v="470"/>
      <x v="461"/>
      <x v="63"/>
      <x v="10"/>
      <x/>
    </i>
    <i r="4">
      <x v="471"/>
      <x v="462"/>
      <x v="161"/>
      <x v="10"/>
      <x/>
    </i>
    <i r="4">
      <x v="472"/>
      <x v="463"/>
      <x v="63"/>
      <x v="10"/>
      <x/>
    </i>
    <i r="2">
      <x v="7"/>
      <x v="73"/>
      <x v="459"/>
      <x v="450"/>
      <x v="93"/>
      <x v="10"/>
      <x/>
    </i>
    <i r="4">
      <x v="460"/>
      <x v="451"/>
      <x v="93"/>
      <x v="10"/>
      <x/>
    </i>
    <i r="4">
      <x v="461"/>
      <x v="452"/>
      <x v="159"/>
      <x v="10"/>
      <x/>
    </i>
    <i r="4">
      <x v="462"/>
      <x v="453"/>
      <x v="160"/>
      <x v="10"/>
      <x/>
    </i>
    <i r="2">
      <x v="9"/>
      <x v="67"/>
      <x v="388"/>
      <x v="383"/>
      <x v="134"/>
      <x v="10"/>
      <x/>
    </i>
    <i r="2">
      <x v="10"/>
      <x v="70"/>
      <x v="421"/>
      <x v="416"/>
      <x v="41"/>
      <x v="10"/>
      <x/>
    </i>
    <i r="4">
      <x v="422"/>
      <x v="417"/>
      <x v="153"/>
      <x v="10"/>
      <x/>
    </i>
    <i r="4">
      <x v="423"/>
      <x v="418"/>
      <x v="100"/>
      <x v="10"/>
      <x/>
    </i>
    <i r="4">
      <x v="424"/>
      <x v="419"/>
      <x v="154"/>
      <x v="10"/>
      <x/>
    </i>
    <i r="4">
      <x v="425"/>
      <x v="420"/>
      <x v="155"/>
      <x v="10"/>
      <x/>
    </i>
    <i r="4">
      <x v="426"/>
      <x v="421"/>
      <x v="154"/>
      <x v="10"/>
      <x/>
    </i>
    <i r="4">
      <x v="427"/>
      <x v="422"/>
      <x v="41"/>
      <x v="10"/>
      <x/>
    </i>
    <i r="4">
      <x v="428"/>
      <x v="423"/>
      <x v="73"/>
      <x v="10"/>
      <x/>
    </i>
    <i r="4">
      <x v="429"/>
      <x v="424"/>
      <x v="154"/>
      <x v="10"/>
      <x/>
    </i>
    <i r="4">
      <x v="430"/>
      <x v="425"/>
      <x v="153"/>
      <x v="10"/>
      <x/>
    </i>
    <i r="4">
      <x v="431"/>
      <x v="426"/>
      <x v="154"/>
      <x v="10"/>
      <x/>
    </i>
    <i r="4">
      <x v="432"/>
      <x v="427"/>
      <x v="156"/>
      <x v="10"/>
      <x/>
    </i>
    <i r="4">
      <x v="433"/>
      <x v="428"/>
      <x v="157"/>
      <x v="10"/>
      <x/>
    </i>
    <i r="4">
      <x v="434"/>
      <x v="429"/>
      <x v="158"/>
      <x v="10"/>
      <x/>
    </i>
    <i r="4">
      <x v="435"/>
      <x v="430"/>
      <x v="100"/>
      <x v="10"/>
      <x/>
    </i>
    <i r="4">
      <x v="436"/>
      <x v="431"/>
      <x v="100"/>
      <x v="10"/>
      <x/>
    </i>
    <i r="4">
      <x v="437"/>
      <x v="428"/>
      <x v="157"/>
      <x v="10"/>
      <x/>
    </i>
    <i r="4">
      <x v="438"/>
      <x v="427"/>
      <x v="156"/>
      <x v="10"/>
      <x/>
    </i>
    <i r="4">
      <x v="439"/>
      <x v="432"/>
      <x v="158"/>
      <x v="10"/>
      <x/>
    </i>
    <i r="4">
      <x v="440"/>
      <x v="433"/>
      <x v="158"/>
      <x v="10"/>
      <x/>
    </i>
    <i r="4">
      <x v="441"/>
      <x v="434"/>
      <x v="77"/>
      <x v="10"/>
      <x/>
    </i>
    <i r="4">
      <x v="442"/>
      <x v="435"/>
      <x v="158"/>
      <x v="10"/>
      <x/>
    </i>
    <i r="4">
      <x v="443"/>
      <x v="436"/>
      <x v="77"/>
      <x v="10"/>
      <x/>
    </i>
    <i r="4">
      <x v="444"/>
      <x v="437"/>
      <x v="73"/>
      <x v="10"/>
      <x/>
    </i>
    <i r="4">
      <x v="445"/>
      <x v="436"/>
      <x v="77"/>
      <x v="10"/>
      <x/>
    </i>
    <i r="4">
      <x v="446"/>
      <x v="438"/>
      <x v="157"/>
      <x v="10"/>
      <x/>
    </i>
    <i r="4">
      <x v="447"/>
      <x v="437"/>
      <x v="73"/>
      <x v="10"/>
      <x/>
    </i>
    <i r="4">
      <x v="448"/>
      <x v="439"/>
      <x v="156"/>
      <x v="10"/>
      <x/>
    </i>
    <i r="4">
      <x v="449"/>
      <x v="440"/>
      <x v="73"/>
      <x v="10"/>
      <x/>
    </i>
    <i r="1">
      <x v="6"/>
      <x v="8"/>
      <x v="56"/>
      <x v="418"/>
      <x v="413"/>
      <x v="86"/>
      <x v="11"/>
      <x/>
    </i>
    <i r="4">
      <x v="419"/>
      <x v="414"/>
      <x v="130"/>
      <x v="11"/>
      <x/>
    </i>
    <i r="3">
      <x v="69"/>
      <x v="420"/>
      <x v="415"/>
      <x v="152"/>
      <x v="11"/>
      <x/>
    </i>
    <i r="1">
      <x v="7"/>
      <x v="11"/>
      <x v="75"/>
      <x v="473"/>
      <x v="464"/>
      <x v="83"/>
      <x v="14"/>
      <x/>
    </i>
    <i r="4">
      <x v="474"/>
      <x v="465"/>
      <x v="71"/>
      <x v="14"/>
      <x/>
    </i>
    <i r="4">
      <x v="475"/>
      <x v="466"/>
      <x v="162"/>
      <x v="14"/>
      <x/>
    </i>
    <i r="4">
      <x v="476"/>
      <x v="467"/>
      <x v="71"/>
      <x v="14"/>
      <x/>
    </i>
    <i r="4">
      <x v="477"/>
      <x v="468"/>
      <x v="163"/>
      <x v="14"/>
      <x/>
    </i>
    <i r="4">
      <x v="478"/>
      <x v="469"/>
      <x v="163"/>
      <x v="14"/>
      <x/>
    </i>
    <i r="4">
      <x v="479"/>
      <x v="470"/>
      <x v="83"/>
      <x v="14"/>
      <x/>
    </i>
    <i r="4">
      <x v="480"/>
      <x v="471"/>
      <x v="162"/>
      <x v="14"/>
      <x/>
    </i>
    <i r="4">
      <x v="481"/>
      <x v="472"/>
      <x v="92"/>
      <x v="14"/>
      <x/>
    </i>
    <i r="4">
      <x v="482"/>
      <x v="473"/>
      <x v="83"/>
      <x v="14"/>
      <x/>
    </i>
    <i r="4">
      <x v="483"/>
      <x v="474"/>
      <x v="162"/>
      <x v="14"/>
      <x/>
    </i>
    <i r="4">
      <x v="484"/>
      <x v="475"/>
      <x v="163"/>
      <x v="14"/>
      <x/>
    </i>
    <i r="4">
      <x v="485"/>
      <x v="476"/>
      <x v="163"/>
      <x v="14"/>
      <x/>
    </i>
    <i r="4">
      <x v="486"/>
      <x v="477"/>
      <x v="163"/>
      <x v="14"/>
      <x/>
    </i>
    <i r="4">
      <x v="487"/>
      <x v="478"/>
      <x v="71"/>
      <x v="14"/>
      <x/>
    </i>
    <i r="4">
      <x v="488"/>
      <x v="479"/>
      <x v="83"/>
      <x v="14"/>
      <x/>
    </i>
    <i r="4">
      <x v="489"/>
      <x v="480"/>
      <x v="162"/>
      <x v="14"/>
      <x/>
    </i>
    <i r="4">
      <x v="490"/>
      <x v="481"/>
      <x v="162"/>
      <x v="14"/>
      <x/>
    </i>
    <i r="4">
      <x v="491"/>
      <x v="482"/>
      <x v="83"/>
      <x v="14"/>
      <x/>
    </i>
    <i r="4">
      <x v="495"/>
      <x v="483"/>
      <x v="71"/>
      <x v="14"/>
      <x/>
    </i>
    <i r="1">
      <x v="9"/>
      <x v="3"/>
      <x v="68"/>
      <x v="389"/>
      <x v="384"/>
      <x v="135"/>
      <x v="18"/>
      <x/>
    </i>
    <i r="4">
      <x v="390"/>
      <x v="385"/>
      <x v="37"/>
      <x v="18"/>
      <x/>
    </i>
    <i r="4">
      <x v="391"/>
      <x v="386"/>
      <x v="136"/>
      <x v="18"/>
      <x/>
    </i>
    <i r="4">
      <x v="392"/>
      <x v="387"/>
      <x v="137"/>
      <x v="18"/>
      <x/>
    </i>
    <i r="4">
      <x v="393"/>
      <x v="388"/>
      <x v="41"/>
      <x v="18"/>
      <x/>
    </i>
    <i r="4">
      <x v="394"/>
      <x v="389"/>
      <x v="138"/>
      <x v="18"/>
      <x/>
    </i>
    <i r="4">
      <x v="395"/>
      <x v="390"/>
      <x v="139"/>
      <x v="18"/>
      <x/>
    </i>
    <i r="4">
      <x v="396"/>
      <x v="391"/>
      <x v="140"/>
      <x v="18"/>
      <x/>
    </i>
    <i r="4">
      <x v="397"/>
      <x v="392"/>
      <x v="53"/>
      <x v="18"/>
      <x/>
    </i>
    <i r="4">
      <x v="398"/>
      <x v="393"/>
      <x v="71"/>
      <x v="18"/>
      <x/>
    </i>
    <i r="4">
      <x v="399"/>
      <x v="394"/>
      <x v="139"/>
      <x v="18"/>
      <x/>
    </i>
    <i r="4">
      <x v="400"/>
      <x v="395"/>
      <x v="141"/>
      <x v="18"/>
      <x/>
    </i>
    <i r="4">
      <x v="401"/>
      <x v="396"/>
      <x v="113"/>
      <x v="18"/>
      <x/>
    </i>
    <i r="4">
      <x v="402"/>
      <x v="397"/>
      <x v="94"/>
      <x v="18"/>
      <x/>
    </i>
    <i r="4">
      <x v="403"/>
      <x v="398"/>
      <x v="142"/>
      <x v="18"/>
      <x/>
    </i>
    <i r="4">
      <x v="404"/>
      <x v="399"/>
      <x v="93"/>
      <x v="18"/>
      <x/>
    </i>
    <i r="4">
      <x v="405"/>
      <x v="400"/>
      <x v="143"/>
      <x v="18"/>
      <x/>
    </i>
    <i r="4">
      <x v="406"/>
      <x v="401"/>
      <x v="144"/>
      <x v="18"/>
      <x/>
    </i>
    <i r="4">
      <x v="407"/>
      <x v="402"/>
      <x v="143"/>
      <x v="18"/>
      <x/>
    </i>
    <i r="4">
      <x v="408"/>
      <x v="403"/>
      <x v="145"/>
      <x v="18"/>
      <x/>
    </i>
    <i r="4">
      <x v="409"/>
      <x v="404"/>
      <x v="146"/>
      <x v="18"/>
      <x/>
    </i>
    <i r="4">
      <x v="410"/>
      <x v="405"/>
      <x v="147"/>
      <x v="18"/>
      <x/>
    </i>
    <i r="4">
      <x v="411"/>
      <x v="406"/>
      <x v="41"/>
      <x v="18"/>
      <x/>
    </i>
    <i r="4">
      <x v="412"/>
      <x v="407"/>
      <x v="148"/>
      <x v="18"/>
      <x/>
    </i>
    <i r="4">
      <x v="413"/>
      <x v="408"/>
      <x v="94"/>
      <x v="18"/>
      <x/>
    </i>
    <i r="4">
      <x v="414"/>
      <x v="409"/>
      <x v="56"/>
      <x v="18"/>
      <x/>
    </i>
    <i r="4">
      <x v="415"/>
      <x v="410"/>
      <x v="149"/>
      <x v="18"/>
      <x/>
    </i>
    <i r="4">
      <x v="416"/>
      <x v="411"/>
      <x v="150"/>
      <x v="18"/>
      <x/>
    </i>
    <i r="4">
      <x v="417"/>
      <x v="412"/>
      <x v="151"/>
      <x v="18"/>
      <x/>
    </i>
    <i>
      <x v="5"/>
      <x v="6"/>
      <x/>
      <x v="42"/>
      <x v="519"/>
      <x v="507"/>
      <x v="59"/>
      <x v="8"/>
      <x/>
    </i>
    <i r="2">
      <x v="1"/>
      <x v="42"/>
      <x v="511"/>
      <x v="499"/>
      <x v="59"/>
      <x v="8"/>
      <x/>
    </i>
    <i r="4">
      <x v="520"/>
      <x v="508"/>
      <x v="41"/>
      <x v="8"/>
      <x/>
    </i>
    <i r="2">
      <x v="2"/>
      <x v="42"/>
      <x v="512"/>
      <x v="500"/>
      <x v="59"/>
      <x v="8"/>
      <x/>
    </i>
    <i r="1">
      <x v="7"/>
      <x v="11"/>
      <x v="76"/>
      <x v="496"/>
      <x v="484"/>
      <x v="89"/>
      <x v="10"/>
      <x/>
    </i>
    <i r="4">
      <x v="497"/>
      <x v="485"/>
      <x v="83"/>
      <x v="10"/>
      <x/>
    </i>
    <i r="4">
      <x v="498"/>
      <x v="486"/>
      <x v="56"/>
      <x v="10"/>
      <x/>
    </i>
    <i r="4">
      <x v="499"/>
      <x v="487"/>
      <x v="89"/>
      <x v="10"/>
      <x/>
    </i>
    <i r="4">
      <x v="500"/>
      <x v="488"/>
      <x v="157"/>
      <x v="10"/>
      <x/>
    </i>
    <i r="4">
      <x v="501"/>
      <x v="489"/>
      <x v="157"/>
      <x v="10"/>
      <x/>
    </i>
    <i r="4">
      <x v="502"/>
      <x v="490"/>
      <x v="103"/>
      <x v="10"/>
      <x/>
    </i>
    <i r="4">
      <x v="503"/>
      <x v="491"/>
      <x v="83"/>
      <x v="10"/>
      <x/>
    </i>
    <i r="4">
      <x v="504"/>
      <x v="492"/>
      <x v="89"/>
      <x v="10"/>
      <x/>
    </i>
    <i r="4">
      <x v="505"/>
      <x v="493"/>
      <x v="89"/>
      <x v="10"/>
      <x/>
    </i>
    <i r="4">
      <x v="506"/>
      <x v="494"/>
      <x v="83"/>
      <x v="10"/>
      <x/>
    </i>
    <i r="4">
      <x v="507"/>
      <x v="495"/>
      <x v="83"/>
      <x v="10"/>
      <x/>
    </i>
    <i r="4">
      <x v="508"/>
      <x v="496"/>
      <x v="99"/>
      <x v="10"/>
      <x/>
    </i>
    <i r="4">
      <x v="509"/>
      <x v="497"/>
      <x v="103"/>
      <x v="10"/>
      <x/>
    </i>
    <i r="4">
      <x v="510"/>
      <x v="498"/>
      <x v="99"/>
      <x v="10"/>
      <x/>
    </i>
    <i r="4">
      <x v="513"/>
      <x v="501"/>
      <x v="89"/>
      <x v="10"/>
      <x/>
    </i>
    <i r="4">
      <x v="514"/>
      <x v="502"/>
      <x v="89"/>
      <x v="10"/>
      <x/>
    </i>
    <i r="4">
      <x v="515"/>
      <x v="503"/>
      <x v="157"/>
      <x v="10"/>
      <x/>
    </i>
    <i r="4">
      <x v="516"/>
      <x v="504"/>
      <x v="89"/>
      <x v="10"/>
      <x/>
    </i>
    <i r="4">
      <x v="517"/>
      <x v="505"/>
      <x v="83"/>
      <x v="10"/>
      <x/>
    </i>
    <i r="4">
      <x v="518"/>
      <x v="506"/>
      <x v="89"/>
      <x v="10"/>
      <x/>
    </i>
    <i>
      <x v="6"/>
      <x v="8"/>
      <x/>
      <x v="42"/>
      <x v="522"/>
      <x v="510"/>
      <x v="167"/>
      <x v="8"/>
      <x/>
    </i>
    <i r="4">
      <x v="524"/>
      <x v="512"/>
      <x v="59"/>
      <x v="8"/>
      <x/>
    </i>
    <i r="2">
      <x v="1"/>
      <x v="42"/>
      <x v="521"/>
      <x v="509"/>
      <x v="166"/>
      <x v="8"/>
      <x/>
    </i>
    <i r="4">
      <x v="523"/>
      <x v="511"/>
      <x v="168"/>
      <x v="8"/>
      <x/>
    </i>
    <i r="2">
      <x v="2"/>
      <x v="77"/>
      <x v="525"/>
      <x v="513"/>
      <x v="169"/>
      <x v="8"/>
      <x/>
    </i>
    <i r="4">
      <x v="526"/>
      <x v="513"/>
      <x v="24"/>
      <x v="8"/>
      <x/>
    </i>
    <i r="4">
      <x v="527"/>
      <x v="513"/>
      <x v="15"/>
      <x v="8"/>
      <x/>
    </i>
    <i r="4">
      <x v="528"/>
      <x v="513"/>
      <x v="170"/>
      <x v="8"/>
      <x/>
    </i>
    <i r="4">
      <x v="529"/>
      <x v="513"/>
      <x v="171"/>
      <x v="8"/>
      <x/>
    </i>
    <i r="4">
      <x v="530"/>
      <x v="513"/>
      <x v="172"/>
      <x v="8"/>
      <x/>
    </i>
    <i r="4">
      <x v="531"/>
      <x v="513"/>
      <x v="173"/>
      <x v="8"/>
      <x/>
    </i>
    <i r="4">
      <x v="532"/>
      <x v="513"/>
      <x v="132"/>
      <x v="8"/>
      <x/>
    </i>
    <i r="4">
      <x v="533"/>
      <x v="513"/>
      <x v="174"/>
      <x v="8"/>
      <x/>
    </i>
    <i r="4">
      <x v="534"/>
      <x v="513"/>
      <x v="175"/>
      <x v="8"/>
      <x/>
    </i>
    <i r="4">
      <x v="535"/>
      <x v="513"/>
      <x v="20"/>
      <x v="8"/>
      <x/>
    </i>
    <i r="4">
      <x v="536"/>
      <x v="513"/>
      <x v="176"/>
      <x v="8"/>
      <x/>
    </i>
    <i r="4">
      <x v="537"/>
      <x v="513"/>
      <x v="177"/>
      <x v="8"/>
      <x/>
    </i>
    <i r="4">
      <x v="538"/>
      <x v="513"/>
      <x v="8"/>
      <x v="8"/>
      <x/>
    </i>
    <i r="4">
      <x v="539"/>
      <x v="513"/>
      <x v="178"/>
      <x v="8"/>
      <x/>
    </i>
    <i r="4">
      <x v="540"/>
      <x v="513"/>
      <x v="179"/>
      <x v="8"/>
      <x/>
    </i>
    <i r="4">
      <x v="547"/>
      <x v="520"/>
      <x v="59"/>
      <x v="8"/>
      <x/>
    </i>
    <i r="4">
      <x v="548"/>
      <x v="521"/>
      <x v="59"/>
      <x v="8"/>
      <x/>
    </i>
    <i r="4">
      <x v="549"/>
      <x v="522"/>
      <x v="59"/>
      <x v="8"/>
      <x/>
    </i>
    <i r="4">
      <x v="550"/>
      <x v="523"/>
      <x v="59"/>
      <x v="8"/>
      <x/>
    </i>
    <i r="4">
      <x v="551"/>
      <x v="524"/>
      <x v="59"/>
      <x v="8"/>
      <x/>
    </i>
    <i r="4">
      <x v="552"/>
      <x v="525"/>
      <x v="59"/>
      <x v="8"/>
      <x/>
    </i>
    <i r="3">
      <x v="78"/>
      <x v="541"/>
      <x v="514"/>
      <x v="180"/>
      <x v="8"/>
      <x/>
    </i>
    <i r="4">
      <x v="542"/>
      <x v="515"/>
      <x v="180"/>
      <x v="8"/>
      <x/>
    </i>
    <i r="4">
      <x v="543"/>
      <x v="516"/>
      <x v="180"/>
      <x v="8"/>
      <x/>
    </i>
    <i r="4">
      <x v="544"/>
      <x v="517"/>
      <x v="180"/>
      <x v="8"/>
      <x/>
    </i>
    <i r="4">
      <x v="545"/>
      <x v="518"/>
      <x v="103"/>
      <x v="8"/>
      <x/>
    </i>
    <i r="4">
      <x v="546"/>
      <x v="519"/>
      <x v="103"/>
      <x v="8"/>
      <x/>
    </i>
    <i>
      <x v="7"/>
      <x v="10"/>
      <x v="8"/>
      <x v="65"/>
      <x v="553"/>
      <x v="526"/>
      <x v="181"/>
      <x v="12"/>
      <x/>
    </i>
    <i r="4">
      <x v="554"/>
      <x v="527"/>
      <x v="183"/>
      <x v="12"/>
      <x/>
    </i>
    <i>
      <x v="8"/>
      <x v="10"/>
      <x v="8"/>
      <x v="80"/>
      <x v="556"/>
      <x v="529"/>
      <x v="138"/>
      <x v="8"/>
      <x/>
    </i>
    <i r="4">
      <x v="557"/>
      <x v="530"/>
      <x v="138"/>
      <x v="8"/>
      <x/>
    </i>
    <i r="4">
      <x v="558"/>
      <x v="531"/>
      <x v="98"/>
      <x v="8"/>
      <x/>
    </i>
    <i r="6">
      <x v="167"/>
      <x v="8"/>
      <x/>
    </i>
    <i r="4">
      <x v="559"/>
      <x v="532"/>
      <x v="138"/>
      <x v="8"/>
      <x/>
    </i>
    <i r="6">
      <x v="184"/>
      <x v="8"/>
      <x/>
    </i>
    <i r="4">
      <x v="560"/>
      <x v="533"/>
      <x v="98"/>
      <x v="8"/>
      <x/>
    </i>
    <i r="4">
      <x v="561"/>
      <x v="534"/>
      <x v="98"/>
      <x v="8"/>
      <x/>
    </i>
    <i r="6">
      <x v="158"/>
      <x v="8"/>
      <x/>
    </i>
    <i r="4">
      <x v="562"/>
      <x v="535"/>
      <x v="98"/>
      <x v="8"/>
      <x/>
    </i>
    <i r="2">
      <x v="10"/>
      <x v="79"/>
      <x v="555"/>
      <x v="528"/>
      <x v="56"/>
      <x v="8"/>
      <x/>
    </i>
    <i r="1">
      <x v="11"/>
      <x v="8"/>
      <x v="65"/>
      <x v="563"/>
      <x v="536"/>
      <x v="176"/>
      <x v="11"/>
      <x/>
    </i>
    <i r="4">
      <x v="564"/>
      <x v="537"/>
      <x v="122"/>
      <x v="11"/>
      <x/>
    </i>
    <i r="4">
      <x v="565"/>
      <x v="538"/>
      <x v="12"/>
      <x v="11"/>
      <x/>
    </i>
    <i r="4">
      <x v="566"/>
      <x v="539"/>
      <x v="185"/>
      <x v="11"/>
      <x/>
    </i>
    <i r="4">
      <x v="567"/>
      <x v="538"/>
      <x v="186"/>
      <x v="11"/>
      <x/>
    </i>
    <i>
      <x v="9"/>
      <x v="11"/>
      <x v="8"/>
      <x v="65"/>
      <x v="553"/>
      <x v="526"/>
      <x v="181"/>
      <x v="8"/>
      <x/>
    </i>
    <i r="4">
      <x v="554"/>
      <x v="527"/>
      <x v="187"/>
      <x v="8"/>
      <x/>
    </i>
    <i r="1">
      <x v="12"/>
      <x v="1"/>
      <x v="66"/>
      <x v="568"/>
      <x v="540"/>
      <x v="133"/>
      <x/>
      <x v="1"/>
    </i>
    <i r="4">
      <x v="569"/>
      <x v="541"/>
      <x v="133"/>
      <x/>
      <x v="1"/>
    </i>
  </rowItems>
  <colItems count="1">
    <i/>
  </colItems>
  <pageFields count="2">
    <pageField fld="0" hier="-1"/>
    <pageField fld="1" hier="-1"/>
  </pageFields>
  <formats count="18">
    <format dxfId="363">
      <pivotArea field="2" type="button" dataOnly="0" labelOnly="1" outline="0" axis="axisRow" fieldPosition="0"/>
    </format>
    <format dxfId="362">
      <pivotArea field="18" type="button" dataOnly="0" labelOnly="1" outline="0" axis="axisRow" fieldPosition="1"/>
    </format>
    <format dxfId="361">
      <pivotArea field="8" type="button" dataOnly="0" labelOnly="1" outline="0" axis="axisRow" fieldPosition="2"/>
    </format>
    <format dxfId="360">
      <pivotArea field="7" type="button" dataOnly="0" labelOnly="1" outline="0" axis="axisRow" fieldPosition="3"/>
    </format>
    <format dxfId="359">
      <pivotArea field="11" type="button" dataOnly="0" labelOnly="1" outline="0" axis="axisRow" fieldPosition="4"/>
    </format>
    <format dxfId="358">
      <pivotArea field="10" type="button" dataOnly="0" labelOnly="1" outline="0" axis="axisRow" fieldPosition="5"/>
    </format>
    <format dxfId="357">
      <pivotArea field="15" type="button" dataOnly="0" labelOnly="1" outline="0" axis="axisRow" fieldPosition="6"/>
    </format>
    <format dxfId="356">
      <pivotArea field="16" type="button" dataOnly="0" labelOnly="1" outline="0" axis="axisRow" fieldPosition="7"/>
    </format>
    <format dxfId="355">
      <pivotArea field="3" type="button" dataOnly="0" labelOnly="1" outline="0" axis="axisRow" fieldPosition="8"/>
    </format>
    <format dxfId="354">
      <pivotArea field="2" type="button" dataOnly="0" labelOnly="1" outline="0" axis="axisRow" fieldPosition="0"/>
    </format>
    <format dxfId="353">
      <pivotArea field="18" type="button" dataOnly="0" labelOnly="1" outline="0" axis="axisRow" fieldPosition="1"/>
    </format>
    <format dxfId="352">
      <pivotArea field="8" type="button" dataOnly="0" labelOnly="1" outline="0" axis="axisRow" fieldPosition="2"/>
    </format>
    <format dxfId="351">
      <pivotArea field="7" type="button" dataOnly="0" labelOnly="1" outline="0" axis="axisRow" fieldPosition="3"/>
    </format>
    <format dxfId="350">
      <pivotArea field="11" type="button" dataOnly="0" labelOnly="1" outline="0" axis="axisRow" fieldPosition="4"/>
    </format>
    <format dxfId="349">
      <pivotArea field="10" type="button" dataOnly="0" labelOnly="1" outline="0" axis="axisRow" fieldPosition="5"/>
    </format>
    <format dxfId="348">
      <pivotArea field="15" type="button" dataOnly="0" labelOnly="1" outline="0" axis="axisRow" fieldPosition="6"/>
    </format>
    <format dxfId="347">
      <pivotArea field="16" type="button" dataOnly="0" labelOnly="1" outline="0" axis="axisRow" fieldPosition="7"/>
    </format>
    <format dxfId="346">
      <pivotArea field="3" type="button" dataOnly="0" labelOnly="1" outline="0" axis="axisRow" fieldPosition="8"/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E2AF91-A273-485E-A7F0-54FCA7BB2950}" name="Tabela dinâmica2" cacheId="32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3">
  <location ref="O6:P14" firstHeaderRow="1" firstDataRow="1" firstDataCol="1"/>
  <pivotFields count="17"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Row" compact="0" outline="0" subtotalTop="0" showAll="0" defaultSubtotal="0">
      <items count="8">
        <item x="5"/>
        <item x="0"/>
        <item x="3"/>
        <item x="4"/>
        <item x="1"/>
        <item x="2"/>
        <item x="7"/>
        <item x="6"/>
      </items>
    </pivotField>
    <pivotField compact="0" outline="0" subtotalTop="0" showAll="0" defaultSubtotal="0">
      <items count="12">
        <item x="0"/>
        <item x="10"/>
        <item x="3"/>
        <item x="4"/>
        <item x="5"/>
        <item x="6"/>
        <item x="7"/>
        <item x="1"/>
        <item x="8"/>
        <item x="2"/>
        <item x="9"/>
        <item x="11"/>
      </items>
    </pivotField>
    <pivotField compact="0" outline="0" subtotalTop="0" showAll="0" defaultSubtotal="0"/>
    <pivotField compact="0" outline="0" subtotalTop="0" multipleItemSelectionAllowed="1" showAll="0" defaultSubtotal="0">
      <items count="18">
        <item x="2"/>
        <item x="1"/>
        <item x="8"/>
        <item x="0"/>
        <item x="3"/>
        <item x="4"/>
        <item x="5"/>
        <item x="6"/>
        <item x="7"/>
        <item m="1" x="16"/>
        <item m="1" x="12"/>
        <item m="1" x="13"/>
        <item m="1" x="17"/>
        <item m="1" x="11"/>
        <item m="1" x="10"/>
        <item m="1" x="14"/>
        <item m="1" x="15"/>
        <item x="9"/>
      </items>
    </pivotField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numFmtId="165" outline="0" subtotalTop="0" showAll="0" defaultSubtotal="0"/>
    <pivotField compact="0" outline="0" subtotalTop="0" showAll="0" defaultSubtotal="0">
      <items count="3">
        <item x="1"/>
        <item x="0"/>
        <item x="2"/>
      </items>
    </pivotField>
    <pivotField compact="0" outline="0" subtotalTop="0" showAll="0" defaultSubtotal="0">
      <items count="5">
        <item x="1"/>
        <item x="2"/>
        <item x="0"/>
        <item x="3"/>
        <item x="4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>
      <items count="3">
        <item x="1"/>
        <item x="0"/>
        <item x="2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Cont MATERIAL" fld="8" subtotal="count" baseField="0" baseItem="0"/>
  </dataFields>
  <chartFormats count="8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</chart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A3E9F9-D6D4-42CC-82D7-D4E7E5617CFF}" name="Tabela dinâmica1" cacheId="32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M6:N9" firstHeaderRow="1" firstDataRow="1" firstDataCol="1"/>
  <pivotFields count="17"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>
      <items count="8">
        <item x="5"/>
        <item x="0"/>
        <item x="6"/>
        <item x="3"/>
        <item x="4"/>
        <item x="1"/>
        <item x="2"/>
        <item x="7"/>
      </items>
    </pivotField>
    <pivotField compact="0" outline="0" subtotalTop="0" showAll="0" defaultSubtotal="0">
      <items count="12">
        <item x="0"/>
        <item x="10"/>
        <item x="3"/>
        <item x="4"/>
        <item x="5"/>
        <item x="6"/>
        <item x="7"/>
        <item x="1"/>
        <item x="8"/>
        <item x="2"/>
        <item x="9"/>
        <item x="11"/>
      </items>
    </pivotField>
    <pivotField compact="0" outline="0" subtotalTop="0" showAll="0" defaultSubtotal="0"/>
    <pivotField compact="0" outline="0" subtotalTop="0" multipleItemSelectionAllowed="1" showAll="0" defaultSubtotal="0">
      <items count="18">
        <item x="2"/>
        <item x="1"/>
        <item x="8"/>
        <item x="0"/>
        <item x="3"/>
        <item x="4"/>
        <item x="5"/>
        <item x="6"/>
        <item x="7"/>
        <item m="1" x="16"/>
        <item m="1" x="12"/>
        <item m="1" x="13"/>
        <item m="1" x="17"/>
        <item m="1" x="11"/>
        <item m="1" x="10"/>
        <item m="1" x="14"/>
        <item m="1" x="15"/>
        <item x="9"/>
      </items>
    </pivotField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numFmtId="165" outline="0" subtotalTop="0" showAll="0" defaultSubtotal="0"/>
    <pivotField compact="0" outline="0" subtotalTop="0" showAll="0" defaultSubtotal="0">
      <items count="3">
        <item x="1"/>
        <item x="0"/>
        <item x="2"/>
      </items>
    </pivotField>
    <pivotField compact="0" outline="0" subtotalTop="0" showAll="0" defaultSubtotal="0">
      <items count="5">
        <item x="1"/>
        <item x="2"/>
        <item x="0"/>
        <item x="3"/>
        <item x="4"/>
      </items>
    </pivotField>
    <pivotField compact="0" outline="0" subtotalTop="0" showAll="0" defaultSubtotal="0"/>
    <pivotField compact="0" outline="0" subtotalTop="0" showAll="0" defaultSubtotal="0"/>
    <pivotField axis="axisRow" compact="0" outline="0" subtotalTop="0" showAll="0" defaultSubtotal="0">
      <items count="3">
        <item x="1"/>
        <item x="0"/>
        <item x="2"/>
      </items>
    </pivotField>
  </pivotFields>
  <rowFields count="1">
    <field x="16"/>
  </rowFields>
  <rowItems count="3">
    <i>
      <x/>
    </i>
    <i>
      <x v="1"/>
    </i>
    <i>
      <x v="2"/>
    </i>
  </rowItems>
  <colItems count="1">
    <i/>
  </colItems>
  <dataFields count="1">
    <dataField name="Cont MATERIAL" fld="8" subtotal="count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6214AB-D2D5-4D62-A6D9-2536A8D85A74}" name="Tabela dinâmica3" cacheId="32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5">
  <location ref="R6:T9" firstHeaderRow="0" firstDataRow="1" firstDataCol="1"/>
  <pivotFields count="17"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>
      <items count="8">
        <item x="5"/>
        <item x="0"/>
        <item x="6"/>
        <item x="3"/>
        <item x="4"/>
        <item x="1"/>
        <item x="2"/>
        <item x="7"/>
      </items>
    </pivotField>
    <pivotField compact="0" outline="0" subtotalTop="0" showAll="0" defaultSubtotal="0">
      <items count="12">
        <item x="0"/>
        <item x="10"/>
        <item x="3"/>
        <item x="4"/>
        <item x="5"/>
        <item x="6"/>
        <item x="7"/>
        <item x="1"/>
        <item x="8"/>
        <item x="2"/>
        <item x="9"/>
        <item x="11"/>
      </items>
    </pivotField>
    <pivotField compact="0" outline="0" subtotalTop="0" showAll="0" defaultSubtotal="0"/>
    <pivotField compact="0" outline="0" subtotalTop="0" multipleItemSelectionAllowed="1" showAll="0" defaultSubtotal="0">
      <items count="18">
        <item x="2"/>
        <item x="1"/>
        <item x="8"/>
        <item x="0"/>
        <item x="3"/>
        <item x="4"/>
        <item x="5"/>
        <item x="6"/>
        <item x="7"/>
        <item m="1" x="16"/>
        <item m="1" x="12"/>
        <item m="1" x="13"/>
        <item m="1" x="17"/>
        <item m="1" x="11"/>
        <item m="1" x="10"/>
        <item m="1" x="14"/>
        <item m="1" x="15"/>
        <item x="9"/>
      </items>
    </pivotField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dataField="1" compact="0" numFmtId="165" outline="0" subtotalTop="0" showAll="0" defaultSubtotal="0"/>
    <pivotField axis="axisRow" compact="0" outline="0" subtotalTop="0" showAll="0" defaultSubtotal="0">
      <items count="3">
        <item x="1"/>
        <item x="0"/>
        <item x="2"/>
      </items>
    </pivotField>
    <pivotField compact="0" outline="0" subtotalTop="0" showAll="0" defaultSubtotal="0">
      <items count="5">
        <item x="1"/>
        <item x="2"/>
        <item x="0"/>
        <item x="3"/>
        <item x="4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>
      <items count="3">
        <item x="1"/>
        <item x="0"/>
        <item x="2"/>
      </items>
    </pivotField>
  </pivotFields>
  <rowFields count="1">
    <field x="12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Soma QTD_DISP" fld="11" baseField="0" baseItem="0"/>
    <dataField name="Cont MATERIAL" fld="8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347DEE-220F-480D-A24A-F747638A1480}" name="Tabela dinâmica1" cacheId="16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B7:J42" firstHeaderRow="1" firstDataRow="1" firstDataCol="9" rowPageCount="2" colPageCount="1"/>
  <pivotFields count="16">
    <pivotField axis="axisPage" compact="0" outline="0" subtotalTop="0" showAll="0" defaultSubtotal="0">
      <items count="2">
        <item x="0"/>
        <item x="1"/>
      </items>
    </pivotField>
    <pivotField axis="axisPage" compact="0" outline="0" subtotalTop="0" showAll="0" defaultSubtotal="0">
      <items count="4">
        <item x="0"/>
        <item x="1"/>
        <item x="3"/>
        <item x="2"/>
      </items>
    </pivotField>
    <pivotField axis="axisRow" compact="0" outline="0" subtotalTop="0" showAll="0" defaultSubtotal="0">
      <items count="8">
        <item x="0"/>
        <item x="1"/>
        <item x="2"/>
        <item x="3"/>
        <item x="4"/>
        <item x="5"/>
        <item x="7"/>
        <item x="6"/>
      </items>
    </pivotField>
    <pivotField compact="0" outline="0" subtotalTop="0" showAll="0" defaultSubtotal="0"/>
    <pivotField axis="axisRow" compact="0" outline="0" subtotalTop="0" showAll="0" defaultSubtotal="0">
      <items count="8">
        <item x="0"/>
        <item x="1"/>
        <item x="2"/>
        <item x="3"/>
        <item x="4"/>
        <item x="5"/>
        <item x="7"/>
        <item x="6"/>
      </items>
    </pivotField>
    <pivotField compact="0" outline="0" subtotalTop="0" showAll="0" defaultSubtotal="0"/>
    <pivotField compact="0" outline="0" subtotalTop="0" showAll="0" defaultSubtotal="0"/>
    <pivotField axis="axisRow" compact="0" outline="0" subtotalTop="0" showAll="0" defaultSubtotal="0">
      <items count="19">
        <item m="1" x="12"/>
        <item m="1" x="13"/>
        <item m="1" x="11"/>
        <item m="1" x="10"/>
        <item m="1" x="14"/>
        <item m="1" x="15"/>
        <item m="1" x="16"/>
        <item m="1" x="17"/>
        <item x="9"/>
        <item m="1" x="18"/>
        <item x="0"/>
        <item x="1"/>
        <item x="2"/>
        <item x="3"/>
        <item x="4"/>
        <item x="5"/>
        <item x="6"/>
        <item x="7"/>
        <item x="8"/>
      </items>
    </pivotField>
    <pivotField axis="axisRow" compact="0" outline="0" subtotalTop="0" showAll="0" defaultSubtotal="0">
      <items count="36">
        <item x="11"/>
        <item x="9"/>
        <item x="5"/>
        <item x="3"/>
        <item x="2"/>
        <item x="6"/>
        <item x="7"/>
        <item x="10"/>
        <item x="0"/>
        <item x="8"/>
        <item x="1"/>
        <item x="4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5"/>
        <item x="32"/>
        <item x="33"/>
        <item x="34"/>
      </items>
    </pivotField>
    <pivotField axis="axisRow" compact="0" outline="0" subtotalTop="0" showAll="0" defaultSubtotal="0">
      <items count="21">
        <item x="3"/>
        <item x="1"/>
        <item x="0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20"/>
        <item x="17"/>
        <item x="18"/>
        <item x="19"/>
      </items>
    </pivotField>
    <pivotField compact="0" outline="0" subtotalTop="0" showAll="0" defaultSubtotal="0"/>
    <pivotField axis="axisRow" compact="0" numFmtId="165" outline="0" subtotalTop="0" showAll="0" defaultSubtotal="0">
      <items count="31">
        <item x="7"/>
        <item x="0"/>
        <item x="1"/>
        <item x="8"/>
        <item x="3"/>
        <item x="10"/>
        <item x="6"/>
        <item x="9"/>
        <item x="5"/>
        <item x="2"/>
        <item x="4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30"/>
        <item x="27"/>
        <item x="28"/>
        <item x="29"/>
      </items>
    </pivotField>
    <pivotField axis="axisRow" compact="0" outline="0" subtotalTop="0" showAll="0" defaultSubtotal="0">
      <items count="3">
        <item x="0"/>
        <item x="1"/>
        <item x="2"/>
      </items>
    </pivotField>
    <pivotField axis="axisRow" compact="0" outline="0" subtotalTop="0" showAll="0" defaultSubtotal="0">
      <items count="5">
        <item x="1"/>
        <item x="2"/>
        <item x="0"/>
        <item x="3"/>
        <item x="4"/>
      </items>
    </pivotField>
    <pivotField compact="0" outline="0" subtotalTop="0" showAll="0" defaultSubtotal="0"/>
    <pivotField axis="axisRow" compact="0" outline="0" subtotalTop="0" showAll="0" defaultSubtotal="0">
      <items count="9">
        <item x="0"/>
        <item x="1"/>
        <item x="2"/>
        <item x="3"/>
        <item x="4"/>
        <item x="5"/>
        <item x="6"/>
        <item x="8"/>
        <item x="7"/>
      </items>
    </pivotField>
  </pivotFields>
  <rowFields count="9">
    <field x="2"/>
    <field x="15"/>
    <field x="4"/>
    <field x="7"/>
    <field x="8"/>
    <field x="9"/>
    <field x="11"/>
    <field x="13"/>
    <field x="12"/>
  </rowFields>
  <rowItems count="35">
    <i>
      <x/>
      <x/>
      <x/>
      <x v="10"/>
      <x/>
      <x/>
      <x v="5"/>
      <x v="2"/>
      <x/>
    </i>
    <i r="4">
      <x v="1"/>
      <x v="1"/>
      <x v="7"/>
      <x v="2"/>
      <x/>
    </i>
    <i r="4">
      <x v="2"/>
      <x v="1"/>
      <x v="8"/>
      <x v="2"/>
      <x/>
    </i>
    <i r="4">
      <x v="3"/>
      <x v="1"/>
      <x v="4"/>
      <x v="2"/>
      <x/>
    </i>
    <i r="4">
      <x v="4"/>
      <x v="1"/>
      <x v="9"/>
      <x v="2"/>
      <x/>
    </i>
    <i r="4">
      <x v="5"/>
      <x v="2"/>
      <x v="6"/>
      <x v="2"/>
      <x/>
    </i>
    <i r="4">
      <x v="6"/>
      <x v="2"/>
      <x/>
      <x v="2"/>
      <x/>
    </i>
    <i r="4">
      <x v="7"/>
      <x v="2"/>
      <x v="6"/>
      <x v="2"/>
      <x/>
    </i>
    <i r="4">
      <x v="8"/>
      <x v="2"/>
      <x v="1"/>
      <x v="2"/>
      <x/>
    </i>
    <i r="4">
      <x v="9"/>
      <x v="2"/>
      <x v="3"/>
      <x v="2"/>
      <x/>
    </i>
    <i r="4">
      <x v="10"/>
      <x v="2"/>
      <x v="2"/>
      <x v="2"/>
      <x/>
    </i>
    <i>
      <x v="1"/>
      <x v="1"/>
      <x v="1"/>
      <x v="11"/>
      <x v="11"/>
      <x v="3"/>
      <x v="10"/>
      <x/>
      <x/>
    </i>
    <i>
      <x v="2"/>
      <x/>
      <x v="1"/>
      <x v="13"/>
      <x v="16"/>
      <x v="8"/>
      <x v="15"/>
      <x/>
      <x/>
    </i>
    <i r="1">
      <x v="2"/>
      <x v="2"/>
      <x v="12"/>
      <x v="12"/>
      <x v="4"/>
      <x v="11"/>
      <x v="2"/>
      <x v="1"/>
    </i>
    <i r="2">
      <x v="3"/>
      <x v="12"/>
      <x v="13"/>
      <x v="5"/>
      <x v="12"/>
      <x v="2"/>
      <x v="1"/>
    </i>
    <i r="4">
      <x v="14"/>
      <x v="6"/>
      <x v="13"/>
      <x v="2"/>
      <x v="1"/>
    </i>
    <i r="4">
      <x v="15"/>
      <x v="7"/>
      <x v="14"/>
      <x v="2"/>
      <x v="1"/>
    </i>
    <i>
      <x v="3"/>
      <x v="3"/>
      <x v="4"/>
      <x v="14"/>
      <x v="17"/>
      <x v="9"/>
      <x v="16"/>
      <x v="1"/>
      <x v="1"/>
    </i>
    <i r="4">
      <x v="18"/>
      <x v="9"/>
      <x v="17"/>
      <x v="1"/>
      <x v="1"/>
    </i>
    <i r="4">
      <x v="19"/>
      <x v="10"/>
      <x v="18"/>
      <x v="1"/>
      <x v="1"/>
    </i>
    <i r="4">
      <x v="20"/>
      <x v="9"/>
      <x v="17"/>
      <x v="1"/>
      <x v="1"/>
    </i>
    <i r="4">
      <x v="21"/>
      <x v="10"/>
      <x v="19"/>
      <x v="1"/>
      <x v="1"/>
    </i>
    <i>
      <x v="4"/>
      <x v="4"/>
      <x v="4"/>
      <x v="14"/>
      <x v="26"/>
      <x v="10"/>
      <x v="3"/>
      <x v="1"/>
      <x/>
    </i>
    <i r="3">
      <x v="15"/>
      <x v="22"/>
      <x v="11"/>
      <x v="20"/>
      <x v="1"/>
      <x/>
    </i>
    <i r="4">
      <x v="23"/>
      <x v="11"/>
      <x v="21"/>
      <x v="1"/>
      <x/>
    </i>
    <i r="4">
      <x v="24"/>
      <x v="12"/>
      <x v="22"/>
      <x v="1"/>
      <x/>
    </i>
    <i r="4">
      <x v="25"/>
      <x v="12"/>
      <x v="23"/>
      <x v="1"/>
      <x/>
    </i>
    <i r="4">
      <x v="27"/>
      <x v="11"/>
      <x v="22"/>
      <x v="1"/>
      <x/>
    </i>
    <i>
      <x v="5"/>
      <x v="5"/>
      <x v="2"/>
      <x v="16"/>
      <x v="28"/>
      <x v="13"/>
      <x v="24"/>
      <x v="1"/>
      <x v="1"/>
    </i>
    <i r="1">
      <x v="6"/>
      <x v="5"/>
      <x v="17"/>
      <x v="29"/>
      <x v="14"/>
      <x v="25"/>
      <x v="3"/>
      <x v="1"/>
    </i>
    <i r="4">
      <x v="30"/>
      <x v="15"/>
      <x v="26"/>
      <x v="3"/>
      <x v="1"/>
    </i>
    <i r="4">
      <x v="31"/>
      <x v="16"/>
      <x v="25"/>
      <x v="3"/>
      <x v="1"/>
    </i>
    <i>
      <x v="7"/>
      <x v="8"/>
      <x v="7"/>
      <x v="18"/>
      <x v="33"/>
      <x v="18"/>
      <x v="28"/>
      <x v="1"/>
      <x/>
    </i>
    <i r="4">
      <x v="34"/>
      <x v="19"/>
      <x v="29"/>
      <x v="1"/>
      <x/>
    </i>
    <i r="4">
      <x v="35"/>
      <x v="20"/>
      <x v="30"/>
      <x v="1"/>
      <x/>
    </i>
  </rowItems>
  <colItems count="1">
    <i/>
  </colItems>
  <pageFields count="2">
    <pageField fld="0" item="0" hier="-1"/>
    <pageField fld="1" hier="-1"/>
  </pageField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TATUS" xr10:uid="{12D862EE-9891-475D-992B-CFD2D8A6DE36}" sourceName="STATUS">
  <pivotTables>
    <pivotTable tabId="10" name="Tabela dinâmica1"/>
    <pivotTable tabId="10" name="Tabela dinâmica2"/>
    <pivotTable tabId="10" name="Tabela dinâmica3"/>
    <pivotTable tabId="10" name="Tabela dinâmica4"/>
  </pivotTables>
  <data>
    <tabular pivotCacheId="1875365744">
      <items count="3">
        <i x="0" s="1"/>
        <i x="1"/>
        <i x="2" nd="1"/>
      </items>
    </tabular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GING" xr10:uid="{2EAB34F3-CD0D-4B6C-9592-93F397F370F1}" sourceName="AGING">
  <pivotTables>
    <pivotTable tabId="5" name="Tabela dinâmica1"/>
    <pivotTable tabId="5" name="Tabela dinâmica2"/>
    <pivotTable tabId="5" name="Tabela dinâmica3"/>
  </pivotTables>
  <data>
    <tabular pivotCacheId="376687331">
      <items count="5">
        <i x="1" s="1"/>
        <i x="2" s="1"/>
        <i x="0" s="1"/>
        <i x="3" s="1"/>
        <i x="4" s="1" nd="1"/>
      </items>
    </tabular>
  </data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AIXA1" xr10:uid="{ABF90C31-1D3D-465C-9B7D-14AC511223D4}" sourceName="FAIXA">
  <pivotTables>
    <pivotTable tabId="5" name="Tabela dinâmica1"/>
    <pivotTable tabId="5" name="Tabela dinâmica2"/>
    <pivotTable tabId="5" name="Tabela dinâmica3"/>
  </pivotTables>
  <data>
    <tabular pivotCacheId="376687331">
      <items count="3">
        <i x="1" s="1"/>
        <i x="0" s="1"/>
        <i x="2" s="1" nd="1"/>
      </items>
    </tabular>
  </data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GING1" xr10:uid="{B8422AA0-C56F-467A-AC1A-F67CA3C7A950}" sourceName="AGING">
  <pivotTables>
    <pivotTable tabId="10" name="Tabela dinâmica1"/>
  </pivotTables>
  <data>
    <tabular pivotCacheId="1875365744">
      <items count="22">
        <i x="9" s="1"/>
        <i x="11" s="1"/>
        <i x="2" s="1"/>
        <i x="14" s="1"/>
        <i x="8" s="1"/>
        <i x="13" s="1"/>
        <i x="7" s="1"/>
        <i x="5" s="1"/>
        <i x="10" s="1"/>
        <i x="1" s="1"/>
        <i x="0" s="1"/>
        <i x="3" s="1"/>
        <i x="17" s="1" nd="1"/>
        <i x="20" s="1" nd="1"/>
        <i x="21" s="1" nd="1"/>
        <i x="12" s="1" nd="1"/>
        <i x="16" s="1" nd="1"/>
        <i x="18" s="1" nd="1"/>
        <i x="19" s="1" nd="1"/>
        <i x="6" s="1" nd="1"/>
        <i x="4" s="1" nd="1"/>
        <i x="15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GENDADO?" xr10:uid="{1BFB80D1-F5DD-404F-9DA3-584CBE64CD8E}" sourceName="AGENDADO?">
  <pivotTables>
    <pivotTable tabId="10" name="Tabela dinâmica1"/>
    <pivotTable tabId="10" name="Tabela dinâmica2"/>
    <pivotTable tabId="10" name="Tabela dinâmica3"/>
    <pivotTable tabId="10" name="Tabela dinâmica4"/>
  </pivotTables>
  <data>
    <tabular pivotCacheId="1875365744">
      <items count="3">
        <i x="1"/>
        <i x="0" s="1"/>
        <i x="2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ABRICANTE" xr10:uid="{AA6313C4-91E6-4021-AB1F-EC676EC3F97D}" sourceName="FABRICANTE">
  <pivotTables>
    <pivotTable tabId="10" name="Tabela dinâmica1"/>
    <pivotTable tabId="10" name="Tabela dinâmica2"/>
    <pivotTable tabId="10" name="Tabela dinâmica3"/>
    <pivotTable tabId="10" name="Tabela dinâmica4"/>
  </pivotTables>
  <data>
    <tabular pivotCacheId="1875365744">
      <items count="81">
        <i x="0" s="1"/>
        <i x="3" s="1"/>
        <i x="4" s="1"/>
        <i x="5" s="1"/>
        <i x="6" s="1"/>
        <i x="8" s="1"/>
        <i x="9" s="1"/>
        <i x="12" s="1"/>
        <i x="13" s="1"/>
        <i x="14" s="1"/>
        <i x="18" s="1"/>
        <i x="19" s="1"/>
        <i x="20" s="1"/>
        <i x="21" s="1"/>
        <i x="22" s="1"/>
        <i x="23" s="1"/>
        <i x="24" s="1"/>
        <i x="27" s="1"/>
        <i x="29" s="1"/>
        <i x="30" s="1"/>
        <i x="32" s="1"/>
        <i x="33" s="1"/>
        <i x="34" s="1"/>
        <i x="38" s="1"/>
        <i x="46" s="1" nd="1"/>
        <i x="72" s="1" nd="1"/>
        <i x="80" s="1" nd="1"/>
        <i x="60" s="1" nd="1"/>
        <i x="52" s="1" nd="1"/>
        <i x="45" s="1" nd="1"/>
        <i x="44" s="1" nd="1"/>
        <i x="65" s="1" nd="1"/>
        <i x="55" s="1" nd="1"/>
        <i x="70" s="1" nd="1"/>
        <i x="57" s="1" nd="1"/>
        <i x="47" s="1" nd="1"/>
        <i x="50" s="1" nd="1"/>
        <i x="75" s="1" nd="1"/>
        <i x="1" s="1" nd="1"/>
        <i x="2" s="1" nd="1"/>
        <i x="7" s="1" nd="1"/>
        <i x="10" s="1" nd="1"/>
        <i x="11" s="1" nd="1"/>
        <i x="15" s="1" nd="1"/>
        <i x="16" s="1" nd="1"/>
        <i x="17" s="1" nd="1"/>
        <i x="25" s="1" nd="1"/>
        <i x="26" s="1" nd="1"/>
        <i x="28" s="1" nd="1"/>
        <i x="31" s="1" nd="1"/>
        <i x="35" s="1" nd="1"/>
        <i x="36" s="1" nd="1"/>
        <i x="37" s="1" nd="1"/>
        <i x="78" s="1" nd="1"/>
        <i x="40" s="1" nd="1"/>
        <i x="61" s="1" nd="1"/>
        <i x="76" s="1" nd="1"/>
        <i x="77" s="1" nd="1"/>
        <i x="71" s="1" nd="1"/>
        <i x="73" s="1" nd="1"/>
        <i x="66" s="1" nd="1"/>
        <i x="56" s="1" nd="1"/>
        <i x="51" s="1" nd="1"/>
        <i x="43" s="1" nd="1"/>
        <i x="69" s="1" nd="1"/>
        <i x="63" s="1" nd="1"/>
        <i x="41" s="1" nd="1"/>
        <i x="68" s="1" nd="1"/>
        <i x="79" s="1" nd="1"/>
        <i x="53" s="1" nd="1"/>
        <i x="59" s="1" nd="1"/>
        <i x="54" s="1" nd="1"/>
        <i x="58" s="1" nd="1"/>
        <i x="48" s="1" nd="1"/>
        <i x="49" s="1" nd="1"/>
        <i x="67" s="1" nd="1"/>
        <i x="62" s="1" nd="1"/>
        <i x="74" s="1" nd="1"/>
        <i x="42" s="1" nd="1"/>
        <i x="64" s="1" nd="1"/>
        <i x="39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EPTO" xr10:uid="{9F6006D4-BA8A-4F77-86B3-3AA2C948D662}" sourceName="DEPTO">
  <pivotTables>
    <pivotTable tabId="10" name="Tabela dinâmica1"/>
    <pivotTable tabId="10" name="Tabela dinâmica2"/>
    <pivotTable tabId="10" name="Tabela dinâmica3"/>
    <pivotTable tabId="10" name="Tabela dinâmica4"/>
  </pivotTables>
  <data>
    <tabular pivotCacheId="1875365744">
      <items count="12">
        <i x="10" s="1"/>
        <i x="4" s="1"/>
        <i x="7" s="1"/>
        <i x="5"/>
        <i x="9"/>
        <i x="1" s="1"/>
        <i x="2" s="1"/>
        <i x="3"/>
        <i x="8"/>
        <i x="0"/>
        <i x="6"/>
        <i x="1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AIXA" xr10:uid="{D487E518-B219-422A-9B78-D62C70AB3295}" sourceName="FAIXA">
  <pivotTables>
    <pivotTable tabId="10" name="Tabela dinâmica1"/>
    <pivotTable tabId="10" name="Tabela dinâmica2"/>
    <pivotTable tabId="10" name="Tabela dinâmica3"/>
    <pivotTable tabId="10" name="Tabela dinâmica4"/>
  </pivotTables>
  <data>
    <tabular pivotCacheId="1875365744">
      <items count="10">
        <i x="2" s="1"/>
        <i x="5" s="1"/>
        <i x="1" s="1"/>
        <i x="0" s="1"/>
        <i x="3" s="1"/>
        <i x="7" s="1"/>
        <i x="6" s="1" nd="1"/>
        <i x="4" s="1" nd="1"/>
        <i x="9" s="1" nd="1"/>
        <i x="8" s="1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D_DEPTO" xr10:uid="{FECC9DCA-5AEC-43FD-A18C-1061860CB35F}" sourceName="COD_DEPTO">
  <pivotTables>
    <pivotTable tabId="5" name="Tabela dinâmica1"/>
    <pivotTable tabId="5" name="Tabela dinâmica2"/>
    <pivotTable tabId="5" name="Tabela dinâmica3"/>
  </pivotTables>
  <data>
    <tabular pivotCacheId="376687331">
      <items count="8">
        <i x="5" s="1"/>
        <i x="0" s="1"/>
        <i x="6" s="1"/>
        <i x="3" s="1"/>
        <i x="4" s="1"/>
        <i x="1" s="1"/>
        <i x="2" s="1"/>
        <i x="7" s="1" nd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SC_SECAO" xr10:uid="{9C13BC92-CC6A-4B64-8153-EDC19B692FB8}" sourceName="DSC_SECAO">
  <pivotTables>
    <pivotTable tabId="5" name="Tabela dinâmica1"/>
    <pivotTable tabId="5" name="Tabela dinâmica2"/>
    <pivotTable tabId="5" name="Tabela dinâmica3"/>
  </pivotTables>
  <data>
    <tabular pivotCacheId="376687331">
      <items count="12">
        <i x="0" s="1"/>
        <i x="10" s="1"/>
        <i x="3" s="1"/>
        <i x="4" s="1"/>
        <i x="5" s="1"/>
        <i x="6" s="1"/>
        <i x="7" s="1"/>
        <i x="1" s="1"/>
        <i x="8" s="1"/>
        <i x="2" s="1"/>
        <i x="9" s="1"/>
        <i x="11" s="1" nd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_GRP_COMERCIAL" xr10:uid="{138DB2FB-C27B-4F17-A683-8E7D31CADF0F}" sourceName="NOM_GRP_COMERCIAL">
  <pivotTables>
    <pivotTable tabId="5" name="Tabela dinâmica1"/>
    <pivotTable tabId="5" name="Tabela dinâmica2"/>
    <pivotTable tabId="5" name="Tabela dinâmica3"/>
  </pivotTables>
  <data>
    <tabular pivotCacheId="376687331">
      <items count="18">
        <i x="2" s="1"/>
        <i x="1" s="1"/>
        <i x="8" s="1"/>
        <i x="0" s="1"/>
        <i x="3" s="1"/>
        <i x="4" s="1"/>
        <i x="5" s="1"/>
        <i x="6" s="1"/>
        <i x="7" s="1"/>
        <i x="16" s="1" nd="1"/>
        <i x="12" s="1" nd="1"/>
        <i x="13" s="1" nd="1"/>
        <i x="17" s="1" nd="1"/>
        <i x="11" s="1" nd="1"/>
        <i x="10" s="1" nd="1"/>
        <i x="14" s="1" nd="1"/>
        <i x="15" s="1" nd="1"/>
        <i x="9" s="1" nd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TATUS1" xr10:uid="{6D82A089-44B8-480C-B097-BA8D6D689E35}" sourceName="STATUS">
  <pivotTables>
    <pivotTable tabId="5" name="Tabela dinâmica1"/>
    <pivotTable tabId="5" name="Tabela dinâmica2"/>
    <pivotTable tabId="5" name="Tabela dinâmica3"/>
  </pivotTables>
  <data>
    <tabular pivotCacheId="376687331">
      <items count="3">
        <i x="1" s="1"/>
        <i x="0" s="1"/>
        <i x="2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US" xr10:uid="{2732B0F4-1C84-4296-9803-C2771F7CC923}" cache="SegmentaçãodeDados_STATUS" caption="STATUS" style="SlicerStyleLight2" rowHeight="241300"/>
  <slicer name="AGENDADO?" xr10:uid="{78331C79-0154-4C9D-B0DF-09232DE9411E}" cache="SegmentaçãodeDados_AGENDADO?" caption="AGENDADO?" style="SlicerStyleLight2" rowHeight="241300"/>
  <slicer name="FABRICANTE" xr10:uid="{3F16CD95-F6D2-4001-AD87-AA794D8B5E54}" cache="SegmentaçãodeDados_FABRICANTE" caption="FABRICANTE" startItem="9" style="SlicerStyleLight2" rowHeight="241300"/>
  <slicer name="DEPTO" xr10:uid="{ACBCC374-F65C-4D54-A4A5-DBC6B8C43564}" cache="SegmentaçãodeDados_DEPTO" caption="DEPTO" startItem="5" style="SlicerStyleLight2" rowHeight="241300"/>
  <slicer name="FAIXA" xr10:uid="{96B84680-5DBC-4BC2-B370-8707F18F69E4}" cache="SegmentaçãodeDados_FAIXA" caption="FAIXA" startItem="2" style="SlicerStyleLight2" rowHeight="241300"/>
  <slicer name="AGING" xr10:uid="{4E8D9CAF-3A39-443E-A236-BDF82D519979}" cache="SegmentaçãodeDados_AGING1" caption="AGING" style="SlicerStyleLight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D_DEPTO" xr10:uid="{B5A8D054-87E8-4A4E-A00E-21D8B2388504}" cache="SegmentaçãodeDados_COD_DEPTO" caption="COD_DEPTO" style="SlicerStyleLight2" rowHeight="241300"/>
  <slicer name="DSC_SECAO" xr10:uid="{CF4B4096-451C-4476-97CD-27689D3B9261}" cache="SegmentaçãodeDados_DSC_SECAO" caption="DSC_SECAO" style="SlicerStyleLight2" rowHeight="241300"/>
  <slicer name="NOM_GRP_COMERCIAL" xr10:uid="{6151E726-4F88-4CA0-8893-B468004B174B}" cache="SegmentaçãodeDados_NOM_GRP_COMERCIAL" caption="NOM_GRP_COMERCIAL" style="SlicerStyleLight2" rowHeight="241300"/>
  <slicer name="STATUS 2" xr10:uid="{DBD9C40F-93DF-41CD-90BB-F7DB2D5659F7}" cache="SegmentaçãodeDados_STATUS1" caption="STATUS" style="SlicerStyleLight2" rowHeight="241300"/>
  <slicer name="AGING 1" xr10:uid="{87D230F3-90E4-41C0-BB37-08757396346C}" cache="SegmentaçãodeDados_AGING" caption="AGING" style="SlicerStyleLight2" rowHeight="241300"/>
  <slicer name="FAIXA 2" xr10:uid="{16AB28E4-8A21-4072-942D-DA3DCAF1A493}" cache="SegmentaçãodeDados_FAIXA1" caption="FAIXA" style="SlicerStyleLight2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microsoft.com/office/2007/relationships/slicer" Target="../slicers/slicer2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68D69-D7F7-4185-8A14-9598B248EE8B}">
  <dimension ref="A1:AT38"/>
  <sheetViews>
    <sheetView showGridLines="0" workbookViewId="0">
      <pane xSplit="4" topLeftCell="E1" activePane="topRight" state="frozen"/>
      <selection activeCell="U13" sqref="U13"/>
      <selection pane="topRight" activeCell="E1" sqref="E1:T1"/>
    </sheetView>
  </sheetViews>
  <sheetFormatPr defaultRowHeight="15" x14ac:dyDescent="0.25"/>
  <cols>
    <col min="1" max="1" width="12.28515625" customWidth="1"/>
    <col min="2" max="2" width="13.42578125" customWidth="1"/>
    <col min="3" max="3" width="18.140625" customWidth="1"/>
    <col min="4" max="4" width="10.7109375" customWidth="1"/>
    <col min="5" max="5" width="5.28515625" customWidth="1"/>
    <col min="6" max="6" width="16.42578125" bestFit="1" customWidth="1"/>
    <col min="7" max="7" width="7.5703125" bestFit="1" customWidth="1"/>
    <col min="8" max="8" width="7.7109375" customWidth="1"/>
    <col min="9" max="9" width="2" customWidth="1"/>
    <col min="19" max="19" width="6.140625" customWidth="1"/>
    <col min="21" max="21" width="5.28515625" customWidth="1"/>
    <col min="22" max="22" width="16.42578125" bestFit="1" customWidth="1"/>
    <col min="23" max="23" width="7.5703125" bestFit="1" customWidth="1"/>
    <col min="32" max="32" width="9.140625" customWidth="1"/>
    <col min="34" max="35" width="9.140625" customWidth="1"/>
    <col min="37" max="37" width="12.28515625" bestFit="1" customWidth="1"/>
    <col min="38" max="38" width="18.28515625" bestFit="1" customWidth="1"/>
    <col min="39" max="39" width="12.28515625" bestFit="1" customWidth="1"/>
    <col min="40" max="40" width="18.28515625" bestFit="1" customWidth="1"/>
    <col min="41" max="41" width="5.28515625" customWidth="1"/>
    <col min="42" max="42" width="12.28515625" bestFit="1" customWidth="1"/>
    <col min="43" max="43" width="18.28515625" bestFit="1" customWidth="1"/>
    <col min="44" max="44" width="12.28515625" bestFit="1" customWidth="1"/>
    <col min="45" max="45" width="18.28515625" bestFit="1" customWidth="1"/>
    <col min="46" max="46" width="3.7109375" customWidth="1"/>
  </cols>
  <sheetData>
    <row r="1" spans="1:46" ht="24" customHeight="1" x14ac:dyDescent="0.35">
      <c r="A1" s="71" t="s">
        <v>616</v>
      </c>
      <c r="B1" s="71"/>
      <c r="C1" s="71"/>
      <c r="D1" s="71"/>
      <c r="E1" s="71" t="s">
        <v>367</v>
      </c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 t="s">
        <v>617</v>
      </c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 t="s">
        <v>1169</v>
      </c>
      <c r="AK1" s="71"/>
      <c r="AL1" s="71"/>
      <c r="AM1" s="71"/>
      <c r="AN1" s="71"/>
      <c r="AO1" s="71"/>
      <c r="AP1" s="71"/>
      <c r="AQ1" s="71"/>
      <c r="AR1" s="71"/>
      <c r="AS1" s="71"/>
      <c r="AT1" s="71"/>
    </row>
    <row r="3" spans="1:46" x14ac:dyDescent="0.25">
      <c r="F3" s="25" t="s">
        <v>614</v>
      </c>
      <c r="G3" s="26">
        <f>AN8</f>
        <v>219861</v>
      </c>
      <c r="V3" s="25" t="s">
        <v>614</v>
      </c>
      <c r="W3" s="26">
        <f>AN8</f>
        <v>219861</v>
      </c>
    </row>
    <row r="4" spans="1:46" x14ac:dyDescent="0.25">
      <c r="B4" s="25"/>
      <c r="C4" s="25"/>
      <c r="D4" s="25"/>
      <c r="E4" s="25"/>
      <c r="F4" s="25" t="s">
        <v>615</v>
      </c>
      <c r="G4" s="26">
        <f>AS8</f>
        <v>373</v>
      </c>
      <c r="V4" s="25" t="s">
        <v>615</v>
      </c>
      <c r="W4" s="25">
        <f>AS8</f>
        <v>373</v>
      </c>
    </row>
    <row r="5" spans="1:46" x14ac:dyDescent="0.25">
      <c r="E5" s="26"/>
      <c r="AK5" s="17" t="s">
        <v>262</v>
      </c>
      <c r="AL5" t="s">
        <v>272</v>
      </c>
      <c r="AM5" s="17" t="s">
        <v>262</v>
      </c>
      <c r="AN5" t="s">
        <v>272</v>
      </c>
      <c r="AP5" s="17" t="s">
        <v>262</v>
      </c>
      <c r="AQ5" t="s">
        <v>272</v>
      </c>
      <c r="AR5" s="17" t="s">
        <v>262</v>
      </c>
      <c r="AS5" t="s">
        <v>272</v>
      </c>
    </row>
    <row r="6" spans="1:46" x14ac:dyDescent="0.25">
      <c r="E6" s="26"/>
      <c r="AK6" s="17" t="s">
        <v>3</v>
      </c>
      <c r="AL6" t="s">
        <v>4</v>
      </c>
      <c r="AM6" s="17" t="s">
        <v>3</v>
      </c>
      <c r="AN6" t="s">
        <v>4</v>
      </c>
      <c r="AP6" s="17" t="s">
        <v>3</v>
      </c>
      <c r="AQ6" t="s">
        <v>4</v>
      </c>
      <c r="AR6" s="17" t="s">
        <v>3</v>
      </c>
      <c r="AS6" t="s">
        <v>4</v>
      </c>
    </row>
    <row r="7" spans="1:46" x14ac:dyDescent="0.25">
      <c r="E7" s="25"/>
      <c r="AK7" s="17" t="s">
        <v>6</v>
      </c>
      <c r="AL7" t="s">
        <v>364</v>
      </c>
      <c r="AM7" s="17" t="s">
        <v>6</v>
      </c>
      <c r="AN7" t="s">
        <v>364</v>
      </c>
      <c r="AP7" s="17" t="s">
        <v>6</v>
      </c>
      <c r="AQ7" t="s">
        <v>364</v>
      </c>
      <c r="AR7" s="17" t="s">
        <v>6</v>
      </c>
      <c r="AS7" t="s">
        <v>364</v>
      </c>
    </row>
    <row r="8" spans="1:46" ht="18.75" x14ac:dyDescent="0.3">
      <c r="F8" s="72"/>
      <c r="G8" s="72"/>
      <c r="H8" s="72"/>
      <c r="I8" s="72"/>
      <c r="J8" s="72"/>
      <c r="K8" s="72"/>
      <c r="L8" s="72"/>
      <c r="M8" s="72"/>
      <c r="U8" s="72"/>
      <c r="V8" s="72"/>
      <c r="W8" s="72"/>
      <c r="X8" s="72"/>
      <c r="Y8" s="72"/>
      <c r="Z8" s="72"/>
      <c r="AA8" s="72"/>
      <c r="AB8" s="24"/>
      <c r="AC8" s="24"/>
      <c r="AL8" s="26"/>
      <c r="AN8" s="26">
        <f>SUBTOTAL(109,AN10:AN1048576)</f>
        <v>219861</v>
      </c>
      <c r="AQ8" s="25"/>
      <c r="AS8" s="25">
        <f>SUBTOTAL(109,AS10:AS1048576)</f>
        <v>373</v>
      </c>
    </row>
    <row r="9" spans="1:46" x14ac:dyDescent="0.25">
      <c r="E9" s="22"/>
      <c r="AK9" s="17" t="s">
        <v>618</v>
      </c>
      <c r="AL9" s="22" t="s">
        <v>366</v>
      </c>
      <c r="AM9" s="17" t="s">
        <v>7</v>
      </c>
      <c r="AN9" s="22" t="s">
        <v>620</v>
      </c>
      <c r="AP9" s="17" t="s">
        <v>618</v>
      </c>
      <c r="AQ9" s="22" t="s">
        <v>368</v>
      </c>
      <c r="AR9" s="17" t="s">
        <v>7</v>
      </c>
      <c r="AS9" s="22" t="s">
        <v>368</v>
      </c>
    </row>
    <row r="10" spans="1:46" x14ac:dyDescent="0.25">
      <c r="E10" s="22"/>
      <c r="AK10" t="s">
        <v>1341</v>
      </c>
      <c r="AL10" s="22">
        <v>114698</v>
      </c>
      <c r="AM10" t="s">
        <v>266</v>
      </c>
      <c r="AN10" s="22">
        <v>16185</v>
      </c>
      <c r="AP10" t="s">
        <v>1341</v>
      </c>
      <c r="AQ10" s="22">
        <v>252</v>
      </c>
      <c r="AR10" t="s">
        <v>28</v>
      </c>
      <c r="AS10" s="22">
        <v>197</v>
      </c>
    </row>
    <row r="11" spans="1:46" x14ac:dyDescent="0.25">
      <c r="E11" s="22"/>
      <c r="AK11" t="s">
        <v>1394</v>
      </c>
      <c r="AL11" s="22">
        <v>6001</v>
      </c>
      <c r="AM11" t="s">
        <v>604</v>
      </c>
      <c r="AN11" s="22">
        <v>37578</v>
      </c>
      <c r="AP11" t="s">
        <v>1394</v>
      </c>
      <c r="AQ11" s="22">
        <v>6</v>
      </c>
      <c r="AR11" t="s">
        <v>233</v>
      </c>
      <c r="AS11" s="22">
        <v>21</v>
      </c>
    </row>
    <row r="12" spans="1:46" x14ac:dyDescent="0.25">
      <c r="AK12" t="s">
        <v>1395</v>
      </c>
      <c r="AL12" s="22">
        <v>11395</v>
      </c>
      <c r="AM12" t="s">
        <v>684</v>
      </c>
      <c r="AN12" s="22">
        <v>24946</v>
      </c>
      <c r="AP12" t="s">
        <v>1395</v>
      </c>
      <c r="AQ12" s="22">
        <v>11</v>
      </c>
      <c r="AR12" t="s">
        <v>604</v>
      </c>
      <c r="AS12" s="22">
        <v>49</v>
      </c>
    </row>
    <row r="13" spans="1:46" x14ac:dyDescent="0.25">
      <c r="AK13" t="s">
        <v>1396</v>
      </c>
      <c r="AL13" s="22">
        <v>46148</v>
      </c>
      <c r="AM13" t="s">
        <v>28</v>
      </c>
      <c r="AN13" s="22">
        <v>126038</v>
      </c>
      <c r="AP13" t="s">
        <v>1396</v>
      </c>
      <c r="AQ13" s="22">
        <v>46</v>
      </c>
      <c r="AR13" t="s">
        <v>684</v>
      </c>
      <c r="AS13" s="22">
        <v>65</v>
      </c>
    </row>
    <row r="14" spans="1:46" x14ac:dyDescent="0.25">
      <c r="AK14" t="s">
        <v>1397</v>
      </c>
      <c r="AL14" s="22">
        <v>24688</v>
      </c>
      <c r="AM14" t="s">
        <v>233</v>
      </c>
      <c r="AN14" s="22">
        <v>15114</v>
      </c>
      <c r="AP14" t="s">
        <v>1397</v>
      </c>
      <c r="AQ14" s="22">
        <v>38</v>
      </c>
      <c r="AR14" t="s">
        <v>266</v>
      </c>
      <c r="AS14" s="22">
        <v>41</v>
      </c>
    </row>
    <row r="15" spans="1:46" x14ac:dyDescent="0.25">
      <c r="AK15" t="s">
        <v>1398</v>
      </c>
      <c r="AL15" s="22">
        <v>16931</v>
      </c>
      <c r="AP15" t="s">
        <v>1398</v>
      </c>
      <c r="AQ15" s="22">
        <v>20</v>
      </c>
    </row>
    <row r="30" spans="5:45" ht="18.75" x14ac:dyDescent="0.3">
      <c r="N30" s="24"/>
    </row>
    <row r="31" spans="5:45" x14ac:dyDescent="0.25">
      <c r="E31" s="25"/>
      <c r="AL31" s="25"/>
      <c r="AN31" s="25"/>
      <c r="AO31" s="25"/>
      <c r="AP31" s="25"/>
      <c r="AQ31" s="25"/>
      <c r="AR31" s="25"/>
      <c r="AS31" s="25"/>
    </row>
    <row r="32" spans="5:45" ht="15" customHeight="1" x14ac:dyDescent="0.25"/>
    <row r="33" spans="5:5" ht="15" customHeight="1" x14ac:dyDescent="0.25">
      <c r="E33" s="22"/>
    </row>
    <row r="34" spans="5:5" ht="15" customHeight="1" x14ac:dyDescent="0.25">
      <c r="E34" s="22"/>
    </row>
    <row r="35" spans="5:5" x14ac:dyDescent="0.25">
      <c r="E35" s="26"/>
    </row>
    <row r="36" spans="5:5" x14ac:dyDescent="0.25">
      <c r="E36" s="22"/>
    </row>
    <row r="37" spans="5:5" x14ac:dyDescent="0.25">
      <c r="E37" s="22"/>
    </row>
    <row r="38" spans="5:5" x14ac:dyDescent="0.25">
      <c r="E38" s="22"/>
    </row>
  </sheetData>
  <mergeCells count="6">
    <mergeCell ref="A1:D1"/>
    <mergeCell ref="AJ1:AT1"/>
    <mergeCell ref="F8:M8"/>
    <mergeCell ref="U8:AA8"/>
    <mergeCell ref="E1:T1"/>
    <mergeCell ref="U1:AI1"/>
  </mergeCells>
  <pageMargins left="0.511811024" right="0.511811024" top="0.78740157499999996" bottom="0.78740157499999996" header="0.31496062000000002" footer="0.31496062000000002"/>
  <pageSetup paperSize="9" orientation="portrait" verticalDpi="0" r:id="rId5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E766D-644C-474B-B6AB-C2C968F34B98}">
  <dimension ref="B1:J602"/>
  <sheetViews>
    <sheetView showGridLines="0" workbookViewId="0">
      <selection activeCell="A6" sqref="A6"/>
    </sheetView>
  </sheetViews>
  <sheetFormatPr defaultRowHeight="15" x14ac:dyDescent="0.25"/>
  <cols>
    <col min="1" max="1" width="2.140625" customWidth="1"/>
    <col min="2" max="2" width="14.85546875" bestFit="1" customWidth="1"/>
    <col min="3" max="3" width="20.140625" bestFit="1" customWidth="1"/>
    <col min="5" max="5" width="37.85546875" bestFit="1" customWidth="1"/>
    <col min="6" max="6" width="14" bestFit="1" customWidth="1"/>
    <col min="7" max="7" width="50.42578125" bestFit="1" customWidth="1"/>
    <col min="8" max="8" width="9.85546875" bestFit="1" customWidth="1"/>
    <col min="9" max="9" width="9.42578125" bestFit="1" customWidth="1"/>
    <col min="10" max="10" width="13.85546875" bestFit="1" customWidth="1"/>
  </cols>
  <sheetData>
    <row r="1" spans="2:10" ht="10.5" customHeight="1" x14ac:dyDescent="0.25"/>
    <row r="2" spans="2:10" x14ac:dyDescent="0.25">
      <c r="E2" s="18">
        <f ca="1">TODAY()</f>
        <v>45185</v>
      </c>
      <c r="G2" s="73" t="s">
        <v>612</v>
      </c>
      <c r="H2" s="74"/>
    </row>
    <row r="3" spans="2:10" x14ac:dyDescent="0.25">
      <c r="B3" s="17" t="s">
        <v>0</v>
      </c>
      <c r="C3" t="s">
        <v>364</v>
      </c>
      <c r="G3" s="75"/>
      <c r="H3" s="76"/>
    </row>
    <row r="4" spans="2:10" x14ac:dyDescent="0.25">
      <c r="B4" s="17" t="s">
        <v>1</v>
      </c>
      <c r="C4" t="s">
        <v>364</v>
      </c>
    </row>
    <row r="5" spans="2:10" x14ac:dyDescent="0.25">
      <c r="B5" s="50"/>
      <c r="C5" s="50"/>
      <c r="D5" s="50"/>
      <c r="E5" s="50"/>
      <c r="F5" s="50">
        <f>COUNTA(J7:J417)</f>
        <v>411</v>
      </c>
      <c r="G5" s="50"/>
      <c r="H5" s="51">
        <f>SUBTOTAL(109,H7:H1048576)</f>
        <v>353762</v>
      </c>
      <c r="I5" s="50"/>
      <c r="J5" s="50"/>
    </row>
    <row r="6" spans="2:10" x14ac:dyDescent="0.25">
      <c r="B6" s="49" t="s">
        <v>2</v>
      </c>
      <c r="C6" s="49" t="s">
        <v>54</v>
      </c>
      <c r="D6" s="49" t="s">
        <v>7</v>
      </c>
      <c r="E6" s="49" t="s">
        <v>6</v>
      </c>
      <c r="F6" s="49" t="s">
        <v>9</v>
      </c>
      <c r="G6" s="49" t="s">
        <v>1393</v>
      </c>
      <c r="H6" s="49" t="s">
        <v>13</v>
      </c>
      <c r="I6" s="49" t="s">
        <v>14</v>
      </c>
      <c r="J6" s="49" t="s">
        <v>262</v>
      </c>
    </row>
    <row r="7" spans="2:10" x14ac:dyDescent="0.25">
      <c r="B7" s="19">
        <v>45096</v>
      </c>
      <c r="C7" s="19">
        <v>45098</v>
      </c>
      <c r="D7" t="s">
        <v>28</v>
      </c>
      <c r="E7" t="s">
        <v>1349</v>
      </c>
      <c r="F7">
        <v>1381222001</v>
      </c>
      <c r="G7" t="s">
        <v>595</v>
      </c>
      <c r="H7">
        <v>1</v>
      </c>
      <c r="I7" s="21">
        <v>2</v>
      </c>
      <c r="J7" t="s">
        <v>272</v>
      </c>
    </row>
    <row r="8" spans="2:10" x14ac:dyDescent="0.25">
      <c r="F8">
        <v>1381222002</v>
      </c>
      <c r="G8" t="s">
        <v>596</v>
      </c>
      <c r="H8">
        <v>2</v>
      </c>
      <c r="I8" s="21">
        <v>2</v>
      </c>
      <c r="J8" t="s">
        <v>272</v>
      </c>
    </row>
    <row r="9" spans="2:10" x14ac:dyDescent="0.25">
      <c r="H9">
        <v>4</v>
      </c>
      <c r="I9" s="21">
        <v>2</v>
      </c>
      <c r="J9" t="s">
        <v>272</v>
      </c>
    </row>
    <row r="10" spans="2:10" x14ac:dyDescent="0.25">
      <c r="F10">
        <v>1381222003</v>
      </c>
      <c r="G10" t="s">
        <v>597</v>
      </c>
      <c r="H10">
        <v>1</v>
      </c>
      <c r="I10" s="21">
        <v>2</v>
      </c>
      <c r="J10" t="s">
        <v>272</v>
      </c>
    </row>
    <row r="11" spans="2:10" x14ac:dyDescent="0.25">
      <c r="H11">
        <v>3</v>
      </c>
      <c r="I11" s="21">
        <v>2</v>
      </c>
      <c r="J11" t="s">
        <v>272</v>
      </c>
    </row>
    <row r="12" spans="2:10" x14ac:dyDescent="0.25">
      <c r="F12">
        <v>1381222004</v>
      </c>
      <c r="G12" t="s">
        <v>594</v>
      </c>
      <c r="H12">
        <v>1</v>
      </c>
      <c r="I12" s="21">
        <v>2</v>
      </c>
      <c r="J12" t="s">
        <v>272</v>
      </c>
    </row>
    <row r="13" spans="2:10" x14ac:dyDescent="0.25">
      <c r="H13">
        <v>2</v>
      </c>
      <c r="I13" s="21">
        <v>2</v>
      </c>
      <c r="J13" t="s">
        <v>272</v>
      </c>
    </row>
    <row r="14" spans="2:10" x14ac:dyDescent="0.25">
      <c r="F14">
        <v>1381222005</v>
      </c>
      <c r="G14" t="s">
        <v>598</v>
      </c>
      <c r="H14">
        <v>2</v>
      </c>
      <c r="I14" s="21">
        <v>2</v>
      </c>
      <c r="J14" t="s">
        <v>272</v>
      </c>
    </row>
    <row r="15" spans="2:10" x14ac:dyDescent="0.25">
      <c r="F15">
        <v>1381227001</v>
      </c>
      <c r="G15" t="s">
        <v>585</v>
      </c>
      <c r="H15">
        <v>13</v>
      </c>
      <c r="I15" s="21">
        <v>2</v>
      </c>
      <c r="J15" t="s">
        <v>272</v>
      </c>
    </row>
    <row r="16" spans="2:10" x14ac:dyDescent="0.25">
      <c r="H16">
        <v>39</v>
      </c>
      <c r="I16" s="21">
        <v>2</v>
      </c>
      <c r="J16" t="s">
        <v>272</v>
      </c>
    </row>
    <row r="17" spans="6:10" x14ac:dyDescent="0.25">
      <c r="F17">
        <v>1381227002</v>
      </c>
      <c r="G17" t="s">
        <v>586</v>
      </c>
      <c r="H17">
        <v>16</v>
      </c>
      <c r="I17" s="21">
        <v>2</v>
      </c>
      <c r="J17" t="s">
        <v>272</v>
      </c>
    </row>
    <row r="18" spans="6:10" x14ac:dyDescent="0.25">
      <c r="H18">
        <v>34</v>
      </c>
      <c r="I18" s="21">
        <v>2</v>
      </c>
      <c r="J18" t="s">
        <v>272</v>
      </c>
    </row>
    <row r="19" spans="6:10" x14ac:dyDescent="0.25">
      <c r="F19">
        <v>1381227003</v>
      </c>
      <c r="G19" t="s">
        <v>587</v>
      </c>
      <c r="H19">
        <v>20</v>
      </c>
      <c r="I19" s="21">
        <v>2</v>
      </c>
      <c r="J19" t="s">
        <v>272</v>
      </c>
    </row>
    <row r="20" spans="6:10" x14ac:dyDescent="0.25">
      <c r="H20">
        <v>32</v>
      </c>
      <c r="I20" s="21">
        <v>2</v>
      </c>
      <c r="J20" t="s">
        <v>272</v>
      </c>
    </row>
    <row r="21" spans="6:10" x14ac:dyDescent="0.25">
      <c r="F21">
        <v>1381227004</v>
      </c>
      <c r="G21" t="s">
        <v>588</v>
      </c>
      <c r="H21">
        <v>3</v>
      </c>
      <c r="I21" s="21">
        <v>2</v>
      </c>
      <c r="J21" t="s">
        <v>272</v>
      </c>
    </row>
    <row r="22" spans="6:10" x14ac:dyDescent="0.25">
      <c r="H22">
        <v>21</v>
      </c>
      <c r="I22" s="21">
        <v>2</v>
      </c>
      <c r="J22" t="s">
        <v>272</v>
      </c>
    </row>
    <row r="23" spans="6:10" x14ac:dyDescent="0.25">
      <c r="F23">
        <v>1381227005</v>
      </c>
      <c r="G23" t="s">
        <v>589</v>
      </c>
      <c r="H23">
        <v>4</v>
      </c>
      <c r="I23" s="21">
        <v>2</v>
      </c>
      <c r="J23" t="s">
        <v>272</v>
      </c>
    </row>
    <row r="24" spans="6:10" x14ac:dyDescent="0.25">
      <c r="H24">
        <v>21</v>
      </c>
      <c r="I24" s="21">
        <v>2</v>
      </c>
      <c r="J24" t="s">
        <v>272</v>
      </c>
    </row>
    <row r="25" spans="6:10" x14ac:dyDescent="0.25">
      <c r="F25">
        <v>1381234001</v>
      </c>
      <c r="G25" t="s">
        <v>591</v>
      </c>
      <c r="H25">
        <v>10</v>
      </c>
      <c r="I25" s="21">
        <v>2</v>
      </c>
      <c r="J25" t="s">
        <v>272</v>
      </c>
    </row>
    <row r="26" spans="6:10" x14ac:dyDescent="0.25">
      <c r="H26">
        <v>129</v>
      </c>
      <c r="I26" s="21">
        <v>2</v>
      </c>
      <c r="J26" t="s">
        <v>272</v>
      </c>
    </row>
    <row r="27" spans="6:10" x14ac:dyDescent="0.25">
      <c r="F27">
        <v>1381234002</v>
      </c>
      <c r="G27" t="s">
        <v>590</v>
      </c>
      <c r="H27">
        <v>13</v>
      </c>
      <c r="I27" s="21">
        <v>2</v>
      </c>
      <c r="J27" t="s">
        <v>272</v>
      </c>
    </row>
    <row r="28" spans="6:10" x14ac:dyDescent="0.25">
      <c r="H28">
        <v>122</v>
      </c>
      <c r="I28" s="21">
        <v>2</v>
      </c>
      <c r="J28" t="s">
        <v>272</v>
      </c>
    </row>
    <row r="29" spans="6:10" x14ac:dyDescent="0.25">
      <c r="F29">
        <v>1381234003</v>
      </c>
      <c r="G29" t="s">
        <v>592</v>
      </c>
      <c r="H29">
        <v>14</v>
      </c>
      <c r="I29" s="21">
        <v>2</v>
      </c>
      <c r="J29" t="s">
        <v>272</v>
      </c>
    </row>
    <row r="30" spans="6:10" x14ac:dyDescent="0.25">
      <c r="H30">
        <v>122</v>
      </c>
      <c r="I30" s="21">
        <v>2</v>
      </c>
      <c r="J30" t="s">
        <v>272</v>
      </c>
    </row>
    <row r="31" spans="6:10" x14ac:dyDescent="0.25">
      <c r="F31">
        <v>1381234004</v>
      </c>
      <c r="G31" t="s">
        <v>593</v>
      </c>
      <c r="H31">
        <v>68</v>
      </c>
      <c r="I31" s="21">
        <v>2</v>
      </c>
      <c r="J31" t="s">
        <v>272</v>
      </c>
    </row>
    <row r="32" spans="6:10" x14ac:dyDescent="0.25">
      <c r="F32">
        <v>1381308002</v>
      </c>
      <c r="G32" t="s">
        <v>375</v>
      </c>
      <c r="H32">
        <v>4</v>
      </c>
      <c r="I32" s="21">
        <v>2</v>
      </c>
      <c r="J32" t="s">
        <v>272</v>
      </c>
    </row>
    <row r="33" spans="6:10" x14ac:dyDescent="0.25">
      <c r="F33">
        <v>1381308003</v>
      </c>
      <c r="G33" t="s">
        <v>373</v>
      </c>
      <c r="H33">
        <v>6</v>
      </c>
      <c r="I33" s="21">
        <v>2</v>
      </c>
      <c r="J33" t="s">
        <v>272</v>
      </c>
    </row>
    <row r="34" spans="6:10" x14ac:dyDescent="0.25">
      <c r="F34">
        <v>1381308004</v>
      </c>
      <c r="G34" t="s">
        <v>374</v>
      </c>
      <c r="H34">
        <v>5</v>
      </c>
      <c r="I34" s="21">
        <v>2</v>
      </c>
      <c r="J34" t="s">
        <v>272</v>
      </c>
    </row>
    <row r="35" spans="6:10" x14ac:dyDescent="0.25">
      <c r="F35">
        <v>1381308005</v>
      </c>
      <c r="G35" t="s">
        <v>372</v>
      </c>
      <c r="H35">
        <v>1</v>
      </c>
      <c r="I35" s="21">
        <v>2</v>
      </c>
      <c r="J35" t="s">
        <v>272</v>
      </c>
    </row>
    <row r="36" spans="6:10" x14ac:dyDescent="0.25">
      <c r="H36">
        <v>3</v>
      </c>
      <c r="I36" s="21">
        <v>2</v>
      </c>
      <c r="J36" t="s">
        <v>272</v>
      </c>
    </row>
    <row r="37" spans="6:10" x14ac:dyDescent="0.25">
      <c r="F37">
        <v>1381360005</v>
      </c>
      <c r="G37" t="s">
        <v>576</v>
      </c>
      <c r="H37">
        <v>1</v>
      </c>
      <c r="I37" s="21">
        <v>2</v>
      </c>
      <c r="J37" t="s">
        <v>272</v>
      </c>
    </row>
    <row r="38" spans="6:10" x14ac:dyDescent="0.25">
      <c r="F38">
        <v>1381360006</v>
      </c>
      <c r="G38" t="s">
        <v>575</v>
      </c>
      <c r="H38">
        <v>2</v>
      </c>
      <c r="I38" s="21">
        <v>2</v>
      </c>
      <c r="J38" t="s">
        <v>272</v>
      </c>
    </row>
    <row r="39" spans="6:10" x14ac:dyDescent="0.25">
      <c r="F39">
        <v>1381360007</v>
      </c>
      <c r="G39" t="s">
        <v>577</v>
      </c>
      <c r="H39">
        <v>1</v>
      </c>
      <c r="I39" s="21">
        <v>2</v>
      </c>
      <c r="J39" t="s">
        <v>272</v>
      </c>
    </row>
    <row r="40" spans="6:10" x14ac:dyDescent="0.25">
      <c r="F40">
        <v>1381360013</v>
      </c>
      <c r="G40" t="s">
        <v>578</v>
      </c>
      <c r="H40">
        <v>2</v>
      </c>
      <c r="I40" s="21">
        <v>2</v>
      </c>
      <c r="J40" t="s">
        <v>272</v>
      </c>
    </row>
    <row r="41" spans="6:10" x14ac:dyDescent="0.25">
      <c r="H41">
        <v>3</v>
      </c>
      <c r="I41" s="21">
        <v>2</v>
      </c>
      <c r="J41" t="s">
        <v>272</v>
      </c>
    </row>
    <row r="42" spans="6:10" x14ac:dyDescent="0.25">
      <c r="F42">
        <v>1381360014</v>
      </c>
      <c r="G42" t="s">
        <v>579</v>
      </c>
      <c r="H42">
        <v>1</v>
      </c>
      <c r="I42" s="21">
        <v>2</v>
      </c>
      <c r="J42" t="s">
        <v>272</v>
      </c>
    </row>
    <row r="43" spans="6:10" x14ac:dyDescent="0.25">
      <c r="F43">
        <v>1381360015</v>
      </c>
      <c r="G43" t="s">
        <v>574</v>
      </c>
      <c r="H43">
        <v>2</v>
      </c>
      <c r="I43" s="21">
        <v>2</v>
      </c>
      <c r="J43" t="s">
        <v>272</v>
      </c>
    </row>
    <row r="44" spans="6:10" x14ac:dyDescent="0.25">
      <c r="H44">
        <v>3</v>
      </c>
      <c r="I44" s="21">
        <v>2</v>
      </c>
      <c r="J44" t="s">
        <v>272</v>
      </c>
    </row>
    <row r="45" spans="6:10" x14ac:dyDescent="0.25">
      <c r="F45">
        <v>1381360016</v>
      </c>
      <c r="G45" t="s">
        <v>573</v>
      </c>
      <c r="H45">
        <v>1</v>
      </c>
      <c r="I45" s="21">
        <v>2</v>
      </c>
      <c r="J45" t="s">
        <v>272</v>
      </c>
    </row>
    <row r="46" spans="6:10" x14ac:dyDescent="0.25">
      <c r="H46">
        <v>3</v>
      </c>
      <c r="I46" s="21">
        <v>2</v>
      </c>
      <c r="J46" t="s">
        <v>272</v>
      </c>
    </row>
    <row r="47" spans="6:10" x14ac:dyDescent="0.25">
      <c r="F47">
        <v>1381377001</v>
      </c>
      <c r="G47" t="s">
        <v>582</v>
      </c>
      <c r="H47">
        <v>1</v>
      </c>
      <c r="I47" s="21">
        <v>2</v>
      </c>
      <c r="J47" t="s">
        <v>272</v>
      </c>
    </row>
    <row r="48" spans="6:10" x14ac:dyDescent="0.25">
      <c r="H48">
        <v>2</v>
      </c>
      <c r="I48" s="21">
        <v>2</v>
      </c>
      <c r="J48" t="s">
        <v>272</v>
      </c>
    </row>
    <row r="49" spans="6:10" x14ac:dyDescent="0.25">
      <c r="F49">
        <v>1381377002</v>
      </c>
      <c r="G49" t="s">
        <v>583</v>
      </c>
      <c r="H49">
        <v>8</v>
      </c>
      <c r="I49" s="21">
        <v>2</v>
      </c>
      <c r="J49" t="s">
        <v>272</v>
      </c>
    </row>
    <row r="50" spans="6:10" x14ac:dyDescent="0.25">
      <c r="F50">
        <v>1381377003</v>
      </c>
      <c r="G50" t="s">
        <v>581</v>
      </c>
      <c r="H50">
        <v>7</v>
      </c>
      <c r="I50" s="21">
        <v>2</v>
      </c>
      <c r="J50" t="s">
        <v>272</v>
      </c>
    </row>
    <row r="51" spans="6:10" x14ac:dyDescent="0.25">
      <c r="F51">
        <v>1381377004</v>
      </c>
      <c r="G51" t="s">
        <v>580</v>
      </c>
      <c r="H51">
        <v>1</v>
      </c>
      <c r="I51" s="21">
        <v>2</v>
      </c>
      <c r="J51" t="s">
        <v>272</v>
      </c>
    </row>
    <row r="52" spans="6:10" x14ac:dyDescent="0.25">
      <c r="H52">
        <v>8</v>
      </c>
      <c r="I52" s="21">
        <v>2</v>
      </c>
      <c r="J52" t="s">
        <v>272</v>
      </c>
    </row>
    <row r="53" spans="6:10" x14ac:dyDescent="0.25">
      <c r="F53">
        <v>1381377005</v>
      </c>
      <c r="G53" t="s">
        <v>584</v>
      </c>
      <c r="H53">
        <v>1</v>
      </c>
      <c r="I53" s="21">
        <v>2</v>
      </c>
      <c r="J53" t="s">
        <v>272</v>
      </c>
    </row>
    <row r="54" spans="6:10" x14ac:dyDescent="0.25">
      <c r="H54">
        <v>3</v>
      </c>
      <c r="I54" s="21">
        <v>2</v>
      </c>
      <c r="J54" t="s">
        <v>272</v>
      </c>
    </row>
    <row r="55" spans="6:10" x14ac:dyDescent="0.25">
      <c r="F55" t="s">
        <v>82</v>
      </c>
      <c r="G55" t="s">
        <v>423</v>
      </c>
      <c r="H55">
        <v>1000</v>
      </c>
      <c r="I55" s="21">
        <v>22</v>
      </c>
      <c r="J55" t="s">
        <v>272</v>
      </c>
    </row>
    <row r="56" spans="6:10" x14ac:dyDescent="0.25">
      <c r="F56" t="s">
        <v>83</v>
      </c>
      <c r="G56" t="s">
        <v>424</v>
      </c>
      <c r="H56">
        <v>1000</v>
      </c>
      <c r="I56" s="21">
        <v>22</v>
      </c>
      <c r="J56" t="s">
        <v>272</v>
      </c>
    </row>
    <row r="57" spans="6:10" x14ac:dyDescent="0.25">
      <c r="F57" t="s">
        <v>84</v>
      </c>
      <c r="G57" t="s">
        <v>425</v>
      </c>
      <c r="H57">
        <v>1000</v>
      </c>
      <c r="I57" s="21">
        <v>22</v>
      </c>
      <c r="J57" t="s">
        <v>272</v>
      </c>
    </row>
    <row r="58" spans="6:10" x14ac:dyDescent="0.25">
      <c r="F58" t="s">
        <v>85</v>
      </c>
      <c r="G58" t="s">
        <v>426</v>
      </c>
      <c r="H58">
        <v>1000</v>
      </c>
      <c r="I58" s="21">
        <v>22</v>
      </c>
      <c r="J58" t="s">
        <v>272</v>
      </c>
    </row>
    <row r="59" spans="6:10" x14ac:dyDescent="0.25">
      <c r="F59" t="s">
        <v>232</v>
      </c>
      <c r="G59" t="s">
        <v>553</v>
      </c>
      <c r="H59">
        <v>488</v>
      </c>
      <c r="I59" s="21">
        <v>2</v>
      </c>
      <c r="J59" t="s">
        <v>272</v>
      </c>
    </row>
    <row r="60" spans="6:10" x14ac:dyDescent="0.25">
      <c r="F60" t="s">
        <v>123</v>
      </c>
      <c r="G60" t="s">
        <v>456</v>
      </c>
      <c r="H60">
        <v>63</v>
      </c>
      <c r="I60" s="21">
        <v>22</v>
      </c>
      <c r="J60" t="s">
        <v>272</v>
      </c>
    </row>
    <row r="61" spans="6:10" x14ac:dyDescent="0.25">
      <c r="F61" t="s">
        <v>91</v>
      </c>
      <c r="G61" t="s">
        <v>429</v>
      </c>
      <c r="H61">
        <v>304</v>
      </c>
      <c r="I61" s="21">
        <v>30</v>
      </c>
      <c r="J61" t="s">
        <v>272</v>
      </c>
    </row>
    <row r="62" spans="6:10" x14ac:dyDescent="0.25">
      <c r="F62" t="s">
        <v>92</v>
      </c>
      <c r="G62" t="s">
        <v>430</v>
      </c>
      <c r="H62">
        <v>304</v>
      </c>
      <c r="I62" s="21">
        <v>30</v>
      </c>
      <c r="J62" t="s">
        <v>272</v>
      </c>
    </row>
    <row r="63" spans="6:10" x14ac:dyDescent="0.25">
      <c r="F63" t="s">
        <v>93</v>
      </c>
      <c r="G63" t="s">
        <v>431</v>
      </c>
      <c r="H63">
        <v>304</v>
      </c>
      <c r="I63" s="21">
        <v>30</v>
      </c>
      <c r="J63" t="s">
        <v>272</v>
      </c>
    </row>
    <row r="64" spans="6:10" x14ac:dyDescent="0.25">
      <c r="F64" t="s">
        <v>94</v>
      </c>
      <c r="G64" t="s">
        <v>432</v>
      </c>
      <c r="H64">
        <v>304</v>
      </c>
      <c r="I64" s="21">
        <v>30</v>
      </c>
      <c r="J64" t="s">
        <v>272</v>
      </c>
    </row>
    <row r="65" spans="6:10" x14ac:dyDescent="0.25">
      <c r="F65" t="s">
        <v>231</v>
      </c>
      <c r="G65" t="s">
        <v>552</v>
      </c>
      <c r="H65">
        <v>1248</v>
      </c>
      <c r="I65" s="21">
        <v>2</v>
      </c>
      <c r="J65" t="s">
        <v>272</v>
      </c>
    </row>
    <row r="66" spans="6:10" x14ac:dyDescent="0.25">
      <c r="F66" t="s">
        <v>87</v>
      </c>
      <c r="G66" t="s">
        <v>427</v>
      </c>
      <c r="H66">
        <v>125</v>
      </c>
      <c r="I66" s="21">
        <v>36</v>
      </c>
      <c r="J66" t="s">
        <v>272</v>
      </c>
    </row>
    <row r="67" spans="6:10" x14ac:dyDescent="0.25">
      <c r="F67" t="s">
        <v>153</v>
      </c>
      <c r="G67" t="s">
        <v>479</v>
      </c>
      <c r="H67">
        <v>1000</v>
      </c>
      <c r="I67" s="21">
        <v>36</v>
      </c>
      <c r="J67" t="s">
        <v>272</v>
      </c>
    </row>
    <row r="68" spans="6:10" x14ac:dyDescent="0.25">
      <c r="F68" t="s">
        <v>154</v>
      </c>
      <c r="G68" t="s">
        <v>480</v>
      </c>
      <c r="H68">
        <v>1000</v>
      </c>
      <c r="I68" s="21">
        <v>36</v>
      </c>
      <c r="J68" t="s">
        <v>272</v>
      </c>
    </row>
    <row r="69" spans="6:10" x14ac:dyDescent="0.25">
      <c r="F69" t="s">
        <v>155</v>
      </c>
      <c r="G69" t="s">
        <v>481</v>
      </c>
      <c r="H69">
        <v>1000</v>
      </c>
      <c r="I69" s="21">
        <v>36</v>
      </c>
      <c r="J69" t="s">
        <v>272</v>
      </c>
    </row>
    <row r="70" spans="6:10" x14ac:dyDescent="0.25">
      <c r="F70" t="s">
        <v>156</v>
      </c>
      <c r="G70" t="s">
        <v>482</v>
      </c>
      <c r="H70">
        <v>1000</v>
      </c>
      <c r="I70" s="21">
        <v>36</v>
      </c>
      <c r="J70" t="s">
        <v>272</v>
      </c>
    </row>
    <row r="71" spans="6:10" x14ac:dyDescent="0.25">
      <c r="F71" t="s">
        <v>157</v>
      </c>
      <c r="G71" t="s">
        <v>483</v>
      </c>
      <c r="H71">
        <v>504</v>
      </c>
      <c r="I71" s="21">
        <v>36</v>
      </c>
      <c r="J71" t="s">
        <v>272</v>
      </c>
    </row>
    <row r="72" spans="6:10" x14ac:dyDescent="0.25">
      <c r="F72" t="s">
        <v>158</v>
      </c>
      <c r="G72" t="s">
        <v>484</v>
      </c>
      <c r="H72">
        <v>304</v>
      </c>
      <c r="I72" s="21">
        <v>36</v>
      </c>
      <c r="J72" t="s">
        <v>272</v>
      </c>
    </row>
    <row r="73" spans="6:10" x14ac:dyDescent="0.25">
      <c r="F73" t="s">
        <v>159</v>
      </c>
      <c r="G73" t="s">
        <v>485</v>
      </c>
      <c r="H73">
        <v>1000</v>
      </c>
      <c r="I73" s="21">
        <v>36</v>
      </c>
      <c r="J73" t="s">
        <v>272</v>
      </c>
    </row>
    <row r="74" spans="6:10" x14ac:dyDescent="0.25">
      <c r="F74" t="s">
        <v>160</v>
      </c>
      <c r="G74" t="s">
        <v>486</v>
      </c>
      <c r="H74">
        <v>1000</v>
      </c>
      <c r="I74" s="21">
        <v>36</v>
      </c>
      <c r="J74" t="s">
        <v>272</v>
      </c>
    </row>
    <row r="75" spans="6:10" x14ac:dyDescent="0.25">
      <c r="F75" t="s">
        <v>161</v>
      </c>
      <c r="G75" t="s">
        <v>487</v>
      </c>
      <c r="H75">
        <v>1000</v>
      </c>
      <c r="I75" s="21">
        <v>36</v>
      </c>
      <c r="J75" t="s">
        <v>272</v>
      </c>
    </row>
    <row r="76" spans="6:10" x14ac:dyDescent="0.25">
      <c r="F76" t="s">
        <v>162</v>
      </c>
      <c r="G76" t="s">
        <v>488</v>
      </c>
      <c r="H76">
        <v>1000</v>
      </c>
      <c r="I76" s="21">
        <v>36</v>
      </c>
      <c r="J76" t="s">
        <v>272</v>
      </c>
    </row>
    <row r="77" spans="6:10" x14ac:dyDescent="0.25">
      <c r="F77" t="s">
        <v>163</v>
      </c>
      <c r="G77" t="s">
        <v>489</v>
      </c>
      <c r="H77">
        <v>1000</v>
      </c>
      <c r="I77" s="21">
        <v>36</v>
      </c>
      <c r="J77" t="s">
        <v>272</v>
      </c>
    </row>
    <row r="78" spans="6:10" x14ac:dyDescent="0.25">
      <c r="F78" t="s">
        <v>166</v>
      </c>
      <c r="G78" t="s">
        <v>491</v>
      </c>
      <c r="H78">
        <v>600</v>
      </c>
      <c r="I78" s="21">
        <v>36</v>
      </c>
      <c r="J78" t="s">
        <v>272</v>
      </c>
    </row>
    <row r="79" spans="6:10" x14ac:dyDescent="0.25">
      <c r="F79" t="s">
        <v>128</v>
      </c>
      <c r="G79" t="s">
        <v>460</v>
      </c>
      <c r="H79">
        <v>1200</v>
      </c>
      <c r="I79" s="21">
        <v>36</v>
      </c>
      <c r="J79" t="s">
        <v>272</v>
      </c>
    </row>
    <row r="80" spans="6:10" x14ac:dyDescent="0.25">
      <c r="F80" t="s">
        <v>127</v>
      </c>
      <c r="G80" t="s">
        <v>459</v>
      </c>
      <c r="H80">
        <v>1200</v>
      </c>
      <c r="I80" s="21">
        <v>36</v>
      </c>
      <c r="J80" t="s">
        <v>272</v>
      </c>
    </row>
    <row r="81" spans="6:10" x14ac:dyDescent="0.25">
      <c r="F81" t="s">
        <v>169</v>
      </c>
      <c r="G81" t="s">
        <v>493</v>
      </c>
      <c r="H81">
        <v>798</v>
      </c>
      <c r="I81" s="21">
        <v>36</v>
      </c>
      <c r="J81" t="s">
        <v>272</v>
      </c>
    </row>
    <row r="82" spans="6:10" x14ac:dyDescent="0.25">
      <c r="F82" t="s">
        <v>170</v>
      </c>
      <c r="G82" t="s">
        <v>494</v>
      </c>
      <c r="H82">
        <v>800</v>
      </c>
      <c r="I82" s="21">
        <v>36</v>
      </c>
      <c r="J82" t="s">
        <v>272</v>
      </c>
    </row>
    <row r="83" spans="6:10" x14ac:dyDescent="0.25">
      <c r="F83" t="s">
        <v>174</v>
      </c>
      <c r="G83" t="s">
        <v>498</v>
      </c>
      <c r="H83">
        <v>525</v>
      </c>
      <c r="I83" s="21">
        <v>22</v>
      </c>
      <c r="J83" t="s">
        <v>272</v>
      </c>
    </row>
    <row r="84" spans="6:10" x14ac:dyDescent="0.25">
      <c r="F84" t="s">
        <v>171</v>
      </c>
      <c r="G84" t="s">
        <v>495</v>
      </c>
      <c r="H84">
        <v>800</v>
      </c>
      <c r="I84" s="21">
        <v>36</v>
      </c>
      <c r="J84" t="s">
        <v>272</v>
      </c>
    </row>
    <row r="85" spans="6:10" x14ac:dyDescent="0.25">
      <c r="F85" t="s">
        <v>172</v>
      </c>
      <c r="G85" t="s">
        <v>496</v>
      </c>
      <c r="H85">
        <v>800</v>
      </c>
      <c r="I85" s="21">
        <v>36</v>
      </c>
      <c r="J85" t="s">
        <v>272</v>
      </c>
    </row>
    <row r="86" spans="6:10" x14ac:dyDescent="0.25">
      <c r="F86" t="s">
        <v>173</v>
      </c>
      <c r="G86" t="s">
        <v>497</v>
      </c>
      <c r="H86">
        <v>800</v>
      </c>
      <c r="I86" s="21">
        <v>36</v>
      </c>
      <c r="J86" t="s">
        <v>272</v>
      </c>
    </row>
    <row r="87" spans="6:10" x14ac:dyDescent="0.25">
      <c r="F87" t="s">
        <v>182</v>
      </c>
      <c r="G87" t="s">
        <v>505</v>
      </c>
      <c r="H87">
        <v>800</v>
      </c>
      <c r="I87" s="21">
        <v>30</v>
      </c>
      <c r="J87" t="s">
        <v>272</v>
      </c>
    </row>
    <row r="88" spans="6:10" x14ac:dyDescent="0.25">
      <c r="F88" t="s">
        <v>183</v>
      </c>
      <c r="G88" t="s">
        <v>506</v>
      </c>
      <c r="H88">
        <v>800</v>
      </c>
      <c r="I88" s="21">
        <v>30</v>
      </c>
      <c r="J88" t="s">
        <v>272</v>
      </c>
    </row>
    <row r="89" spans="6:10" x14ac:dyDescent="0.25">
      <c r="F89" t="s">
        <v>178</v>
      </c>
      <c r="G89" t="s">
        <v>501</v>
      </c>
      <c r="H89">
        <v>576</v>
      </c>
      <c r="I89" s="21">
        <v>30</v>
      </c>
      <c r="J89" t="s">
        <v>272</v>
      </c>
    </row>
    <row r="90" spans="6:10" x14ac:dyDescent="0.25">
      <c r="H90">
        <v>864</v>
      </c>
      <c r="I90" s="21">
        <v>30</v>
      </c>
      <c r="J90" t="s">
        <v>272</v>
      </c>
    </row>
    <row r="91" spans="6:10" x14ac:dyDescent="0.25">
      <c r="F91" t="s">
        <v>179</v>
      </c>
      <c r="G91" t="s">
        <v>502</v>
      </c>
      <c r="H91">
        <v>800</v>
      </c>
      <c r="I91" s="21">
        <v>30</v>
      </c>
      <c r="J91" t="s">
        <v>272</v>
      </c>
    </row>
    <row r="92" spans="6:10" x14ac:dyDescent="0.25">
      <c r="F92" t="s">
        <v>180</v>
      </c>
      <c r="G92" t="s">
        <v>503</v>
      </c>
      <c r="H92">
        <v>800</v>
      </c>
      <c r="I92" s="21">
        <v>30</v>
      </c>
      <c r="J92" t="s">
        <v>272</v>
      </c>
    </row>
    <row r="93" spans="6:10" x14ac:dyDescent="0.25">
      <c r="F93" t="s">
        <v>181</v>
      </c>
      <c r="G93" t="s">
        <v>504</v>
      </c>
      <c r="H93">
        <v>600</v>
      </c>
      <c r="I93" s="21">
        <v>30</v>
      </c>
      <c r="J93" t="s">
        <v>272</v>
      </c>
    </row>
    <row r="94" spans="6:10" x14ac:dyDescent="0.25">
      <c r="F94" t="s">
        <v>186</v>
      </c>
      <c r="G94" t="s">
        <v>509</v>
      </c>
      <c r="H94">
        <v>1000</v>
      </c>
      <c r="I94" s="21">
        <v>30</v>
      </c>
      <c r="J94" t="s">
        <v>272</v>
      </c>
    </row>
    <row r="95" spans="6:10" x14ac:dyDescent="0.25">
      <c r="F95" t="s">
        <v>187</v>
      </c>
      <c r="G95" t="s">
        <v>510</v>
      </c>
      <c r="H95">
        <v>1000</v>
      </c>
      <c r="I95" s="21">
        <v>30</v>
      </c>
      <c r="J95" t="s">
        <v>272</v>
      </c>
    </row>
    <row r="96" spans="6:10" x14ac:dyDescent="0.25">
      <c r="F96" t="s">
        <v>188</v>
      </c>
      <c r="G96" t="s">
        <v>511</v>
      </c>
      <c r="H96">
        <v>1000</v>
      </c>
      <c r="I96" s="21">
        <v>30</v>
      </c>
      <c r="J96" t="s">
        <v>272</v>
      </c>
    </row>
    <row r="97" spans="6:10" x14ac:dyDescent="0.25">
      <c r="F97" t="s">
        <v>189</v>
      </c>
      <c r="G97" t="s">
        <v>512</v>
      </c>
      <c r="H97">
        <v>1000</v>
      </c>
      <c r="I97" s="21">
        <v>30</v>
      </c>
      <c r="J97" t="s">
        <v>272</v>
      </c>
    </row>
    <row r="98" spans="6:10" x14ac:dyDescent="0.25">
      <c r="F98" t="s">
        <v>190</v>
      </c>
      <c r="G98" t="s">
        <v>513</v>
      </c>
      <c r="H98">
        <v>1000</v>
      </c>
      <c r="I98" s="21">
        <v>22</v>
      </c>
      <c r="J98" t="s">
        <v>272</v>
      </c>
    </row>
    <row r="99" spans="6:10" x14ac:dyDescent="0.25">
      <c r="F99" t="s">
        <v>191</v>
      </c>
      <c r="G99" t="s">
        <v>514</v>
      </c>
      <c r="H99">
        <v>1000</v>
      </c>
      <c r="I99" s="21">
        <v>22</v>
      </c>
      <c r="J99" t="s">
        <v>272</v>
      </c>
    </row>
    <row r="100" spans="6:10" x14ac:dyDescent="0.25">
      <c r="F100" t="s">
        <v>167</v>
      </c>
      <c r="G100" t="s">
        <v>492</v>
      </c>
      <c r="H100">
        <v>912</v>
      </c>
      <c r="I100" s="21">
        <v>22</v>
      </c>
      <c r="J100" t="s">
        <v>272</v>
      </c>
    </row>
    <row r="101" spans="6:10" x14ac:dyDescent="0.25">
      <c r="F101" t="s">
        <v>176</v>
      </c>
      <c r="G101" t="s">
        <v>499</v>
      </c>
      <c r="H101">
        <v>798</v>
      </c>
      <c r="I101" s="21">
        <v>30</v>
      </c>
      <c r="J101" t="s">
        <v>272</v>
      </c>
    </row>
    <row r="102" spans="6:10" x14ac:dyDescent="0.25">
      <c r="F102" t="s">
        <v>177</v>
      </c>
      <c r="G102" t="s">
        <v>500</v>
      </c>
      <c r="H102">
        <v>798</v>
      </c>
      <c r="I102" s="21">
        <v>30</v>
      </c>
      <c r="J102" t="s">
        <v>272</v>
      </c>
    </row>
    <row r="103" spans="6:10" x14ac:dyDescent="0.25">
      <c r="F103" t="s">
        <v>184</v>
      </c>
      <c r="G103" t="s">
        <v>507</v>
      </c>
      <c r="H103">
        <v>800</v>
      </c>
      <c r="I103" s="21">
        <v>30</v>
      </c>
      <c r="J103" t="s">
        <v>272</v>
      </c>
    </row>
    <row r="104" spans="6:10" x14ac:dyDescent="0.25">
      <c r="F104" t="s">
        <v>185</v>
      </c>
      <c r="G104" t="s">
        <v>508</v>
      </c>
      <c r="H104">
        <v>800</v>
      </c>
      <c r="I104" s="21">
        <v>30</v>
      </c>
      <c r="J104" t="s">
        <v>272</v>
      </c>
    </row>
    <row r="105" spans="6:10" x14ac:dyDescent="0.25">
      <c r="F105" t="s">
        <v>208</v>
      </c>
      <c r="G105" t="s">
        <v>529</v>
      </c>
      <c r="H105">
        <v>400</v>
      </c>
      <c r="I105" s="21">
        <v>30</v>
      </c>
      <c r="J105" t="s">
        <v>272</v>
      </c>
    </row>
    <row r="106" spans="6:10" x14ac:dyDescent="0.25">
      <c r="F106" t="s">
        <v>209</v>
      </c>
      <c r="G106" t="s">
        <v>530</v>
      </c>
      <c r="H106">
        <v>304</v>
      </c>
      <c r="I106" s="21">
        <v>30</v>
      </c>
      <c r="J106" t="s">
        <v>272</v>
      </c>
    </row>
    <row r="107" spans="6:10" x14ac:dyDescent="0.25">
      <c r="F107" t="s">
        <v>210</v>
      </c>
      <c r="G107" t="s">
        <v>531</v>
      </c>
      <c r="H107">
        <v>304</v>
      </c>
      <c r="I107" s="21">
        <v>30</v>
      </c>
      <c r="J107" t="s">
        <v>272</v>
      </c>
    </row>
    <row r="108" spans="6:10" x14ac:dyDescent="0.25">
      <c r="F108" t="s">
        <v>211</v>
      </c>
      <c r="G108" t="s">
        <v>532</v>
      </c>
      <c r="H108">
        <v>304</v>
      </c>
      <c r="I108" s="21">
        <v>30</v>
      </c>
      <c r="J108" t="s">
        <v>272</v>
      </c>
    </row>
    <row r="109" spans="6:10" x14ac:dyDescent="0.25">
      <c r="F109" t="s">
        <v>212</v>
      </c>
      <c r="G109" t="s">
        <v>533</v>
      </c>
      <c r="H109">
        <v>304</v>
      </c>
      <c r="I109" s="21">
        <v>30</v>
      </c>
      <c r="J109" t="s">
        <v>272</v>
      </c>
    </row>
    <row r="110" spans="6:10" x14ac:dyDescent="0.25">
      <c r="F110" t="s">
        <v>213</v>
      </c>
      <c r="G110" t="s">
        <v>534</v>
      </c>
      <c r="H110">
        <v>400</v>
      </c>
      <c r="I110" s="21">
        <v>30</v>
      </c>
      <c r="J110" t="s">
        <v>272</v>
      </c>
    </row>
    <row r="111" spans="6:10" x14ac:dyDescent="0.25">
      <c r="F111" t="s">
        <v>214</v>
      </c>
      <c r="G111" t="s">
        <v>535</v>
      </c>
      <c r="H111">
        <v>248</v>
      </c>
      <c r="I111" s="21">
        <v>30</v>
      </c>
      <c r="J111" t="s">
        <v>272</v>
      </c>
    </row>
    <row r="112" spans="6:10" x14ac:dyDescent="0.25">
      <c r="F112" t="s">
        <v>215</v>
      </c>
      <c r="G112" t="s">
        <v>536</v>
      </c>
      <c r="H112">
        <v>304</v>
      </c>
      <c r="I112" s="21">
        <v>30</v>
      </c>
      <c r="J112" t="s">
        <v>272</v>
      </c>
    </row>
    <row r="113" spans="6:10" x14ac:dyDescent="0.25">
      <c r="F113" t="s">
        <v>216</v>
      </c>
      <c r="G113" t="s">
        <v>537</v>
      </c>
      <c r="H113">
        <v>248</v>
      </c>
      <c r="I113" s="21">
        <v>30</v>
      </c>
      <c r="J113" t="s">
        <v>272</v>
      </c>
    </row>
    <row r="114" spans="6:10" x14ac:dyDescent="0.25">
      <c r="F114" t="s">
        <v>192</v>
      </c>
      <c r="G114" t="s">
        <v>515</v>
      </c>
      <c r="H114">
        <v>1000</v>
      </c>
      <c r="I114" s="21">
        <v>22</v>
      </c>
      <c r="J114" t="s">
        <v>272</v>
      </c>
    </row>
    <row r="115" spans="6:10" x14ac:dyDescent="0.25">
      <c r="F115" t="s">
        <v>42</v>
      </c>
      <c r="G115" t="s">
        <v>392</v>
      </c>
      <c r="H115">
        <v>600</v>
      </c>
      <c r="I115" s="21">
        <v>30</v>
      </c>
      <c r="J115" t="s">
        <v>272</v>
      </c>
    </row>
    <row r="116" spans="6:10" x14ac:dyDescent="0.25">
      <c r="F116" t="s">
        <v>30</v>
      </c>
      <c r="G116" t="s">
        <v>382</v>
      </c>
      <c r="H116">
        <v>602</v>
      </c>
      <c r="I116" s="21">
        <v>30</v>
      </c>
      <c r="J116" t="s">
        <v>272</v>
      </c>
    </row>
    <row r="117" spans="6:10" x14ac:dyDescent="0.25">
      <c r="F117" t="s">
        <v>31</v>
      </c>
      <c r="G117" t="s">
        <v>383</v>
      </c>
      <c r="H117">
        <v>1001</v>
      </c>
      <c r="I117" s="21">
        <v>30</v>
      </c>
      <c r="J117" t="s">
        <v>272</v>
      </c>
    </row>
    <row r="118" spans="6:10" x14ac:dyDescent="0.25">
      <c r="F118" t="s">
        <v>32</v>
      </c>
      <c r="G118" t="s">
        <v>384</v>
      </c>
      <c r="H118">
        <v>399</v>
      </c>
      <c r="I118" s="21">
        <v>30</v>
      </c>
      <c r="J118" t="s">
        <v>272</v>
      </c>
    </row>
    <row r="119" spans="6:10" x14ac:dyDescent="0.25">
      <c r="F119" t="s">
        <v>33</v>
      </c>
      <c r="G119" t="s">
        <v>385</v>
      </c>
      <c r="H119">
        <v>1001</v>
      </c>
      <c r="I119" s="21">
        <v>30</v>
      </c>
      <c r="J119" t="s">
        <v>272</v>
      </c>
    </row>
    <row r="120" spans="6:10" x14ac:dyDescent="0.25">
      <c r="F120" t="s">
        <v>34</v>
      </c>
      <c r="G120" t="s">
        <v>386</v>
      </c>
      <c r="H120">
        <v>1001</v>
      </c>
      <c r="I120" s="21">
        <v>30</v>
      </c>
      <c r="J120" t="s">
        <v>272</v>
      </c>
    </row>
    <row r="121" spans="6:10" x14ac:dyDescent="0.25">
      <c r="F121" t="s">
        <v>37</v>
      </c>
      <c r="G121" t="s">
        <v>388</v>
      </c>
      <c r="H121">
        <v>616</v>
      </c>
      <c r="I121" s="21">
        <v>30</v>
      </c>
      <c r="J121" t="s">
        <v>272</v>
      </c>
    </row>
    <row r="122" spans="6:10" x14ac:dyDescent="0.25">
      <c r="F122" t="s">
        <v>38</v>
      </c>
      <c r="G122" t="s">
        <v>389</v>
      </c>
      <c r="H122">
        <v>1000</v>
      </c>
      <c r="I122" s="21">
        <v>30</v>
      </c>
      <c r="J122" t="s">
        <v>272</v>
      </c>
    </row>
    <row r="123" spans="6:10" x14ac:dyDescent="0.25">
      <c r="F123" t="s">
        <v>39</v>
      </c>
      <c r="G123" t="s">
        <v>390</v>
      </c>
      <c r="H123">
        <v>1000</v>
      </c>
      <c r="I123" s="21">
        <v>30</v>
      </c>
      <c r="J123" t="s">
        <v>272</v>
      </c>
    </row>
    <row r="124" spans="6:10" x14ac:dyDescent="0.25">
      <c r="F124" t="s">
        <v>40</v>
      </c>
      <c r="G124" t="s">
        <v>391</v>
      </c>
      <c r="H124">
        <v>1000</v>
      </c>
      <c r="I124" s="21">
        <v>30</v>
      </c>
      <c r="J124" t="s">
        <v>272</v>
      </c>
    </row>
    <row r="125" spans="6:10" x14ac:dyDescent="0.25">
      <c r="F125" t="s">
        <v>138</v>
      </c>
      <c r="G125" t="s">
        <v>466</v>
      </c>
      <c r="H125">
        <v>1498</v>
      </c>
      <c r="I125" s="21">
        <v>22</v>
      </c>
      <c r="J125" t="s">
        <v>272</v>
      </c>
    </row>
    <row r="126" spans="6:10" x14ac:dyDescent="0.25">
      <c r="F126" t="s">
        <v>35</v>
      </c>
      <c r="G126" t="s">
        <v>387</v>
      </c>
      <c r="H126">
        <v>497</v>
      </c>
      <c r="I126" s="21">
        <v>22</v>
      </c>
      <c r="J126" t="s">
        <v>272</v>
      </c>
    </row>
    <row r="127" spans="6:10" x14ac:dyDescent="0.25">
      <c r="F127" t="s">
        <v>217</v>
      </c>
      <c r="G127" t="s">
        <v>538</v>
      </c>
      <c r="H127">
        <v>602</v>
      </c>
      <c r="I127" s="21">
        <v>22</v>
      </c>
      <c r="J127" t="s">
        <v>272</v>
      </c>
    </row>
    <row r="128" spans="6:10" x14ac:dyDescent="0.25">
      <c r="F128" t="s">
        <v>218</v>
      </c>
      <c r="G128" t="s">
        <v>539</v>
      </c>
      <c r="H128">
        <v>602</v>
      </c>
      <c r="I128" s="21">
        <v>22</v>
      </c>
      <c r="J128" t="s">
        <v>272</v>
      </c>
    </row>
    <row r="129" spans="6:10" x14ac:dyDescent="0.25">
      <c r="F129" t="s">
        <v>219</v>
      </c>
      <c r="G129" t="s">
        <v>540</v>
      </c>
      <c r="H129">
        <v>602</v>
      </c>
      <c r="I129" s="21">
        <v>22</v>
      </c>
      <c r="J129" t="s">
        <v>272</v>
      </c>
    </row>
    <row r="130" spans="6:10" x14ac:dyDescent="0.25">
      <c r="F130" t="s">
        <v>220</v>
      </c>
      <c r="G130" t="s">
        <v>541</v>
      </c>
      <c r="H130">
        <v>602</v>
      </c>
      <c r="I130" s="21">
        <v>22</v>
      </c>
      <c r="J130" t="s">
        <v>272</v>
      </c>
    </row>
    <row r="131" spans="6:10" x14ac:dyDescent="0.25">
      <c r="F131" t="s">
        <v>221</v>
      </c>
      <c r="G131" t="s">
        <v>542</v>
      </c>
      <c r="H131">
        <v>602</v>
      </c>
      <c r="I131" s="21">
        <v>22</v>
      </c>
      <c r="J131" t="s">
        <v>272</v>
      </c>
    </row>
    <row r="132" spans="6:10" x14ac:dyDescent="0.25">
      <c r="F132" t="s">
        <v>222</v>
      </c>
      <c r="G132" t="s">
        <v>543</v>
      </c>
      <c r="H132">
        <v>602</v>
      </c>
      <c r="I132" s="21">
        <v>22</v>
      </c>
      <c r="J132" t="s">
        <v>272</v>
      </c>
    </row>
    <row r="133" spans="6:10" x14ac:dyDescent="0.25">
      <c r="F133" t="s">
        <v>223</v>
      </c>
      <c r="G133" t="s">
        <v>544</v>
      </c>
      <c r="H133">
        <v>602</v>
      </c>
      <c r="I133" s="21">
        <v>22</v>
      </c>
      <c r="J133" t="s">
        <v>272</v>
      </c>
    </row>
    <row r="134" spans="6:10" x14ac:dyDescent="0.25">
      <c r="F134" t="s">
        <v>224</v>
      </c>
      <c r="G134" t="s">
        <v>545</v>
      </c>
      <c r="H134">
        <v>602</v>
      </c>
      <c r="I134" s="21">
        <v>22</v>
      </c>
      <c r="J134" t="s">
        <v>272</v>
      </c>
    </row>
    <row r="135" spans="6:10" x14ac:dyDescent="0.25">
      <c r="F135" t="s">
        <v>225</v>
      </c>
      <c r="G135" t="s">
        <v>546</v>
      </c>
      <c r="H135">
        <v>602</v>
      </c>
      <c r="I135" s="21">
        <v>22</v>
      </c>
      <c r="J135" t="s">
        <v>272</v>
      </c>
    </row>
    <row r="136" spans="6:10" x14ac:dyDescent="0.25">
      <c r="F136" t="s">
        <v>226</v>
      </c>
      <c r="G136" t="s">
        <v>547</v>
      </c>
      <c r="H136">
        <v>602</v>
      </c>
      <c r="I136" s="21">
        <v>22</v>
      </c>
      <c r="J136" t="s">
        <v>272</v>
      </c>
    </row>
    <row r="137" spans="6:10" x14ac:dyDescent="0.25">
      <c r="F137" t="s">
        <v>227</v>
      </c>
      <c r="G137" t="s">
        <v>548</v>
      </c>
      <c r="H137">
        <v>602</v>
      </c>
      <c r="I137" s="21">
        <v>22</v>
      </c>
      <c r="J137" t="s">
        <v>272</v>
      </c>
    </row>
    <row r="138" spans="6:10" x14ac:dyDescent="0.25">
      <c r="F138" t="s">
        <v>228</v>
      </c>
      <c r="G138" t="s">
        <v>549</v>
      </c>
      <c r="H138">
        <v>602</v>
      </c>
      <c r="I138" s="21">
        <v>22</v>
      </c>
      <c r="J138" t="s">
        <v>272</v>
      </c>
    </row>
    <row r="139" spans="6:10" x14ac:dyDescent="0.25">
      <c r="F139" t="s">
        <v>67</v>
      </c>
      <c r="G139" t="s">
        <v>412</v>
      </c>
      <c r="H139">
        <v>1498</v>
      </c>
      <c r="I139" s="21">
        <v>22</v>
      </c>
      <c r="J139" t="s">
        <v>272</v>
      </c>
    </row>
    <row r="140" spans="6:10" x14ac:dyDescent="0.25">
      <c r="F140" t="s">
        <v>56</v>
      </c>
      <c r="G140" t="s">
        <v>402</v>
      </c>
      <c r="H140">
        <v>1498</v>
      </c>
      <c r="I140" s="21">
        <v>22</v>
      </c>
      <c r="J140" t="s">
        <v>272</v>
      </c>
    </row>
    <row r="141" spans="6:10" x14ac:dyDescent="0.25">
      <c r="F141" t="s">
        <v>63</v>
      </c>
      <c r="G141" t="s">
        <v>409</v>
      </c>
      <c r="H141">
        <v>1504</v>
      </c>
      <c r="I141" s="21">
        <v>22</v>
      </c>
      <c r="J141" t="s">
        <v>272</v>
      </c>
    </row>
    <row r="142" spans="6:10" x14ac:dyDescent="0.25">
      <c r="F142" t="s">
        <v>57</v>
      </c>
      <c r="G142" t="s">
        <v>403</v>
      </c>
      <c r="H142">
        <v>77</v>
      </c>
      <c r="I142" s="21">
        <v>22</v>
      </c>
      <c r="J142" t="s">
        <v>272</v>
      </c>
    </row>
    <row r="143" spans="6:10" x14ac:dyDescent="0.25">
      <c r="F143" t="s">
        <v>58</v>
      </c>
      <c r="G143" t="s">
        <v>404</v>
      </c>
      <c r="H143">
        <v>798</v>
      </c>
      <c r="I143" s="21">
        <v>22</v>
      </c>
      <c r="J143" t="s">
        <v>272</v>
      </c>
    </row>
    <row r="144" spans="6:10" x14ac:dyDescent="0.25">
      <c r="F144" t="s">
        <v>59</v>
      </c>
      <c r="G144" t="s">
        <v>405</v>
      </c>
      <c r="H144">
        <v>798</v>
      </c>
      <c r="I144" s="21">
        <v>22</v>
      </c>
      <c r="J144" t="s">
        <v>272</v>
      </c>
    </row>
    <row r="145" spans="6:10" x14ac:dyDescent="0.25">
      <c r="F145" t="s">
        <v>60</v>
      </c>
      <c r="G145" t="s">
        <v>406</v>
      </c>
      <c r="H145">
        <v>798</v>
      </c>
      <c r="I145" s="21">
        <v>22</v>
      </c>
      <c r="J145" t="s">
        <v>272</v>
      </c>
    </row>
    <row r="146" spans="6:10" x14ac:dyDescent="0.25">
      <c r="F146" t="s">
        <v>61</v>
      </c>
      <c r="G146" t="s">
        <v>407</v>
      </c>
      <c r="H146">
        <v>700</v>
      </c>
      <c r="I146" s="21">
        <v>22</v>
      </c>
      <c r="J146" t="s">
        <v>272</v>
      </c>
    </row>
    <row r="147" spans="6:10" x14ac:dyDescent="0.25">
      <c r="F147" t="s">
        <v>62</v>
      </c>
      <c r="G147" t="s">
        <v>408</v>
      </c>
      <c r="H147">
        <v>798</v>
      </c>
      <c r="I147" s="21">
        <v>22</v>
      </c>
      <c r="J147" t="s">
        <v>272</v>
      </c>
    </row>
    <row r="148" spans="6:10" x14ac:dyDescent="0.25">
      <c r="F148" t="s">
        <v>141</v>
      </c>
      <c r="G148" t="s">
        <v>469</v>
      </c>
      <c r="H148">
        <v>1504</v>
      </c>
      <c r="I148" s="21">
        <v>22</v>
      </c>
      <c r="J148" t="s">
        <v>272</v>
      </c>
    </row>
    <row r="149" spans="6:10" x14ac:dyDescent="0.25">
      <c r="F149" t="s">
        <v>139</v>
      </c>
      <c r="G149" t="s">
        <v>467</v>
      </c>
      <c r="H149">
        <v>1498</v>
      </c>
      <c r="I149" s="21">
        <v>22</v>
      </c>
      <c r="J149" t="s">
        <v>272</v>
      </c>
    </row>
    <row r="150" spans="6:10" x14ac:dyDescent="0.25">
      <c r="F150" t="s">
        <v>140</v>
      </c>
      <c r="G150" t="s">
        <v>468</v>
      </c>
      <c r="H150">
        <v>1498</v>
      </c>
      <c r="I150" s="21">
        <v>22</v>
      </c>
      <c r="J150" t="s">
        <v>272</v>
      </c>
    </row>
    <row r="151" spans="6:10" x14ac:dyDescent="0.25">
      <c r="F151" t="s">
        <v>78</v>
      </c>
      <c r="G151" t="s">
        <v>420</v>
      </c>
      <c r="H151">
        <v>800</v>
      </c>
      <c r="I151" s="21">
        <v>22</v>
      </c>
      <c r="J151" t="s">
        <v>272</v>
      </c>
    </row>
    <row r="152" spans="6:10" x14ac:dyDescent="0.25">
      <c r="F152" t="s">
        <v>74</v>
      </c>
      <c r="G152" t="s">
        <v>417</v>
      </c>
      <c r="H152">
        <v>256</v>
      </c>
      <c r="I152" s="21">
        <v>22</v>
      </c>
      <c r="J152" t="s">
        <v>272</v>
      </c>
    </row>
    <row r="153" spans="6:10" x14ac:dyDescent="0.25">
      <c r="F153" t="s">
        <v>75</v>
      </c>
      <c r="G153" t="s">
        <v>418</v>
      </c>
      <c r="H153">
        <v>600</v>
      </c>
      <c r="I153" s="21">
        <v>22</v>
      </c>
      <c r="J153" t="s">
        <v>272</v>
      </c>
    </row>
    <row r="154" spans="6:10" x14ac:dyDescent="0.25">
      <c r="F154" t="s">
        <v>76</v>
      </c>
      <c r="G154" t="s">
        <v>419</v>
      </c>
      <c r="H154">
        <v>600</v>
      </c>
      <c r="I154" s="21">
        <v>22</v>
      </c>
      <c r="J154" t="s">
        <v>272</v>
      </c>
    </row>
    <row r="155" spans="6:10" x14ac:dyDescent="0.25">
      <c r="F155" t="s">
        <v>72</v>
      </c>
      <c r="G155" t="s">
        <v>415</v>
      </c>
      <c r="H155">
        <v>798</v>
      </c>
      <c r="I155" s="21">
        <v>22</v>
      </c>
      <c r="J155" t="s">
        <v>272</v>
      </c>
    </row>
    <row r="156" spans="6:10" x14ac:dyDescent="0.25">
      <c r="F156" t="s">
        <v>64</v>
      </c>
      <c r="G156" t="s">
        <v>410</v>
      </c>
      <c r="H156">
        <v>800</v>
      </c>
      <c r="I156" s="21">
        <v>22</v>
      </c>
      <c r="J156" t="s">
        <v>272</v>
      </c>
    </row>
    <row r="157" spans="6:10" x14ac:dyDescent="0.25">
      <c r="F157" t="s">
        <v>65</v>
      </c>
      <c r="G157" t="s">
        <v>411</v>
      </c>
      <c r="H157">
        <v>800</v>
      </c>
      <c r="I157" s="21">
        <v>22</v>
      </c>
      <c r="J157" t="s">
        <v>272</v>
      </c>
    </row>
    <row r="158" spans="6:10" x14ac:dyDescent="0.25">
      <c r="F158" t="s">
        <v>73</v>
      </c>
      <c r="G158" t="s">
        <v>416</v>
      </c>
      <c r="H158">
        <v>798</v>
      </c>
      <c r="I158" s="21">
        <v>22</v>
      </c>
      <c r="J158" t="s">
        <v>272</v>
      </c>
    </row>
    <row r="159" spans="6:10" x14ac:dyDescent="0.25">
      <c r="F159" t="s">
        <v>229</v>
      </c>
      <c r="G159" t="s">
        <v>550</v>
      </c>
      <c r="H159">
        <v>32</v>
      </c>
      <c r="I159" s="21">
        <v>2</v>
      </c>
      <c r="J159" t="s">
        <v>272</v>
      </c>
    </row>
    <row r="160" spans="6:10" x14ac:dyDescent="0.25">
      <c r="F160" t="s">
        <v>230</v>
      </c>
      <c r="G160" t="s">
        <v>551</v>
      </c>
      <c r="H160">
        <v>368</v>
      </c>
      <c r="I160" s="21">
        <v>2</v>
      </c>
      <c r="J160" t="s">
        <v>272</v>
      </c>
    </row>
    <row r="161" spans="6:10" x14ac:dyDescent="0.25">
      <c r="F161" t="s">
        <v>106</v>
      </c>
      <c r="G161" t="s">
        <v>443</v>
      </c>
      <c r="H161">
        <v>1000</v>
      </c>
      <c r="I161" s="21">
        <v>15</v>
      </c>
      <c r="J161" t="s">
        <v>272</v>
      </c>
    </row>
    <row r="162" spans="6:10" x14ac:dyDescent="0.25">
      <c r="F162" t="s">
        <v>109</v>
      </c>
      <c r="G162" t="s">
        <v>446</v>
      </c>
      <c r="H162">
        <v>1200</v>
      </c>
      <c r="I162" s="21">
        <v>15</v>
      </c>
      <c r="J162" t="s">
        <v>272</v>
      </c>
    </row>
    <row r="163" spans="6:10" x14ac:dyDescent="0.25">
      <c r="F163" t="s">
        <v>100</v>
      </c>
      <c r="G163" t="s">
        <v>437</v>
      </c>
      <c r="H163">
        <v>1197</v>
      </c>
      <c r="I163" s="21">
        <v>15</v>
      </c>
      <c r="J163" t="s">
        <v>272</v>
      </c>
    </row>
    <row r="164" spans="6:10" x14ac:dyDescent="0.25">
      <c r="F164" t="s">
        <v>101</v>
      </c>
      <c r="G164" t="s">
        <v>438</v>
      </c>
      <c r="H164">
        <v>1197</v>
      </c>
      <c r="I164" s="21">
        <v>15</v>
      </c>
      <c r="J164" t="s">
        <v>272</v>
      </c>
    </row>
    <row r="165" spans="6:10" x14ac:dyDescent="0.25">
      <c r="F165" t="s">
        <v>102</v>
      </c>
      <c r="G165" t="s">
        <v>439</v>
      </c>
      <c r="H165">
        <v>1001</v>
      </c>
      <c r="I165" s="21">
        <v>15</v>
      </c>
      <c r="J165" t="s">
        <v>272</v>
      </c>
    </row>
    <row r="166" spans="6:10" x14ac:dyDescent="0.25">
      <c r="F166" t="s">
        <v>103</v>
      </c>
      <c r="G166" t="s">
        <v>440</v>
      </c>
      <c r="H166">
        <v>1197</v>
      </c>
      <c r="I166" s="21">
        <v>15</v>
      </c>
      <c r="J166" t="s">
        <v>272</v>
      </c>
    </row>
    <row r="167" spans="6:10" x14ac:dyDescent="0.25">
      <c r="F167" t="s">
        <v>107</v>
      </c>
      <c r="G167" t="s">
        <v>444</v>
      </c>
      <c r="H167">
        <v>1000</v>
      </c>
      <c r="I167" s="21">
        <v>15</v>
      </c>
      <c r="J167" t="s">
        <v>272</v>
      </c>
    </row>
    <row r="168" spans="6:10" x14ac:dyDescent="0.25">
      <c r="F168" t="s">
        <v>108</v>
      </c>
      <c r="G168" t="s">
        <v>445</v>
      </c>
      <c r="H168">
        <v>1000</v>
      </c>
      <c r="I168" s="21">
        <v>15</v>
      </c>
      <c r="J168" t="s">
        <v>272</v>
      </c>
    </row>
    <row r="169" spans="6:10" x14ac:dyDescent="0.25">
      <c r="F169" t="s">
        <v>104</v>
      </c>
      <c r="G169" t="s">
        <v>441</v>
      </c>
      <c r="H169">
        <v>602</v>
      </c>
      <c r="I169" s="21">
        <v>15</v>
      </c>
      <c r="J169" t="s">
        <v>272</v>
      </c>
    </row>
    <row r="170" spans="6:10" x14ac:dyDescent="0.25">
      <c r="F170" t="s">
        <v>105</v>
      </c>
      <c r="G170" t="s">
        <v>442</v>
      </c>
      <c r="H170">
        <v>1001</v>
      </c>
      <c r="I170" s="21">
        <v>15</v>
      </c>
      <c r="J170" t="s">
        <v>272</v>
      </c>
    </row>
    <row r="171" spans="6:10" x14ac:dyDescent="0.25">
      <c r="F171" t="s">
        <v>110</v>
      </c>
      <c r="G171" t="s">
        <v>447</v>
      </c>
      <c r="H171">
        <v>1000</v>
      </c>
      <c r="I171" s="21">
        <v>15</v>
      </c>
      <c r="J171" t="s">
        <v>272</v>
      </c>
    </row>
    <row r="172" spans="6:10" x14ac:dyDescent="0.25">
      <c r="F172" t="s">
        <v>145</v>
      </c>
      <c r="G172" t="s">
        <v>472</v>
      </c>
      <c r="H172">
        <v>1000</v>
      </c>
      <c r="I172" s="21">
        <v>8</v>
      </c>
      <c r="J172" t="s">
        <v>272</v>
      </c>
    </row>
    <row r="173" spans="6:10" x14ac:dyDescent="0.25">
      <c r="F173" t="s">
        <v>146</v>
      </c>
      <c r="G173" t="s">
        <v>473</v>
      </c>
      <c r="H173">
        <v>800</v>
      </c>
      <c r="I173" s="21">
        <v>8</v>
      </c>
      <c r="J173" t="s">
        <v>272</v>
      </c>
    </row>
    <row r="174" spans="6:10" x14ac:dyDescent="0.25">
      <c r="F174" t="s">
        <v>147</v>
      </c>
      <c r="G174" t="s">
        <v>474</v>
      </c>
      <c r="H174">
        <v>1000</v>
      </c>
      <c r="I174" s="21">
        <v>8</v>
      </c>
      <c r="J174" t="s">
        <v>272</v>
      </c>
    </row>
    <row r="175" spans="6:10" x14ac:dyDescent="0.25">
      <c r="F175" t="s">
        <v>144</v>
      </c>
      <c r="G175" t="s">
        <v>471</v>
      </c>
      <c r="H175">
        <v>1000</v>
      </c>
      <c r="I175" s="21">
        <v>8</v>
      </c>
      <c r="J175" t="s">
        <v>272</v>
      </c>
    </row>
    <row r="176" spans="6:10" x14ac:dyDescent="0.25">
      <c r="H176">
        <v>1200</v>
      </c>
      <c r="I176" s="21">
        <v>8</v>
      </c>
      <c r="J176" t="s">
        <v>272</v>
      </c>
    </row>
    <row r="177" spans="4:10" x14ac:dyDescent="0.25">
      <c r="F177" t="s">
        <v>143</v>
      </c>
      <c r="G177" t="s">
        <v>470</v>
      </c>
      <c r="H177">
        <v>1001</v>
      </c>
      <c r="I177" s="21">
        <v>8</v>
      </c>
      <c r="J177" t="s">
        <v>272</v>
      </c>
    </row>
    <row r="178" spans="4:10" x14ac:dyDescent="0.25">
      <c r="F178" t="s">
        <v>246</v>
      </c>
      <c r="G178" t="s">
        <v>563</v>
      </c>
      <c r="H178">
        <v>1000</v>
      </c>
      <c r="I178" s="21">
        <v>2</v>
      </c>
      <c r="J178" t="s">
        <v>272</v>
      </c>
    </row>
    <row r="179" spans="4:10" x14ac:dyDescent="0.25">
      <c r="F179" t="s">
        <v>245</v>
      </c>
      <c r="G179" t="s">
        <v>562</v>
      </c>
      <c r="H179">
        <v>1001</v>
      </c>
      <c r="I179" s="21">
        <v>2</v>
      </c>
      <c r="J179" t="s">
        <v>272</v>
      </c>
    </row>
    <row r="180" spans="4:10" x14ac:dyDescent="0.25">
      <c r="D180" t="s">
        <v>233</v>
      </c>
      <c r="E180" t="s">
        <v>1349</v>
      </c>
      <c r="F180" t="s">
        <v>236</v>
      </c>
      <c r="G180" t="s">
        <v>555</v>
      </c>
      <c r="H180">
        <v>340</v>
      </c>
      <c r="I180" s="21">
        <v>2</v>
      </c>
      <c r="J180" t="s">
        <v>272</v>
      </c>
    </row>
    <row r="181" spans="4:10" x14ac:dyDescent="0.25">
      <c r="F181" t="s">
        <v>239</v>
      </c>
      <c r="G181" t="s">
        <v>557</v>
      </c>
      <c r="H181">
        <v>800</v>
      </c>
      <c r="I181" s="21">
        <v>2</v>
      </c>
      <c r="J181" t="s">
        <v>272</v>
      </c>
    </row>
    <row r="182" spans="4:10" x14ac:dyDescent="0.25">
      <c r="F182" t="s">
        <v>238</v>
      </c>
      <c r="G182" t="s">
        <v>556</v>
      </c>
      <c r="H182">
        <v>600</v>
      </c>
      <c r="I182" s="21">
        <v>2</v>
      </c>
      <c r="J182" t="s">
        <v>272</v>
      </c>
    </row>
    <row r="183" spans="4:10" x14ac:dyDescent="0.25">
      <c r="F183" t="s">
        <v>235</v>
      </c>
      <c r="G183" t="s">
        <v>554</v>
      </c>
      <c r="H183">
        <v>1002</v>
      </c>
      <c r="I183" s="21">
        <v>2</v>
      </c>
      <c r="J183" t="s">
        <v>272</v>
      </c>
    </row>
    <row r="184" spans="4:10" x14ac:dyDescent="0.25">
      <c r="F184" t="s">
        <v>248</v>
      </c>
      <c r="G184" t="s">
        <v>564</v>
      </c>
      <c r="H184">
        <v>1001</v>
      </c>
      <c r="I184" s="21">
        <v>2</v>
      </c>
      <c r="J184" t="s">
        <v>272</v>
      </c>
    </row>
    <row r="185" spans="4:10" x14ac:dyDescent="0.25">
      <c r="F185" t="s">
        <v>249</v>
      </c>
      <c r="G185" t="s">
        <v>565</v>
      </c>
      <c r="H185">
        <v>1001</v>
      </c>
      <c r="I185" s="21">
        <v>2</v>
      </c>
      <c r="J185" t="s">
        <v>272</v>
      </c>
    </row>
    <row r="186" spans="4:10" x14ac:dyDescent="0.25">
      <c r="F186" t="s">
        <v>251</v>
      </c>
      <c r="G186" t="s">
        <v>567</v>
      </c>
      <c r="H186">
        <v>1000</v>
      </c>
      <c r="I186" s="21">
        <v>2</v>
      </c>
      <c r="J186" t="s">
        <v>272</v>
      </c>
    </row>
    <row r="187" spans="4:10" x14ac:dyDescent="0.25">
      <c r="F187" t="s">
        <v>250</v>
      </c>
      <c r="G187" t="s">
        <v>566</v>
      </c>
      <c r="H187">
        <v>1000</v>
      </c>
      <c r="I187" s="21">
        <v>2</v>
      </c>
      <c r="J187" t="s">
        <v>272</v>
      </c>
    </row>
    <row r="188" spans="4:10" x14ac:dyDescent="0.25">
      <c r="F188" t="s">
        <v>252</v>
      </c>
      <c r="G188" t="s">
        <v>568</v>
      </c>
      <c r="H188">
        <v>1000</v>
      </c>
      <c r="I188" s="21">
        <v>2</v>
      </c>
      <c r="J188" t="s">
        <v>272</v>
      </c>
    </row>
    <row r="189" spans="4:10" x14ac:dyDescent="0.25">
      <c r="D189" t="s">
        <v>16</v>
      </c>
      <c r="E189" t="s">
        <v>1349</v>
      </c>
      <c r="F189">
        <v>1381299002</v>
      </c>
      <c r="G189" t="s">
        <v>569</v>
      </c>
      <c r="H189">
        <v>2</v>
      </c>
      <c r="I189" s="21">
        <v>2</v>
      </c>
      <c r="J189" t="s">
        <v>272</v>
      </c>
    </row>
    <row r="190" spans="4:10" x14ac:dyDescent="0.25">
      <c r="H190">
        <v>24</v>
      </c>
      <c r="I190" s="21">
        <v>2</v>
      </c>
      <c r="J190" t="s">
        <v>272</v>
      </c>
    </row>
    <row r="191" spans="4:10" x14ac:dyDescent="0.25">
      <c r="F191">
        <v>1381299003</v>
      </c>
      <c r="G191" t="s">
        <v>570</v>
      </c>
      <c r="H191">
        <v>5</v>
      </c>
      <c r="I191" s="21">
        <v>2</v>
      </c>
      <c r="J191" t="s">
        <v>272</v>
      </c>
    </row>
    <row r="192" spans="4:10" x14ac:dyDescent="0.25">
      <c r="H192">
        <v>44</v>
      </c>
      <c r="I192" s="21">
        <v>2</v>
      </c>
      <c r="J192" t="s">
        <v>272</v>
      </c>
    </row>
    <row r="193" spans="6:10" x14ac:dyDescent="0.25">
      <c r="F193">
        <v>1381299004</v>
      </c>
      <c r="G193" t="s">
        <v>572</v>
      </c>
      <c r="H193">
        <v>6</v>
      </c>
      <c r="I193" s="21">
        <v>2</v>
      </c>
      <c r="J193" t="s">
        <v>272</v>
      </c>
    </row>
    <row r="194" spans="6:10" x14ac:dyDescent="0.25">
      <c r="H194">
        <v>41</v>
      </c>
      <c r="I194" s="21">
        <v>2</v>
      </c>
      <c r="J194" t="s">
        <v>272</v>
      </c>
    </row>
    <row r="195" spans="6:10" x14ac:dyDescent="0.25">
      <c r="F195">
        <v>1381299005</v>
      </c>
      <c r="G195" t="s">
        <v>571</v>
      </c>
      <c r="H195">
        <v>8</v>
      </c>
      <c r="I195" s="21">
        <v>2</v>
      </c>
      <c r="J195" t="s">
        <v>272</v>
      </c>
    </row>
    <row r="196" spans="6:10" x14ac:dyDescent="0.25">
      <c r="H196">
        <v>44</v>
      </c>
      <c r="I196" s="21">
        <v>2</v>
      </c>
      <c r="J196" t="s">
        <v>272</v>
      </c>
    </row>
    <row r="197" spans="6:10" x14ac:dyDescent="0.25">
      <c r="F197" t="s">
        <v>135</v>
      </c>
      <c r="G197" t="s">
        <v>464</v>
      </c>
      <c r="H197">
        <v>679</v>
      </c>
      <c r="I197" s="21">
        <v>50</v>
      </c>
      <c r="J197" t="s">
        <v>272</v>
      </c>
    </row>
    <row r="198" spans="6:10" x14ac:dyDescent="0.25">
      <c r="F198" t="s">
        <v>95</v>
      </c>
      <c r="G198" t="s">
        <v>433</v>
      </c>
      <c r="H198">
        <v>497</v>
      </c>
      <c r="I198" s="21">
        <v>30</v>
      </c>
      <c r="J198" t="s">
        <v>272</v>
      </c>
    </row>
    <row r="199" spans="6:10" x14ac:dyDescent="0.25">
      <c r="F199" t="s">
        <v>96</v>
      </c>
      <c r="G199" t="s">
        <v>434</v>
      </c>
      <c r="H199">
        <v>497</v>
      </c>
      <c r="I199" s="21">
        <v>30</v>
      </c>
      <c r="J199" t="s">
        <v>272</v>
      </c>
    </row>
    <row r="200" spans="6:10" x14ac:dyDescent="0.25">
      <c r="F200" t="s">
        <v>97</v>
      </c>
      <c r="G200" t="s">
        <v>435</v>
      </c>
      <c r="H200">
        <v>497</v>
      </c>
      <c r="I200" s="21">
        <v>30</v>
      </c>
      <c r="J200" t="s">
        <v>272</v>
      </c>
    </row>
    <row r="201" spans="6:10" x14ac:dyDescent="0.25">
      <c r="F201" t="s">
        <v>98</v>
      </c>
      <c r="G201" t="s">
        <v>436</v>
      </c>
      <c r="H201">
        <v>497</v>
      </c>
      <c r="I201" s="21">
        <v>30</v>
      </c>
      <c r="J201" t="s">
        <v>272</v>
      </c>
    </row>
    <row r="202" spans="6:10" x14ac:dyDescent="0.25">
      <c r="F202" t="s">
        <v>26</v>
      </c>
      <c r="G202" t="s">
        <v>381</v>
      </c>
      <c r="H202">
        <v>900</v>
      </c>
      <c r="I202" s="21">
        <v>22</v>
      </c>
      <c r="J202" t="s">
        <v>272</v>
      </c>
    </row>
    <row r="203" spans="6:10" x14ac:dyDescent="0.25">
      <c r="F203" t="s">
        <v>200</v>
      </c>
      <c r="G203" t="s">
        <v>523</v>
      </c>
      <c r="H203">
        <v>1200</v>
      </c>
      <c r="I203" s="21">
        <v>36</v>
      </c>
      <c r="J203" t="s">
        <v>272</v>
      </c>
    </row>
    <row r="204" spans="6:10" x14ac:dyDescent="0.25">
      <c r="F204" t="s">
        <v>201</v>
      </c>
      <c r="G204" t="s">
        <v>524</v>
      </c>
      <c r="H204">
        <v>1200</v>
      </c>
      <c r="I204" s="21">
        <v>36</v>
      </c>
      <c r="J204" t="s">
        <v>272</v>
      </c>
    </row>
    <row r="205" spans="6:10" x14ac:dyDescent="0.25">
      <c r="F205" t="s">
        <v>202</v>
      </c>
      <c r="G205" t="s">
        <v>525</v>
      </c>
      <c r="H205">
        <v>1200</v>
      </c>
      <c r="I205" s="21">
        <v>36</v>
      </c>
      <c r="J205" t="s">
        <v>272</v>
      </c>
    </row>
    <row r="206" spans="6:10" x14ac:dyDescent="0.25">
      <c r="F206" t="s">
        <v>136</v>
      </c>
      <c r="G206" t="s">
        <v>465</v>
      </c>
      <c r="H206">
        <v>406</v>
      </c>
      <c r="I206" s="21">
        <v>50</v>
      </c>
      <c r="J206" t="s">
        <v>272</v>
      </c>
    </row>
    <row r="207" spans="6:10" x14ac:dyDescent="0.25">
      <c r="F207" t="s">
        <v>89</v>
      </c>
      <c r="G207" t="s">
        <v>428</v>
      </c>
      <c r="H207">
        <v>603</v>
      </c>
      <c r="I207" s="21">
        <v>50</v>
      </c>
      <c r="J207" t="s">
        <v>272</v>
      </c>
    </row>
    <row r="208" spans="6:10" x14ac:dyDescent="0.25">
      <c r="F208" t="s">
        <v>241</v>
      </c>
      <c r="G208" t="s">
        <v>559</v>
      </c>
      <c r="H208">
        <v>536</v>
      </c>
      <c r="I208" s="21">
        <v>2</v>
      </c>
      <c r="J208" t="s">
        <v>272</v>
      </c>
    </row>
    <row r="209" spans="6:10" x14ac:dyDescent="0.25">
      <c r="F209" t="s">
        <v>242</v>
      </c>
      <c r="G209" t="s">
        <v>560</v>
      </c>
      <c r="H209">
        <v>480</v>
      </c>
      <c r="I209" s="21">
        <v>2</v>
      </c>
      <c r="J209" t="s">
        <v>272</v>
      </c>
    </row>
    <row r="210" spans="6:10" x14ac:dyDescent="0.25">
      <c r="F210" t="s">
        <v>243</v>
      </c>
      <c r="G210" t="s">
        <v>561</v>
      </c>
      <c r="H210">
        <v>368</v>
      </c>
      <c r="I210" s="21">
        <v>2</v>
      </c>
      <c r="J210" t="s">
        <v>272</v>
      </c>
    </row>
    <row r="211" spans="6:10" x14ac:dyDescent="0.25">
      <c r="F211" t="s">
        <v>240</v>
      </c>
      <c r="G211" t="s">
        <v>558</v>
      </c>
      <c r="H211">
        <v>512</v>
      </c>
      <c r="I211" s="21">
        <v>2</v>
      </c>
      <c r="J211" t="s">
        <v>272</v>
      </c>
    </row>
    <row r="212" spans="6:10" x14ac:dyDescent="0.25">
      <c r="F212" t="s">
        <v>124</v>
      </c>
      <c r="G212" t="s">
        <v>457</v>
      </c>
      <c r="H212">
        <v>504</v>
      </c>
      <c r="I212" s="21">
        <v>22</v>
      </c>
      <c r="J212" t="s">
        <v>272</v>
      </c>
    </row>
    <row r="213" spans="6:10" x14ac:dyDescent="0.25">
      <c r="F213" t="s">
        <v>125</v>
      </c>
      <c r="G213" t="s">
        <v>458</v>
      </c>
      <c r="H213">
        <v>504</v>
      </c>
      <c r="I213" s="21">
        <v>22</v>
      </c>
      <c r="J213" t="s">
        <v>272</v>
      </c>
    </row>
    <row r="214" spans="6:10" x14ac:dyDescent="0.25">
      <c r="F214" t="s">
        <v>119</v>
      </c>
      <c r="G214" t="s">
        <v>454</v>
      </c>
      <c r="H214">
        <v>501</v>
      </c>
      <c r="I214" s="21">
        <v>30</v>
      </c>
      <c r="J214" t="s">
        <v>272</v>
      </c>
    </row>
    <row r="215" spans="6:10" x14ac:dyDescent="0.25">
      <c r="F215" t="s">
        <v>129</v>
      </c>
      <c r="G215" t="s">
        <v>448</v>
      </c>
      <c r="H215">
        <v>387</v>
      </c>
      <c r="I215" s="21">
        <v>44</v>
      </c>
      <c r="J215" t="s">
        <v>272</v>
      </c>
    </row>
    <row r="216" spans="6:10" x14ac:dyDescent="0.25">
      <c r="F216" t="s">
        <v>131</v>
      </c>
      <c r="G216" t="s">
        <v>461</v>
      </c>
      <c r="H216">
        <v>504</v>
      </c>
      <c r="I216" s="21">
        <v>36</v>
      </c>
      <c r="J216" t="s">
        <v>272</v>
      </c>
    </row>
    <row r="217" spans="6:10" x14ac:dyDescent="0.25">
      <c r="F217" t="s">
        <v>132</v>
      </c>
      <c r="G217" t="s">
        <v>462</v>
      </c>
      <c r="H217">
        <v>504</v>
      </c>
      <c r="I217" s="21">
        <v>36</v>
      </c>
      <c r="J217" t="s">
        <v>272</v>
      </c>
    </row>
    <row r="218" spans="6:10" x14ac:dyDescent="0.25">
      <c r="F218" t="s">
        <v>133</v>
      </c>
      <c r="G218" t="s">
        <v>463</v>
      </c>
      <c r="H218">
        <v>441</v>
      </c>
      <c r="I218" s="21">
        <v>22</v>
      </c>
      <c r="J218" t="s">
        <v>272</v>
      </c>
    </row>
    <row r="219" spans="6:10" x14ac:dyDescent="0.25">
      <c r="F219" t="s">
        <v>164</v>
      </c>
      <c r="G219" t="s">
        <v>490</v>
      </c>
      <c r="H219">
        <v>501</v>
      </c>
      <c r="I219" s="21">
        <v>36</v>
      </c>
      <c r="J219" t="s">
        <v>272</v>
      </c>
    </row>
    <row r="220" spans="6:10" x14ac:dyDescent="0.25">
      <c r="F220" t="s">
        <v>193</v>
      </c>
      <c r="G220" t="s">
        <v>516</v>
      </c>
      <c r="H220">
        <v>1001</v>
      </c>
      <c r="I220" s="21">
        <v>30</v>
      </c>
      <c r="J220" t="s">
        <v>272</v>
      </c>
    </row>
    <row r="221" spans="6:10" x14ac:dyDescent="0.25">
      <c r="F221" t="s">
        <v>203</v>
      </c>
      <c r="G221" t="s">
        <v>526</v>
      </c>
      <c r="H221">
        <v>1000</v>
      </c>
      <c r="I221" s="21">
        <v>30</v>
      </c>
      <c r="J221" t="s">
        <v>272</v>
      </c>
    </row>
    <row r="222" spans="6:10" x14ac:dyDescent="0.25">
      <c r="F222" t="s">
        <v>204</v>
      </c>
      <c r="G222" t="s">
        <v>527</v>
      </c>
      <c r="H222">
        <v>1000</v>
      </c>
      <c r="I222" s="21">
        <v>30</v>
      </c>
      <c r="J222" t="s">
        <v>272</v>
      </c>
    </row>
    <row r="223" spans="6:10" x14ac:dyDescent="0.25">
      <c r="F223" t="s">
        <v>205</v>
      </c>
      <c r="G223" t="s">
        <v>458</v>
      </c>
      <c r="H223">
        <v>1000</v>
      </c>
      <c r="I223" s="21">
        <v>30</v>
      </c>
      <c r="J223" t="s">
        <v>272</v>
      </c>
    </row>
    <row r="224" spans="6:10" x14ac:dyDescent="0.25">
      <c r="F224" t="s">
        <v>206</v>
      </c>
      <c r="G224" t="s">
        <v>528</v>
      </c>
      <c r="H224">
        <v>1000</v>
      </c>
      <c r="I224" s="21">
        <v>30</v>
      </c>
      <c r="J224" t="s">
        <v>272</v>
      </c>
    </row>
    <row r="225" spans="6:10" x14ac:dyDescent="0.25">
      <c r="F225" t="s">
        <v>18</v>
      </c>
      <c r="G225" t="s">
        <v>376</v>
      </c>
      <c r="H225">
        <v>1001</v>
      </c>
      <c r="I225" s="21">
        <v>30</v>
      </c>
      <c r="J225" t="s">
        <v>272</v>
      </c>
    </row>
    <row r="226" spans="6:10" x14ac:dyDescent="0.25">
      <c r="F226" t="s">
        <v>19</v>
      </c>
      <c r="G226" t="s">
        <v>377</v>
      </c>
      <c r="H226">
        <v>1001</v>
      </c>
      <c r="I226" s="21">
        <v>30</v>
      </c>
      <c r="J226" t="s">
        <v>272</v>
      </c>
    </row>
    <row r="227" spans="6:10" x14ac:dyDescent="0.25">
      <c r="F227" t="s">
        <v>20</v>
      </c>
      <c r="G227" t="s">
        <v>378</v>
      </c>
      <c r="H227">
        <v>497</v>
      </c>
      <c r="I227" s="21">
        <v>30</v>
      </c>
      <c r="J227" t="s">
        <v>272</v>
      </c>
    </row>
    <row r="228" spans="6:10" x14ac:dyDescent="0.25">
      <c r="F228" t="s">
        <v>21</v>
      </c>
      <c r="G228" t="s">
        <v>379</v>
      </c>
      <c r="H228">
        <v>497</v>
      </c>
      <c r="I228" s="21">
        <v>30</v>
      </c>
      <c r="J228" t="s">
        <v>272</v>
      </c>
    </row>
    <row r="229" spans="6:10" x14ac:dyDescent="0.25">
      <c r="F229" t="s">
        <v>23</v>
      </c>
      <c r="G229" t="s">
        <v>380</v>
      </c>
      <c r="H229">
        <v>497</v>
      </c>
      <c r="I229" s="21">
        <v>30</v>
      </c>
      <c r="J229" t="s">
        <v>272</v>
      </c>
    </row>
    <row r="230" spans="6:10" x14ac:dyDescent="0.25">
      <c r="F230" t="s">
        <v>194</v>
      </c>
      <c r="G230" t="s">
        <v>517</v>
      </c>
      <c r="H230">
        <v>1001</v>
      </c>
      <c r="I230" s="21">
        <v>30</v>
      </c>
      <c r="J230" t="s">
        <v>272</v>
      </c>
    </row>
    <row r="231" spans="6:10" x14ac:dyDescent="0.25">
      <c r="F231" t="s">
        <v>195</v>
      </c>
      <c r="G231" t="s">
        <v>518</v>
      </c>
      <c r="H231">
        <v>1000</v>
      </c>
      <c r="I231" s="21">
        <v>30</v>
      </c>
      <c r="J231" t="s">
        <v>272</v>
      </c>
    </row>
    <row r="232" spans="6:10" x14ac:dyDescent="0.25">
      <c r="F232" t="s">
        <v>196</v>
      </c>
      <c r="G232" t="s">
        <v>519</v>
      </c>
      <c r="H232">
        <v>1001</v>
      </c>
      <c r="I232" s="21">
        <v>30</v>
      </c>
      <c r="J232" t="s">
        <v>272</v>
      </c>
    </row>
    <row r="233" spans="6:10" x14ac:dyDescent="0.25">
      <c r="F233" t="s">
        <v>52</v>
      </c>
      <c r="G233" t="s">
        <v>401</v>
      </c>
      <c r="H233">
        <v>525</v>
      </c>
      <c r="I233" s="21">
        <v>22</v>
      </c>
      <c r="J233" t="s">
        <v>272</v>
      </c>
    </row>
    <row r="234" spans="6:10" x14ac:dyDescent="0.25">
      <c r="F234" t="s">
        <v>43</v>
      </c>
      <c r="G234" t="s">
        <v>393</v>
      </c>
      <c r="H234">
        <v>999</v>
      </c>
      <c r="I234" s="21">
        <v>30</v>
      </c>
      <c r="J234" t="s">
        <v>272</v>
      </c>
    </row>
    <row r="235" spans="6:10" x14ac:dyDescent="0.25">
      <c r="F235" t="s">
        <v>44</v>
      </c>
      <c r="G235" t="s">
        <v>394</v>
      </c>
      <c r="H235">
        <v>999</v>
      </c>
      <c r="I235" s="21">
        <v>30</v>
      </c>
      <c r="J235" t="s">
        <v>272</v>
      </c>
    </row>
    <row r="236" spans="6:10" x14ac:dyDescent="0.25">
      <c r="F236" t="s">
        <v>45</v>
      </c>
      <c r="G236" t="s">
        <v>395</v>
      </c>
      <c r="H236">
        <v>999</v>
      </c>
      <c r="I236" s="21">
        <v>30</v>
      </c>
      <c r="J236" t="s">
        <v>272</v>
      </c>
    </row>
    <row r="237" spans="6:10" x14ac:dyDescent="0.25">
      <c r="F237" t="s">
        <v>46</v>
      </c>
      <c r="G237" t="s">
        <v>396</v>
      </c>
      <c r="H237">
        <v>200</v>
      </c>
      <c r="I237" s="21">
        <v>22</v>
      </c>
      <c r="J237" t="s">
        <v>272</v>
      </c>
    </row>
    <row r="238" spans="6:10" x14ac:dyDescent="0.25">
      <c r="F238" t="s">
        <v>47</v>
      </c>
      <c r="G238" t="s">
        <v>397</v>
      </c>
      <c r="H238">
        <v>200</v>
      </c>
      <c r="I238" s="21">
        <v>22</v>
      </c>
      <c r="J238" t="s">
        <v>272</v>
      </c>
    </row>
    <row r="239" spans="6:10" x14ac:dyDescent="0.25">
      <c r="F239" t="s">
        <v>48</v>
      </c>
      <c r="G239" t="s">
        <v>398</v>
      </c>
      <c r="H239">
        <v>200</v>
      </c>
      <c r="I239" s="21">
        <v>22</v>
      </c>
      <c r="J239" t="s">
        <v>272</v>
      </c>
    </row>
    <row r="240" spans="6:10" x14ac:dyDescent="0.25">
      <c r="F240" t="s">
        <v>49</v>
      </c>
      <c r="G240" t="s">
        <v>399</v>
      </c>
      <c r="H240">
        <v>200</v>
      </c>
      <c r="I240" s="21">
        <v>22</v>
      </c>
      <c r="J240" t="s">
        <v>272</v>
      </c>
    </row>
    <row r="241" spans="6:10" x14ac:dyDescent="0.25">
      <c r="F241" t="s">
        <v>50</v>
      </c>
      <c r="G241" t="s">
        <v>400</v>
      </c>
      <c r="H241">
        <v>200</v>
      </c>
      <c r="I241" s="21">
        <v>22</v>
      </c>
      <c r="J241" t="s">
        <v>272</v>
      </c>
    </row>
    <row r="242" spans="6:10" x14ac:dyDescent="0.25">
      <c r="F242" t="s">
        <v>197</v>
      </c>
      <c r="G242" t="s">
        <v>520</v>
      </c>
      <c r="H242">
        <v>1001</v>
      </c>
      <c r="I242" s="21">
        <v>22</v>
      </c>
      <c r="J242" t="s">
        <v>272</v>
      </c>
    </row>
    <row r="243" spans="6:10" x14ac:dyDescent="0.25">
      <c r="F243" t="s">
        <v>198</v>
      </c>
      <c r="G243" t="s">
        <v>521</v>
      </c>
      <c r="H243">
        <v>1001</v>
      </c>
      <c r="I243" s="21">
        <v>22</v>
      </c>
      <c r="J243" t="s">
        <v>272</v>
      </c>
    </row>
    <row r="244" spans="6:10" x14ac:dyDescent="0.25">
      <c r="F244" t="s">
        <v>199</v>
      </c>
      <c r="G244" t="s">
        <v>522</v>
      </c>
      <c r="H244">
        <v>1001</v>
      </c>
      <c r="I244" s="21">
        <v>22</v>
      </c>
      <c r="J244" t="s">
        <v>272</v>
      </c>
    </row>
    <row r="245" spans="6:10" x14ac:dyDescent="0.25">
      <c r="F245" t="s">
        <v>69</v>
      </c>
      <c r="G245" t="s">
        <v>413</v>
      </c>
      <c r="H245">
        <v>1712</v>
      </c>
      <c r="I245" s="21">
        <v>22</v>
      </c>
      <c r="J245" t="s">
        <v>272</v>
      </c>
    </row>
    <row r="246" spans="6:10" x14ac:dyDescent="0.25">
      <c r="F246" t="s">
        <v>111</v>
      </c>
      <c r="G246" t="s">
        <v>448</v>
      </c>
      <c r="H246">
        <v>801</v>
      </c>
      <c r="I246" s="21">
        <v>15</v>
      </c>
      <c r="J246" t="s">
        <v>272</v>
      </c>
    </row>
    <row r="247" spans="6:10" x14ac:dyDescent="0.25">
      <c r="F247" t="s">
        <v>112</v>
      </c>
      <c r="G247" t="s">
        <v>449</v>
      </c>
      <c r="H247">
        <v>801</v>
      </c>
      <c r="I247" s="21">
        <v>15</v>
      </c>
      <c r="J247" t="s">
        <v>272</v>
      </c>
    </row>
    <row r="248" spans="6:10" x14ac:dyDescent="0.25">
      <c r="F248" t="s">
        <v>121</v>
      </c>
      <c r="G248" t="s">
        <v>455</v>
      </c>
      <c r="H248">
        <v>801</v>
      </c>
      <c r="I248" s="21">
        <v>15</v>
      </c>
      <c r="J248" t="s">
        <v>272</v>
      </c>
    </row>
    <row r="249" spans="6:10" x14ac:dyDescent="0.25">
      <c r="F249" t="s">
        <v>79</v>
      </c>
      <c r="G249" t="s">
        <v>421</v>
      </c>
      <c r="H249">
        <v>1000</v>
      </c>
      <c r="I249" s="21">
        <v>22</v>
      </c>
      <c r="J249" t="s">
        <v>272</v>
      </c>
    </row>
    <row r="250" spans="6:10" x14ac:dyDescent="0.25">
      <c r="F250" t="s">
        <v>80</v>
      </c>
      <c r="G250" t="s">
        <v>422</v>
      </c>
      <c r="H250">
        <v>1000</v>
      </c>
      <c r="I250" s="21">
        <v>22</v>
      </c>
      <c r="J250" t="s">
        <v>272</v>
      </c>
    </row>
    <row r="251" spans="6:10" x14ac:dyDescent="0.25">
      <c r="F251" t="s">
        <v>70</v>
      </c>
      <c r="G251" t="s">
        <v>414</v>
      </c>
      <c r="H251">
        <v>800</v>
      </c>
      <c r="I251" s="21">
        <v>22</v>
      </c>
      <c r="J251" t="s">
        <v>272</v>
      </c>
    </row>
    <row r="252" spans="6:10" x14ac:dyDescent="0.25">
      <c r="F252" t="s">
        <v>113</v>
      </c>
      <c r="G252" t="s">
        <v>450</v>
      </c>
      <c r="H252">
        <v>1001</v>
      </c>
      <c r="I252" s="21">
        <v>15</v>
      </c>
      <c r="J252" t="s">
        <v>272</v>
      </c>
    </row>
    <row r="253" spans="6:10" x14ac:dyDescent="0.25">
      <c r="F253" t="s">
        <v>114</v>
      </c>
      <c r="G253" t="s">
        <v>451</v>
      </c>
      <c r="H253">
        <v>1001</v>
      </c>
      <c r="I253" s="21">
        <v>15</v>
      </c>
      <c r="J253" t="s">
        <v>272</v>
      </c>
    </row>
    <row r="254" spans="6:10" x14ac:dyDescent="0.25">
      <c r="F254" t="s">
        <v>115</v>
      </c>
      <c r="G254" t="s">
        <v>452</v>
      </c>
      <c r="H254">
        <v>1001</v>
      </c>
      <c r="I254" s="21">
        <v>15</v>
      </c>
      <c r="J254" t="s">
        <v>272</v>
      </c>
    </row>
    <row r="255" spans="6:10" x14ac:dyDescent="0.25">
      <c r="F255" t="s">
        <v>116</v>
      </c>
      <c r="G255" t="s">
        <v>453</v>
      </c>
      <c r="H255">
        <v>1001</v>
      </c>
      <c r="I255" s="21">
        <v>15</v>
      </c>
      <c r="J255" t="s">
        <v>272</v>
      </c>
    </row>
    <row r="256" spans="6:10" x14ac:dyDescent="0.25">
      <c r="F256" t="s">
        <v>148</v>
      </c>
      <c r="G256" t="s">
        <v>475</v>
      </c>
      <c r="H256">
        <v>798</v>
      </c>
      <c r="I256" s="21">
        <v>8</v>
      </c>
      <c r="J256" t="s">
        <v>272</v>
      </c>
    </row>
    <row r="257" spans="2:10" x14ac:dyDescent="0.25">
      <c r="F257" t="s">
        <v>149</v>
      </c>
      <c r="G257" t="s">
        <v>476</v>
      </c>
      <c r="H257">
        <v>798</v>
      </c>
      <c r="I257" s="21">
        <v>8</v>
      </c>
      <c r="J257" t="s">
        <v>272</v>
      </c>
    </row>
    <row r="258" spans="2:10" x14ac:dyDescent="0.25">
      <c r="F258" t="s">
        <v>150</v>
      </c>
      <c r="G258" t="s">
        <v>477</v>
      </c>
      <c r="H258">
        <v>798</v>
      </c>
      <c r="I258" s="21">
        <v>8</v>
      </c>
      <c r="J258" t="s">
        <v>272</v>
      </c>
    </row>
    <row r="259" spans="2:10" x14ac:dyDescent="0.25">
      <c r="F259" t="s">
        <v>151</v>
      </c>
      <c r="G259" t="s">
        <v>478</v>
      </c>
      <c r="H259">
        <v>1000</v>
      </c>
      <c r="I259" s="21">
        <v>8</v>
      </c>
      <c r="J259" t="s">
        <v>272</v>
      </c>
    </row>
    <row r="260" spans="2:10" x14ac:dyDescent="0.25">
      <c r="B260" s="19">
        <v>45099</v>
      </c>
      <c r="C260" s="19">
        <v>45099</v>
      </c>
      <c r="D260" t="s">
        <v>604</v>
      </c>
      <c r="E260" t="s">
        <v>1351</v>
      </c>
      <c r="F260" t="s">
        <v>606</v>
      </c>
      <c r="G260" t="s">
        <v>609</v>
      </c>
      <c r="H260">
        <v>1752</v>
      </c>
      <c r="I260" s="21">
        <v>0</v>
      </c>
      <c r="J260" t="s">
        <v>272</v>
      </c>
    </row>
    <row r="261" spans="2:10" x14ac:dyDescent="0.25">
      <c r="C261" s="19">
        <v>45103</v>
      </c>
      <c r="D261" t="s">
        <v>600</v>
      </c>
      <c r="E261" t="s">
        <v>1350</v>
      </c>
      <c r="F261" t="s">
        <v>602</v>
      </c>
      <c r="G261" t="s">
        <v>607</v>
      </c>
      <c r="H261">
        <v>600</v>
      </c>
      <c r="I261" s="21">
        <v>4</v>
      </c>
      <c r="J261" t="s">
        <v>272</v>
      </c>
    </row>
    <row r="262" spans="2:10" x14ac:dyDescent="0.25">
      <c r="F262" t="s">
        <v>603</v>
      </c>
      <c r="G262" t="s">
        <v>608</v>
      </c>
      <c r="H262">
        <v>600</v>
      </c>
      <c r="I262" s="21">
        <v>4</v>
      </c>
      <c r="J262" t="s">
        <v>272</v>
      </c>
    </row>
    <row r="263" spans="2:10" x14ac:dyDescent="0.25">
      <c r="B263" s="19" t="s">
        <v>370</v>
      </c>
      <c r="C263" s="19" t="s">
        <v>370</v>
      </c>
      <c r="D263" t="s">
        <v>370</v>
      </c>
      <c r="E263" t="s">
        <v>370</v>
      </c>
      <c r="F263" t="s">
        <v>370</v>
      </c>
      <c r="G263" t="s">
        <v>370</v>
      </c>
      <c r="H263" t="s">
        <v>370</v>
      </c>
      <c r="I263" s="21" t="s">
        <v>370</v>
      </c>
      <c r="J263" t="s">
        <v>370</v>
      </c>
    </row>
    <row r="264" spans="2:10" x14ac:dyDescent="0.25">
      <c r="B264" s="19">
        <v>45103</v>
      </c>
      <c r="C264" s="19">
        <v>45103</v>
      </c>
      <c r="D264" t="s">
        <v>28</v>
      </c>
      <c r="E264" t="s">
        <v>1371</v>
      </c>
      <c r="F264" t="s">
        <v>818</v>
      </c>
      <c r="G264" t="s">
        <v>819</v>
      </c>
      <c r="H264">
        <v>483</v>
      </c>
      <c r="I264" s="21">
        <v>0</v>
      </c>
      <c r="J264" t="s">
        <v>272</v>
      </c>
    </row>
    <row r="265" spans="2:10" x14ac:dyDescent="0.25">
      <c r="F265" t="s">
        <v>820</v>
      </c>
      <c r="G265" t="s">
        <v>821</v>
      </c>
      <c r="H265">
        <v>602</v>
      </c>
      <c r="I265" s="21">
        <v>0</v>
      </c>
      <c r="J265" t="s">
        <v>272</v>
      </c>
    </row>
    <row r="266" spans="2:10" x14ac:dyDescent="0.25">
      <c r="F266" t="s">
        <v>822</v>
      </c>
      <c r="G266" t="s">
        <v>823</v>
      </c>
      <c r="H266">
        <v>602</v>
      </c>
      <c r="I266" s="21">
        <v>0</v>
      </c>
      <c r="J266" t="s">
        <v>272</v>
      </c>
    </row>
    <row r="267" spans="2:10" x14ac:dyDescent="0.25">
      <c r="F267" t="s">
        <v>824</v>
      </c>
      <c r="G267" t="s">
        <v>825</v>
      </c>
      <c r="H267">
        <v>602</v>
      </c>
      <c r="I267" s="21">
        <v>0</v>
      </c>
      <c r="J267" t="s">
        <v>272</v>
      </c>
    </row>
    <row r="268" spans="2:10" x14ac:dyDescent="0.25">
      <c r="F268" t="s">
        <v>826</v>
      </c>
      <c r="G268" t="s">
        <v>827</v>
      </c>
      <c r="H268">
        <v>301</v>
      </c>
      <c r="I268" s="21">
        <v>0</v>
      </c>
      <c r="J268" t="s">
        <v>272</v>
      </c>
    </row>
    <row r="269" spans="2:10" x14ac:dyDescent="0.25">
      <c r="F269" t="s">
        <v>828</v>
      </c>
      <c r="G269" t="s">
        <v>829</v>
      </c>
      <c r="H269">
        <v>301</v>
      </c>
      <c r="I269" s="21">
        <v>0</v>
      </c>
      <c r="J269" t="s">
        <v>272</v>
      </c>
    </row>
    <row r="270" spans="2:10" x14ac:dyDescent="0.25">
      <c r="F270" t="s">
        <v>830</v>
      </c>
      <c r="G270" t="s">
        <v>831</v>
      </c>
      <c r="H270">
        <v>70</v>
      </c>
      <c r="I270" s="21">
        <v>0</v>
      </c>
      <c r="J270" t="s">
        <v>272</v>
      </c>
    </row>
    <row r="271" spans="2:10" x14ac:dyDescent="0.25">
      <c r="F271" t="s">
        <v>832</v>
      </c>
      <c r="G271" t="s">
        <v>833</v>
      </c>
      <c r="H271">
        <v>203</v>
      </c>
      <c r="I271" s="21">
        <v>0</v>
      </c>
      <c r="J271" t="s">
        <v>272</v>
      </c>
    </row>
    <row r="272" spans="2:10" x14ac:dyDescent="0.25">
      <c r="F272" t="s">
        <v>834</v>
      </c>
      <c r="G272" t="s">
        <v>835</v>
      </c>
      <c r="H272">
        <v>704</v>
      </c>
      <c r="I272" s="21">
        <v>0</v>
      </c>
      <c r="J272" t="s">
        <v>272</v>
      </c>
    </row>
    <row r="273" spans="3:10" x14ac:dyDescent="0.25">
      <c r="F273" t="s">
        <v>836</v>
      </c>
      <c r="G273" t="s">
        <v>837</v>
      </c>
      <c r="H273">
        <v>600</v>
      </c>
      <c r="I273" s="21">
        <v>0</v>
      </c>
      <c r="J273" t="s">
        <v>272</v>
      </c>
    </row>
    <row r="274" spans="3:10" x14ac:dyDescent="0.25">
      <c r="F274" t="s">
        <v>838</v>
      </c>
      <c r="G274" t="s">
        <v>839</v>
      </c>
      <c r="H274">
        <v>800</v>
      </c>
      <c r="I274" s="21">
        <v>0</v>
      </c>
      <c r="J274" t="s">
        <v>272</v>
      </c>
    </row>
    <row r="275" spans="3:10" x14ac:dyDescent="0.25">
      <c r="F275" t="s">
        <v>840</v>
      </c>
      <c r="G275" t="s">
        <v>841</v>
      </c>
      <c r="H275">
        <v>504</v>
      </c>
      <c r="I275" s="21">
        <v>0</v>
      </c>
      <c r="J275" t="s">
        <v>272</v>
      </c>
    </row>
    <row r="276" spans="3:10" x14ac:dyDescent="0.25">
      <c r="D276" t="s">
        <v>233</v>
      </c>
      <c r="E276" t="s">
        <v>1369</v>
      </c>
      <c r="F276" t="s">
        <v>767</v>
      </c>
      <c r="G276" t="s">
        <v>768</v>
      </c>
      <c r="H276">
        <v>402</v>
      </c>
      <c r="I276" s="21">
        <v>0</v>
      </c>
      <c r="J276" t="s">
        <v>272</v>
      </c>
    </row>
    <row r="277" spans="3:10" x14ac:dyDescent="0.25">
      <c r="F277" t="s">
        <v>769</v>
      </c>
      <c r="G277" t="s">
        <v>770</v>
      </c>
      <c r="H277">
        <v>102</v>
      </c>
      <c r="I277" s="21">
        <v>0</v>
      </c>
      <c r="J277" t="s">
        <v>272</v>
      </c>
    </row>
    <row r="278" spans="3:10" x14ac:dyDescent="0.25">
      <c r="F278" t="s">
        <v>771</v>
      </c>
      <c r="G278" t="s">
        <v>772</v>
      </c>
      <c r="H278">
        <v>102</v>
      </c>
      <c r="I278" s="21">
        <v>0</v>
      </c>
      <c r="J278" t="s">
        <v>272</v>
      </c>
    </row>
    <row r="279" spans="3:10" x14ac:dyDescent="0.25">
      <c r="F279" t="s">
        <v>773</v>
      </c>
      <c r="G279" t="s">
        <v>774</v>
      </c>
      <c r="H279">
        <v>102</v>
      </c>
      <c r="I279" s="21">
        <v>0</v>
      </c>
      <c r="J279" t="s">
        <v>272</v>
      </c>
    </row>
    <row r="280" spans="3:10" x14ac:dyDescent="0.25">
      <c r="F280" t="s">
        <v>775</v>
      </c>
      <c r="G280" t="s">
        <v>776</v>
      </c>
      <c r="H280">
        <v>402</v>
      </c>
      <c r="I280" s="21">
        <v>0</v>
      </c>
      <c r="J280" t="s">
        <v>272</v>
      </c>
    </row>
    <row r="281" spans="3:10" x14ac:dyDescent="0.25">
      <c r="C281" s="19">
        <v>45104</v>
      </c>
      <c r="D281" t="s">
        <v>670</v>
      </c>
      <c r="E281" t="s">
        <v>1359</v>
      </c>
      <c r="F281">
        <v>1381909</v>
      </c>
      <c r="G281" t="s">
        <v>672</v>
      </c>
      <c r="H281">
        <v>300</v>
      </c>
      <c r="I281" s="21">
        <v>1</v>
      </c>
      <c r="J281" t="s">
        <v>272</v>
      </c>
    </row>
    <row r="282" spans="3:10" x14ac:dyDescent="0.25">
      <c r="F282">
        <v>1381911</v>
      </c>
      <c r="G282" t="s">
        <v>673</v>
      </c>
      <c r="H282">
        <v>200</v>
      </c>
      <c r="I282" s="21">
        <v>1</v>
      </c>
      <c r="J282" t="s">
        <v>272</v>
      </c>
    </row>
    <row r="283" spans="3:10" x14ac:dyDescent="0.25">
      <c r="F283">
        <v>1381910</v>
      </c>
      <c r="G283" t="s">
        <v>674</v>
      </c>
      <c r="H283">
        <v>300</v>
      </c>
      <c r="I283" s="21">
        <v>1</v>
      </c>
      <c r="J283" t="s">
        <v>272</v>
      </c>
    </row>
    <row r="284" spans="3:10" x14ac:dyDescent="0.25">
      <c r="F284">
        <v>1381907</v>
      </c>
      <c r="G284" t="s">
        <v>675</v>
      </c>
      <c r="H284">
        <v>300</v>
      </c>
      <c r="I284" s="21">
        <v>1</v>
      </c>
      <c r="J284" t="s">
        <v>272</v>
      </c>
    </row>
    <row r="285" spans="3:10" x14ac:dyDescent="0.25">
      <c r="F285">
        <v>1381912</v>
      </c>
      <c r="G285" t="s">
        <v>676</v>
      </c>
      <c r="H285">
        <v>300</v>
      </c>
      <c r="I285" s="21">
        <v>1</v>
      </c>
      <c r="J285" t="s">
        <v>272</v>
      </c>
    </row>
    <row r="286" spans="3:10" x14ac:dyDescent="0.25">
      <c r="D286" t="s">
        <v>677</v>
      </c>
      <c r="E286" t="s">
        <v>1360</v>
      </c>
      <c r="F286">
        <v>1322940</v>
      </c>
      <c r="G286" t="s">
        <v>679</v>
      </c>
      <c r="H286">
        <v>480</v>
      </c>
      <c r="I286" s="21">
        <v>1</v>
      </c>
      <c r="J286" t="s">
        <v>272</v>
      </c>
    </row>
    <row r="287" spans="3:10" x14ac:dyDescent="0.25">
      <c r="F287">
        <v>1358771</v>
      </c>
      <c r="G287" t="s">
        <v>680</v>
      </c>
      <c r="H287">
        <v>720</v>
      </c>
      <c r="I287" s="21">
        <v>1</v>
      </c>
      <c r="J287" t="s">
        <v>272</v>
      </c>
    </row>
    <row r="288" spans="3:10" x14ac:dyDescent="0.25">
      <c r="F288">
        <v>1322941</v>
      </c>
      <c r="G288" t="s">
        <v>681</v>
      </c>
      <c r="H288">
        <v>480</v>
      </c>
      <c r="I288" s="21">
        <v>1</v>
      </c>
      <c r="J288" t="s">
        <v>272</v>
      </c>
    </row>
    <row r="289" spans="4:10" x14ac:dyDescent="0.25">
      <c r="F289">
        <v>1322939</v>
      </c>
      <c r="G289" t="s">
        <v>682</v>
      </c>
      <c r="H289">
        <v>480</v>
      </c>
      <c r="I289" s="21">
        <v>1</v>
      </c>
      <c r="J289" t="s">
        <v>272</v>
      </c>
    </row>
    <row r="290" spans="4:10" x14ac:dyDescent="0.25">
      <c r="E290" t="s">
        <v>1365</v>
      </c>
      <c r="F290">
        <v>1006414</v>
      </c>
      <c r="G290" t="s">
        <v>753</v>
      </c>
      <c r="H290">
        <v>240</v>
      </c>
      <c r="I290" s="21">
        <v>1</v>
      </c>
      <c r="J290" t="s">
        <v>272</v>
      </c>
    </row>
    <row r="291" spans="4:10" x14ac:dyDescent="0.25">
      <c r="F291">
        <v>1002389</v>
      </c>
      <c r="G291" t="s">
        <v>754</v>
      </c>
      <c r="H291">
        <v>318</v>
      </c>
      <c r="I291" s="21">
        <v>1</v>
      </c>
      <c r="J291" t="s">
        <v>272</v>
      </c>
    </row>
    <row r="292" spans="4:10" x14ac:dyDescent="0.25">
      <c r="E292" t="s">
        <v>1366</v>
      </c>
      <c r="F292">
        <v>1382273</v>
      </c>
      <c r="G292" t="s">
        <v>757</v>
      </c>
      <c r="H292">
        <v>240</v>
      </c>
      <c r="I292" s="21">
        <v>1</v>
      </c>
      <c r="J292" t="s">
        <v>272</v>
      </c>
    </row>
    <row r="293" spans="4:10" x14ac:dyDescent="0.25">
      <c r="F293">
        <v>1382274</v>
      </c>
      <c r="G293" t="s">
        <v>758</v>
      </c>
      <c r="H293">
        <v>300</v>
      </c>
      <c r="I293" s="21">
        <v>1</v>
      </c>
      <c r="J293" t="s">
        <v>272</v>
      </c>
    </row>
    <row r="294" spans="4:10" x14ac:dyDescent="0.25">
      <c r="D294" t="s">
        <v>684</v>
      </c>
      <c r="E294" t="s">
        <v>1361</v>
      </c>
      <c r="F294">
        <v>1381950</v>
      </c>
      <c r="G294" t="s">
        <v>686</v>
      </c>
      <c r="H294">
        <v>402</v>
      </c>
      <c r="I294" s="21">
        <v>1</v>
      </c>
      <c r="J294" t="s">
        <v>272</v>
      </c>
    </row>
    <row r="295" spans="4:10" x14ac:dyDescent="0.25">
      <c r="F295">
        <v>1381949</v>
      </c>
      <c r="G295" t="s">
        <v>687</v>
      </c>
      <c r="H295">
        <v>378</v>
      </c>
      <c r="I295" s="21">
        <v>1</v>
      </c>
      <c r="J295" t="s">
        <v>272</v>
      </c>
    </row>
    <row r="296" spans="4:10" x14ac:dyDescent="0.25">
      <c r="F296">
        <v>1381955</v>
      </c>
      <c r="G296" t="s">
        <v>688</v>
      </c>
      <c r="H296">
        <v>402</v>
      </c>
      <c r="I296" s="21">
        <v>1</v>
      </c>
      <c r="J296" t="s">
        <v>272</v>
      </c>
    </row>
    <row r="297" spans="4:10" x14ac:dyDescent="0.25">
      <c r="F297">
        <v>1381953</v>
      </c>
      <c r="G297" t="s">
        <v>689</v>
      </c>
      <c r="H297">
        <v>378</v>
      </c>
      <c r="I297" s="21">
        <v>1</v>
      </c>
      <c r="J297" t="s">
        <v>272</v>
      </c>
    </row>
    <row r="298" spans="4:10" x14ac:dyDescent="0.25">
      <c r="F298">
        <v>1381954</v>
      </c>
      <c r="G298" t="s">
        <v>690</v>
      </c>
      <c r="H298">
        <v>402</v>
      </c>
      <c r="I298" s="21">
        <v>1</v>
      </c>
      <c r="J298" t="s">
        <v>272</v>
      </c>
    </row>
    <row r="299" spans="4:10" x14ac:dyDescent="0.25">
      <c r="F299">
        <v>1381951</v>
      </c>
      <c r="G299" t="s">
        <v>691</v>
      </c>
      <c r="H299">
        <v>402</v>
      </c>
      <c r="I299" s="21">
        <v>1</v>
      </c>
      <c r="J299" t="s">
        <v>272</v>
      </c>
    </row>
    <row r="300" spans="4:10" x14ac:dyDescent="0.25">
      <c r="E300" t="s">
        <v>1363</v>
      </c>
      <c r="F300">
        <v>1382285</v>
      </c>
      <c r="G300" t="s">
        <v>709</v>
      </c>
      <c r="H300">
        <v>72</v>
      </c>
      <c r="I300" s="21">
        <v>1</v>
      </c>
      <c r="J300" t="s">
        <v>272</v>
      </c>
    </row>
    <row r="301" spans="4:10" x14ac:dyDescent="0.25">
      <c r="F301">
        <v>1382280</v>
      </c>
      <c r="G301" t="s">
        <v>710</v>
      </c>
      <c r="H301">
        <v>120</v>
      </c>
      <c r="I301" s="21">
        <v>1</v>
      </c>
      <c r="J301" t="s">
        <v>272</v>
      </c>
    </row>
    <row r="302" spans="4:10" x14ac:dyDescent="0.25">
      <c r="F302">
        <v>1382284</v>
      </c>
      <c r="G302" t="s">
        <v>711</v>
      </c>
      <c r="H302">
        <v>72</v>
      </c>
      <c r="I302" s="21">
        <v>1</v>
      </c>
      <c r="J302" t="s">
        <v>272</v>
      </c>
    </row>
    <row r="303" spans="4:10" x14ac:dyDescent="0.25">
      <c r="F303">
        <v>1382283</v>
      </c>
      <c r="G303" t="s">
        <v>712</v>
      </c>
      <c r="H303">
        <v>72</v>
      </c>
      <c r="I303" s="21">
        <v>1</v>
      </c>
      <c r="J303" t="s">
        <v>272</v>
      </c>
    </row>
    <row r="304" spans="4:10" x14ac:dyDescent="0.25">
      <c r="F304">
        <v>1382281</v>
      </c>
      <c r="G304" t="s">
        <v>713</v>
      </c>
      <c r="H304">
        <v>120</v>
      </c>
      <c r="I304" s="21">
        <v>1</v>
      </c>
      <c r="J304" t="s">
        <v>272</v>
      </c>
    </row>
    <row r="305" spans="5:10" x14ac:dyDescent="0.25">
      <c r="F305">
        <v>1382282</v>
      </c>
      <c r="G305" t="s">
        <v>714</v>
      </c>
      <c r="H305">
        <v>120</v>
      </c>
      <c r="I305" s="21">
        <v>1</v>
      </c>
      <c r="J305" t="s">
        <v>272</v>
      </c>
    </row>
    <row r="306" spans="5:10" x14ac:dyDescent="0.25">
      <c r="F306">
        <v>1382286</v>
      </c>
      <c r="G306" t="s">
        <v>715</v>
      </c>
      <c r="H306">
        <v>72</v>
      </c>
      <c r="I306" s="21">
        <v>1</v>
      </c>
      <c r="J306" t="s">
        <v>272</v>
      </c>
    </row>
    <row r="307" spans="5:10" x14ac:dyDescent="0.25">
      <c r="F307">
        <v>1382279</v>
      </c>
      <c r="G307" t="s">
        <v>716</v>
      </c>
      <c r="H307">
        <v>120</v>
      </c>
      <c r="I307" s="21">
        <v>1</v>
      </c>
      <c r="J307" t="s">
        <v>272</v>
      </c>
    </row>
    <row r="308" spans="5:10" x14ac:dyDescent="0.25">
      <c r="E308" t="s">
        <v>1367</v>
      </c>
      <c r="F308">
        <v>1382180</v>
      </c>
      <c r="G308" t="s">
        <v>759</v>
      </c>
      <c r="H308">
        <v>252</v>
      </c>
      <c r="I308" s="21">
        <v>1</v>
      </c>
      <c r="J308" t="s">
        <v>272</v>
      </c>
    </row>
    <row r="309" spans="5:10" x14ac:dyDescent="0.25">
      <c r="F309">
        <v>1382181</v>
      </c>
      <c r="G309" t="s">
        <v>760</v>
      </c>
      <c r="H309">
        <v>252</v>
      </c>
      <c r="I309" s="21">
        <v>1</v>
      </c>
      <c r="J309" t="s">
        <v>272</v>
      </c>
    </row>
    <row r="310" spans="5:10" x14ac:dyDescent="0.25">
      <c r="F310">
        <v>1382182</v>
      </c>
      <c r="G310" t="s">
        <v>761</v>
      </c>
      <c r="H310">
        <v>252</v>
      </c>
      <c r="I310" s="21">
        <v>1</v>
      </c>
      <c r="J310" t="s">
        <v>272</v>
      </c>
    </row>
    <row r="311" spans="5:10" x14ac:dyDescent="0.25">
      <c r="F311">
        <v>1382183</v>
      </c>
      <c r="G311" t="s">
        <v>762</v>
      </c>
      <c r="H311">
        <v>252</v>
      </c>
      <c r="I311" s="21">
        <v>1</v>
      </c>
      <c r="J311" t="s">
        <v>272</v>
      </c>
    </row>
    <row r="312" spans="5:10" x14ac:dyDescent="0.25">
      <c r="E312" t="s">
        <v>1370</v>
      </c>
      <c r="F312">
        <v>1381773</v>
      </c>
      <c r="G312" t="s">
        <v>816</v>
      </c>
      <c r="H312">
        <v>635</v>
      </c>
      <c r="I312" s="21">
        <v>1</v>
      </c>
      <c r="J312" t="s">
        <v>272</v>
      </c>
    </row>
    <row r="313" spans="5:10" x14ac:dyDescent="0.25">
      <c r="E313" t="s">
        <v>1372</v>
      </c>
      <c r="F313">
        <v>1381504</v>
      </c>
      <c r="G313" t="s">
        <v>862</v>
      </c>
      <c r="H313">
        <v>350</v>
      </c>
      <c r="I313" s="21">
        <v>1</v>
      </c>
      <c r="J313" t="s">
        <v>272</v>
      </c>
    </row>
    <row r="314" spans="5:10" x14ac:dyDescent="0.25">
      <c r="F314">
        <v>1381505</v>
      </c>
      <c r="G314" t="s">
        <v>863</v>
      </c>
      <c r="H314">
        <v>1212</v>
      </c>
      <c r="I314" s="21">
        <v>1</v>
      </c>
      <c r="J314" t="s">
        <v>272</v>
      </c>
    </row>
    <row r="315" spans="5:10" x14ac:dyDescent="0.25">
      <c r="F315">
        <v>1381506</v>
      </c>
      <c r="G315" t="s">
        <v>864</v>
      </c>
      <c r="H315">
        <v>769</v>
      </c>
      <c r="I315" s="21">
        <v>1</v>
      </c>
      <c r="J315" t="s">
        <v>272</v>
      </c>
    </row>
    <row r="316" spans="5:10" x14ac:dyDescent="0.25">
      <c r="F316">
        <v>1381507</v>
      </c>
      <c r="G316" t="s">
        <v>865</v>
      </c>
      <c r="H316">
        <v>275</v>
      </c>
      <c r="I316" s="21">
        <v>1</v>
      </c>
      <c r="J316" t="s">
        <v>272</v>
      </c>
    </row>
    <row r="317" spans="5:10" x14ac:dyDescent="0.25">
      <c r="F317">
        <v>1381508</v>
      </c>
      <c r="G317" t="s">
        <v>866</v>
      </c>
      <c r="H317">
        <v>952</v>
      </c>
      <c r="I317" s="21">
        <v>1</v>
      </c>
      <c r="J317" t="s">
        <v>272</v>
      </c>
    </row>
    <row r="318" spans="5:10" x14ac:dyDescent="0.25">
      <c r="F318">
        <v>1381509</v>
      </c>
      <c r="G318" t="s">
        <v>867</v>
      </c>
      <c r="H318">
        <v>604</v>
      </c>
      <c r="I318" s="21">
        <v>1</v>
      </c>
      <c r="J318" t="s">
        <v>272</v>
      </c>
    </row>
    <row r="319" spans="5:10" x14ac:dyDescent="0.25">
      <c r="F319">
        <v>1381510</v>
      </c>
      <c r="G319" t="s">
        <v>868</v>
      </c>
      <c r="H319">
        <v>245</v>
      </c>
      <c r="I319" s="21">
        <v>1</v>
      </c>
      <c r="J319" t="s">
        <v>272</v>
      </c>
    </row>
    <row r="320" spans="5:10" x14ac:dyDescent="0.25">
      <c r="F320">
        <v>1381511</v>
      </c>
      <c r="G320" t="s">
        <v>869</v>
      </c>
      <c r="H320">
        <v>848</v>
      </c>
      <c r="I320" s="21">
        <v>1</v>
      </c>
      <c r="J320" t="s">
        <v>272</v>
      </c>
    </row>
    <row r="321" spans="6:10" x14ac:dyDescent="0.25">
      <c r="F321">
        <v>1381512</v>
      </c>
      <c r="G321" t="s">
        <v>870</v>
      </c>
      <c r="H321">
        <v>538</v>
      </c>
      <c r="I321" s="21">
        <v>1</v>
      </c>
      <c r="J321" t="s">
        <v>272</v>
      </c>
    </row>
    <row r="322" spans="6:10" x14ac:dyDescent="0.25">
      <c r="F322">
        <v>1381513</v>
      </c>
      <c r="G322" t="s">
        <v>871</v>
      </c>
      <c r="H322">
        <v>245</v>
      </c>
      <c r="I322" s="21">
        <v>1</v>
      </c>
      <c r="J322" t="s">
        <v>272</v>
      </c>
    </row>
    <row r="323" spans="6:10" x14ac:dyDescent="0.25">
      <c r="F323">
        <v>1381514</v>
      </c>
      <c r="G323" t="s">
        <v>872</v>
      </c>
      <c r="H323">
        <v>848</v>
      </c>
      <c r="I323" s="21">
        <v>1</v>
      </c>
      <c r="J323" t="s">
        <v>272</v>
      </c>
    </row>
    <row r="324" spans="6:10" x14ac:dyDescent="0.25">
      <c r="F324">
        <v>1381515</v>
      </c>
      <c r="G324" t="s">
        <v>873</v>
      </c>
      <c r="H324">
        <v>538</v>
      </c>
      <c r="I324" s="21">
        <v>1</v>
      </c>
      <c r="J324" t="s">
        <v>272</v>
      </c>
    </row>
    <row r="325" spans="6:10" x14ac:dyDescent="0.25">
      <c r="F325">
        <v>1381516</v>
      </c>
      <c r="G325" t="s">
        <v>874</v>
      </c>
      <c r="H325">
        <v>320</v>
      </c>
      <c r="I325" s="21">
        <v>1</v>
      </c>
      <c r="J325" t="s">
        <v>272</v>
      </c>
    </row>
    <row r="326" spans="6:10" x14ac:dyDescent="0.25">
      <c r="F326">
        <v>1381517</v>
      </c>
      <c r="G326" t="s">
        <v>875</v>
      </c>
      <c r="H326">
        <v>1108</v>
      </c>
      <c r="I326" s="21">
        <v>1</v>
      </c>
      <c r="J326" t="s">
        <v>272</v>
      </c>
    </row>
    <row r="327" spans="6:10" x14ac:dyDescent="0.25">
      <c r="F327">
        <v>1381518</v>
      </c>
      <c r="G327" t="s">
        <v>876</v>
      </c>
      <c r="H327">
        <v>703</v>
      </c>
      <c r="I327" s="21">
        <v>1</v>
      </c>
      <c r="J327" t="s">
        <v>272</v>
      </c>
    </row>
    <row r="328" spans="6:10" x14ac:dyDescent="0.25">
      <c r="F328">
        <v>1381519</v>
      </c>
      <c r="G328" t="s">
        <v>877</v>
      </c>
      <c r="H328">
        <v>327</v>
      </c>
      <c r="I328" s="21">
        <v>1</v>
      </c>
      <c r="J328" t="s">
        <v>272</v>
      </c>
    </row>
    <row r="329" spans="6:10" x14ac:dyDescent="0.25">
      <c r="F329">
        <v>1381520</v>
      </c>
      <c r="G329" t="s">
        <v>878</v>
      </c>
      <c r="H329">
        <v>1134</v>
      </c>
      <c r="I329" s="21">
        <v>1</v>
      </c>
      <c r="J329" t="s">
        <v>272</v>
      </c>
    </row>
    <row r="330" spans="6:10" x14ac:dyDescent="0.25">
      <c r="F330">
        <v>1381521</v>
      </c>
      <c r="G330" t="s">
        <v>879</v>
      </c>
      <c r="H330">
        <v>719</v>
      </c>
      <c r="I330" s="21">
        <v>1</v>
      </c>
      <c r="J330" t="s">
        <v>272</v>
      </c>
    </row>
    <row r="331" spans="6:10" x14ac:dyDescent="0.25">
      <c r="F331">
        <v>1381522</v>
      </c>
      <c r="G331" t="s">
        <v>880</v>
      </c>
      <c r="H331">
        <v>125</v>
      </c>
      <c r="I331" s="21">
        <v>1</v>
      </c>
      <c r="J331" t="s">
        <v>272</v>
      </c>
    </row>
    <row r="332" spans="6:10" x14ac:dyDescent="0.25">
      <c r="F332">
        <v>1381523</v>
      </c>
      <c r="G332" t="s">
        <v>881</v>
      </c>
      <c r="H332">
        <v>432</v>
      </c>
      <c r="I332" s="21">
        <v>1</v>
      </c>
      <c r="J332" t="s">
        <v>272</v>
      </c>
    </row>
    <row r="333" spans="6:10" x14ac:dyDescent="0.25">
      <c r="F333">
        <v>1381524</v>
      </c>
      <c r="G333" t="s">
        <v>882</v>
      </c>
      <c r="H333">
        <v>274</v>
      </c>
      <c r="I333" s="21">
        <v>1</v>
      </c>
      <c r="J333" t="s">
        <v>272</v>
      </c>
    </row>
    <row r="334" spans="6:10" x14ac:dyDescent="0.25">
      <c r="F334">
        <v>1381525</v>
      </c>
      <c r="G334" t="s">
        <v>883</v>
      </c>
      <c r="H334">
        <v>132</v>
      </c>
      <c r="I334" s="21">
        <v>1</v>
      </c>
      <c r="J334" t="s">
        <v>272</v>
      </c>
    </row>
    <row r="335" spans="6:10" x14ac:dyDescent="0.25">
      <c r="F335">
        <v>1381526</v>
      </c>
      <c r="G335" t="s">
        <v>884</v>
      </c>
      <c r="H335">
        <v>458</v>
      </c>
      <c r="I335" s="21">
        <v>1</v>
      </c>
      <c r="J335" t="s">
        <v>272</v>
      </c>
    </row>
    <row r="336" spans="6:10" x14ac:dyDescent="0.25">
      <c r="F336">
        <v>1381527</v>
      </c>
      <c r="G336" t="s">
        <v>885</v>
      </c>
      <c r="H336">
        <v>290</v>
      </c>
      <c r="I336" s="21">
        <v>1</v>
      </c>
      <c r="J336" t="s">
        <v>272</v>
      </c>
    </row>
    <row r="337" spans="3:10" x14ac:dyDescent="0.25">
      <c r="C337" s="19">
        <v>45107</v>
      </c>
      <c r="D337" t="s">
        <v>28</v>
      </c>
      <c r="E337" t="s">
        <v>1349</v>
      </c>
      <c r="F337" t="s">
        <v>843</v>
      </c>
      <c r="G337" t="s">
        <v>844</v>
      </c>
      <c r="H337">
        <v>1144</v>
      </c>
      <c r="I337" s="21">
        <v>4</v>
      </c>
      <c r="J337" t="s">
        <v>272</v>
      </c>
    </row>
    <row r="338" spans="3:10" x14ac:dyDescent="0.25">
      <c r="F338" t="s">
        <v>845</v>
      </c>
      <c r="G338" t="s">
        <v>846</v>
      </c>
      <c r="H338">
        <v>1144</v>
      </c>
      <c r="I338" s="21">
        <v>4</v>
      </c>
      <c r="J338" t="s">
        <v>272</v>
      </c>
    </row>
    <row r="339" spans="3:10" x14ac:dyDescent="0.25">
      <c r="F339" t="s">
        <v>847</v>
      </c>
      <c r="G339" t="s">
        <v>848</v>
      </c>
      <c r="H339">
        <v>1144</v>
      </c>
      <c r="I339" s="21">
        <v>4</v>
      </c>
      <c r="J339" t="s">
        <v>272</v>
      </c>
    </row>
    <row r="340" spans="3:10" x14ac:dyDescent="0.25">
      <c r="F340" t="s">
        <v>849</v>
      </c>
      <c r="G340" t="s">
        <v>850</v>
      </c>
      <c r="H340">
        <v>1144</v>
      </c>
      <c r="I340" s="21">
        <v>4</v>
      </c>
      <c r="J340" t="s">
        <v>272</v>
      </c>
    </row>
    <row r="341" spans="3:10" x14ac:dyDescent="0.25">
      <c r="F341" t="s">
        <v>851</v>
      </c>
      <c r="G341" t="s">
        <v>852</v>
      </c>
      <c r="H341">
        <v>1144</v>
      </c>
      <c r="I341" s="21">
        <v>4</v>
      </c>
      <c r="J341" t="s">
        <v>272</v>
      </c>
    </row>
    <row r="342" spans="3:10" x14ac:dyDescent="0.25">
      <c r="F342" t="s">
        <v>853</v>
      </c>
      <c r="G342" t="s">
        <v>854</v>
      </c>
      <c r="H342">
        <v>1144</v>
      </c>
      <c r="I342" s="21">
        <v>4</v>
      </c>
      <c r="J342" t="s">
        <v>272</v>
      </c>
    </row>
    <row r="343" spans="3:10" x14ac:dyDescent="0.25">
      <c r="F343" t="s">
        <v>855</v>
      </c>
      <c r="G343" t="s">
        <v>856</v>
      </c>
      <c r="H343">
        <v>1144</v>
      </c>
      <c r="I343" s="21">
        <v>4</v>
      </c>
      <c r="J343" t="s">
        <v>272</v>
      </c>
    </row>
    <row r="344" spans="3:10" x14ac:dyDescent="0.25">
      <c r="D344" t="s">
        <v>233</v>
      </c>
      <c r="E344" t="s">
        <v>1371</v>
      </c>
      <c r="F344" t="s">
        <v>857</v>
      </c>
      <c r="G344" t="s">
        <v>858</v>
      </c>
      <c r="H344">
        <v>1287</v>
      </c>
      <c r="I344" s="21">
        <v>4</v>
      </c>
      <c r="J344" t="s">
        <v>272</v>
      </c>
    </row>
    <row r="345" spans="3:10" x14ac:dyDescent="0.25">
      <c r="E345" t="s">
        <v>1373</v>
      </c>
      <c r="F345" t="s">
        <v>887</v>
      </c>
      <c r="G345" t="s">
        <v>888</v>
      </c>
      <c r="H345">
        <v>904</v>
      </c>
      <c r="I345" s="21">
        <v>4</v>
      </c>
      <c r="J345" t="s">
        <v>272</v>
      </c>
    </row>
    <row r="346" spans="3:10" x14ac:dyDescent="0.25">
      <c r="F346" t="s">
        <v>889</v>
      </c>
      <c r="G346" t="s">
        <v>890</v>
      </c>
      <c r="H346">
        <v>904</v>
      </c>
      <c r="I346" s="21">
        <v>4</v>
      </c>
      <c r="J346" t="s">
        <v>272</v>
      </c>
    </row>
    <row r="347" spans="3:10" x14ac:dyDescent="0.25">
      <c r="D347" t="s">
        <v>16</v>
      </c>
      <c r="E347" t="s">
        <v>1349</v>
      </c>
      <c r="F347" t="s">
        <v>859</v>
      </c>
      <c r="G347" t="s">
        <v>860</v>
      </c>
      <c r="H347">
        <v>1287</v>
      </c>
      <c r="I347" s="21">
        <v>4</v>
      </c>
      <c r="J347" t="s">
        <v>272</v>
      </c>
    </row>
    <row r="348" spans="3:10" x14ac:dyDescent="0.25">
      <c r="E348" t="s">
        <v>1356</v>
      </c>
      <c r="F348" t="s">
        <v>662</v>
      </c>
      <c r="G348" t="s">
        <v>523</v>
      </c>
      <c r="H348">
        <v>1800</v>
      </c>
      <c r="I348" s="21">
        <v>4</v>
      </c>
      <c r="J348" t="s">
        <v>272</v>
      </c>
    </row>
    <row r="349" spans="3:10" x14ac:dyDescent="0.25">
      <c r="F349" t="s">
        <v>663</v>
      </c>
      <c r="G349" t="s">
        <v>434</v>
      </c>
      <c r="H349">
        <v>1200</v>
      </c>
      <c r="I349" s="21">
        <v>4</v>
      </c>
      <c r="J349" t="s">
        <v>272</v>
      </c>
    </row>
    <row r="350" spans="3:10" x14ac:dyDescent="0.25">
      <c r="E350" t="s">
        <v>1364</v>
      </c>
      <c r="F350" t="s">
        <v>717</v>
      </c>
      <c r="G350" t="s">
        <v>718</v>
      </c>
      <c r="H350">
        <v>138</v>
      </c>
      <c r="I350" s="21">
        <v>4</v>
      </c>
      <c r="J350" t="s">
        <v>272</v>
      </c>
    </row>
    <row r="351" spans="3:10" x14ac:dyDescent="0.25">
      <c r="F351" t="s">
        <v>719</v>
      </c>
      <c r="G351" t="s">
        <v>720</v>
      </c>
      <c r="H351">
        <v>210</v>
      </c>
      <c r="I351" s="21">
        <v>4</v>
      </c>
      <c r="J351" t="s">
        <v>272</v>
      </c>
    </row>
    <row r="352" spans="3:10" x14ac:dyDescent="0.25">
      <c r="F352" t="s">
        <v>721</v>
      </c>
      <c r="G352" t="s">
        <v>722</v>
      </c>
      <c r="H352">
        <v>300</v>
      </c>
      <c r="I352" s="21">
        <v>4</v>
      </c>
      <c r="J352" t="s">
        <v>272</v>
      </c>
    </row>
    <row r="353" spans="5:10" x14ac:dyDescent="0.25">
      <c r="F353" t="s">
        <v>723</v>
      </c>
      <c r="G353" t="s">
        <v>724</v>
      </c>
      <c r="H353">
        <v>420</v>
      </c>
      <c r="I353" s="21">
        <v>4</v>
      </c>
      <c r="J353" t="s">
        <v>272</v>
      </c>
    </row>
    <row r="354" spans="5:10" x14ac:dyDescent="0.25">
      <c r="F354" t="s">
        <v>725</v>
      </c>
      <c r="G354" t="s">
        <v>726</v>
      </c>
      <c r="H354">
        <v>480</v>
      </c>
      <c r="I354" s="21">
        <v>4</v>
      </c>
      <c r="J354" t="s">
        <v>272</v>
      </c>
    </row>
    <row r="355" spans="5:10" x14ac:dyDescent="0.25">
      <c r="F355" t="s">
        <v>727</v>
      </c>
      <c r="G355" t="s">
        <v>728</v>
      </c>
      <c r="H355">
        <v>1320</v>
      </c>
      <c r="I355" s="21">
        <v>4</v>
      </c>
      <c r="J355" t="s">
        <v>272</v>
      </c>
    </row>
    <row r="356" spans="5:10" x14ac:dyDescent="0.25">
      <c r="F356" t="s">
        <v>729</v>
      </c>
      <c r="G356" t="s">
        <v>730</v>
      </c>
      <c r="H356">
        <v>150</v>
      </c>
      <c r="I356" s="21">
        <v>4</v>
      </c>
      <c r="J356" t="s">
        <v>272</v>
      </c>
    </row>
    <row r="357" spans="5:10" x14ac:dyDescent="0.25">
      <c r="F357" t="s">
        <v>731</v>
      </c>
      <c r="G357" t="s">
        <v>732</v>
      </c>
      <c r="H357">
        <v>1500</v>
      </c>
      <c r="I357" s="21">
        <v>4</v>
      </c>
      <c r="J357" t="s">
        <v>272</v>
      </c>
    </row>
    <row r="358" spans="5:10" x14ac:dyDescent="0.25">
      <c r="F358" t="s">
        <v>733</v>
      </c>
      <c r="G358" t="s">
        <v>734</v>
      </c>
      <c r="H358">
        <v>480</v>
      </c>
      <c r="I358" s="21">
        <v>4</v>
      </c>
      <c r="J358" t="s">
        <v>272</v>
      </c>
    </row>
    <row r="359" spans="5:10" x14ac:dyDescent="0.25">
      <c r="F359" t="s">
        <v>735</v>
      </c>
      <c r="G359" t="s">
        <v>736</v>
      </c>
      <c r="H359">
        <v>900</v>
      </c>
      <c r="I359" s="21">
        <v>4</v>
      </c>
      <c r="J359" t="s">
        <v>272</v>
      </c>
    </row>
    <row r="360" spans="5:10" x14ac:dyDescent="0.25">
      <c r="F360" t="s">
        <v>737</v>
      </c>
      <c r="G360" t="s">
        <v>738</v>
      </c>
      <c r="H360">
        <v>240</v>
      </c>
      <c r="I360" s="21">
        <v>4</v>
      </c>
      <c r="J360" t="s">
        <v>272</v>
      </c>
    </row>
    <row r="361" spans="5:10" x14ac:dyDescent="0.25">
      <c r="F361" t="s">
        <v>739</v>
      </c>
      <c r="G361" t="s">
        <v>740</v>
      </c>
      <c r="H361">
        <v>540</v>
      </c>
      <c r="I361" s="21">
        <v>4</v>
      </c>
      <c r="J361" t="s">
        <v>272</v>
      </c>
    </row>
    <row r="362" spans="5:10" x14ac:dyDescent="0.25">
      <c r="F362" t="s">
        <v>741</v>
      </c>
      <c r="G362" t="s">
        <v>742</v>
      </c>
      <c r="H362">
        <v>1080</v>
      </c>
      <c r="I362" s="21">
        <v>4</v>
      </c>
      <c r="J362" t="s">
        <v>272</v>
      </c>
    </row>
    <row r="363" spans="5:10" x14ac:dyDescent="0.25">
      <c r="F363" t="s">
        <v>743</v>
      </c>
      <c r="G363" t="s">
        <v>744</v>
      </c>
      <c r="H363">
        <v>1152</v>
      </c>
      <c r="I363" s="21">
        <v>4</v>
      </c>
      <c r="J363" t="s">
        <v>272</v>
      </c>
    </row>
    <row r="364" spans="5:10" x14ac:dyDescent="0.25">
      <c r="F364" t="s">
        <v>745</v>
      </c>
      <c r="G364" t="s">
        <v>728</v>
      </c>
      <c r="H364">
        <v>540</v>
      </c>
      <c r="I364" s="21">
        <v>4</v>
      </c>
      <c r="J364" t="s">
        <v>272</v>
      </c>
    </row>
    <row r="365" spans="5:10" x14ac:dyDescent="0.25">
      <c r="F365" t="s">
        <v>746</v>
      </c>
      <c r="G365" t="s">
        <v>747</v>
      </c>
      <c r="H365">
        <v>900</v>
      </c>
      <c r="I365" s="21">
        <v>4</v>
      </c>
      <c r="J365" t="s">
        <v>272</v>
      </c>
    </row>
    <row r="366" spans="5:10" x14ac:dyDescent="0.25">
      <c r="F366" t="s">
        <v>748</v>
      </c>
      <c r="G366" t="s">
        <v>749</v>
      </c>
      <c r="H366">
        <v>602</v>
      </c>
      <c r="I366" s="21">
        <v>4</v>
      </c>
      <c r="J366" t="s">
        <v>272</v>
      </c>
    </row>
    <row r="367" spans="5:10" x14ac:dyDescent="0.25">
      <c r="F367" t="s">
        <v>750</v>
      </c>
      <c r="G367" t="s">
        <v>751</v>
      </c>
      <c r="H367">
        <v>700</v>
      </c>
      <c r="I367" s="21">
        <v>4</v>
      </c>
      <c r="J367" t="s">
        <v>272</v>
      </c>
    </row>
    <row r="368" spans="5:10" x14ac:dyDescent="0.25">
      <c r="E368" t="s">
        <v>1369</v>
      </c>
      <c r="F368" t="s">
        <v>777</v>
      </c>
      <c r="G368" t="s">
        <v>778</v>
      </c>
      <c r="H368">
        <v>981</v>
      </c>
      <c r="I368" s="21">
        <v>4</v>
      </c>
      <c r="J368" t="s">
        <v>272</v>
      </c>
    </row>
    <row r="369" spans="6:10" x14ac:dyDescent="0.25">
      <c r="F369" t="s">
        <v>779</v>
      </c>
      <c r="G369" t="s">
        <v>780</v>
      </c>
      <c r="H369">
        <v>981</v>
      </c>
      <c r="I369" s="21">
        <v>4</v>
      </c>
      <c r="J369" t="s">
        <v>272</v>
      </c>
    </row>
    <row r="370" spans="6:10" x14ac:dyDescent="0.25">
      <c r="F370" t="s">
        <v>781</v>
      </c>
      <c r="G370" t="s">
        <v>782</v>
      </c>
      <c r="H370">
        <v>1197</v>
      </c>
      <c r="I370" s="21">
        <v>4</v>
      </c>
      <c r="J370" t="s">
        <v>272</v>
      </c>
    </row>
    <row r="371" spans="6:10" x14ac:dyDescent="0.25">
      <c r="F371" t="s">
        <v>783</v>
      </c>
      <c r="G371" t="s">
        <v>784</v>
      </c>
      <c r="H371">
        <v>603</v>
      </c>
      <c r="I371" s="21">
        <v>4</v>
      </c>
      <c r="J371" t="s">
        <v>272</v>
      </c>
    </row>
    <row r="372" spans="6:10" x14ac:dyDescent="0.25">
      <c r="F372" t="s">
        <v>785</v>
      </c>
      <c r="G372" t="s">
        <v>786</v>
      </c>
      <c r="H372">
        <v>720</v>
      </c>
      <c r="I372" s="21">
        <v>4</v>
      </c>
      <c r="J372" t="s">
        <v>272</v>
      </c>
    </row>
    <row r="373" spans="6:10" x14ac:dyDescent="0.25">
      <c r="F373" t="s">
        <v>787</v>
      </c>
      <c r="G373" t="s">
        <v>788</v>
      </c>
      <c r="H373">
        <v>720</v>
      </c>
      <c r="I373" s="21">
        <v>4</v>
      </c>
      <c r="J373" t="s">
        <v>272</v>
      </c>
    </row>
    <row r="374" spans="6:10" x14ac:dyDescent="0.25">
      <c r="F374" t="s">
        <v>789</v>
      </c>
      <c r="G374" t="s">
        <v>790</v>
      </c>
      <c r="H374">
        <v>207</v>
      </c>
      <c r="I374" s="21">
        <v>4</v>
      </c>
      <c r="J374" t="s">
        <v>272</v>
      </c>
    </row>
    <row r="375" spans="6:10" x14ac:dyDescent="0.25">
      <c r="F375" t="s">
        <v>791</v>
      </c>
      <c r="G375" t="s">
        <v>792</v>
      </c>
      <c r="H375">
        <v>207</v>
      </c>
      <c r="I375" s="21">
        <v>4</v>
      </c>
      <c r="J375" t="s">
        <v>272</v>
      </c>
    </row>
    <row r="376" spans="6:10" x14ac:dyDescent="0.25">
      <c r="F376" t="s">
        <v>793</v>
      </c>
      <c r="G376" t="s">
        <v>794</v>
      </c>
      <c r="H376">
        <v>207</v>
      </c>
      <c r="I376" s="21">
        <v>4</v>
      </c>
      <c r="J376" t="s">
        <v>272</v>
      </c>
    </row>
    <row r="377" spans="6:10" x14ac:dyDescent="0.25">
      <c r="F377" t="s">
        <v>795</v>
      </c>
      <c r="G377" t="s">
        <v>796</v>
      </c>
      <c r="H377">
        <v>180</v>
      </c>
      <c r="I377" s="21">
        <v>4</v>
      </c>
      <c r="J377" t="s">
        <v>272</v>
      </c>
    </row>
    <row r="378" spans="6:10" x14ac:dyDescent="0.25">
      <c r="F378" t="s">
        <v>797</v>
      </c>
      <c r="G378" t="s">
        <v>798</v>
      </c>
      <c r="H378">
        <v>180</v>
      </c>
      <c r="I378" s="21">
        <v>4</v>
      </c>
      <c r="J378" t="s">
        <v>272</v>
      </c>
    </row>
    <row r="379" spans="6:10" x14ac:dyDescent="0.25">
      <c r="F379" t="s">
        <v>799</v>
      </c>
      <c r="G379" t="s">
        <v>800</v>
      </c>
      <c r="H379">
        <v>981</v>
      </c>
      <c r="I379" s="21">
        <v>4</v>
      </c>
      <c r="J379" t="s">
        <v>272</v>
      </c>
    </row>
    <row r="380" spans="6:10" x14ac:dyDescent="0.25">
      <c r="F380" t="s">
        <v>801</v>
      </c>
      <c r="G380" t="s">
        <v>802</v>
      </c>
      <c r="H380">
        <v>180</v>
      </c>
      <c r="I380" s="21">
        <v>4</v>
      </c>
      <c r="J380" t="s">
        <v>272</v>
      </c>
    </row>
    <row r="381" spans="6:10" x14ac:dyDescent="0.25">
      <c r="F381" t="s">
        <v>803</v>
      </c>
      <c r="G381" t="s">
        <v>804</v>
      </c>
      <c r="H381">
        <v>180</v>
      </c>
      <c r="I381" s="21">
        <v>4</v>
      </c>
      <c r="J381" t="s">
        <v>272</v>
      </c>
    </row>
    <row r="382" spans="6:10" x14ac:dyDescent="0.25">
      <c r="F382" t="s">
        <v>805</v>
      </c>
      <c r="G382" t="s">
        <v>806</v>
      </c>
      <c r="H382">
        <v>981</v>
      </c>
      <c r="I382" s="21">
        <v>4</v>
      </c>
      <c r="J382" t="s">
        <v>272</v>
      </c>
    </row>
    <row r="383" spans="6:10" x14ac:dyDescent="0.25">
      <c r="F383" t="s">
        <v>807</v>
      </c>
      <c r="G383" t="s">
        <v>808</v>
      </c>
      <c r="H383">
        <v>720</v>
      </c>
      <c r="I383" s="21">
        <v>4</v>
      </c>
      <c r="J383" t="s">
        <v>272</v>
      </c>
    </row>
    <row r="384" spans="6:10" x14ac:dyDescent="0.25">
      <c r="F384" t="s">
        <v>809</v>
      </c>
      <c r="G384" t="s">
        <v>810</v>
      </c>
      <c r="H384">
        <v>120</v>
      </c>
      <c r="I384" s="21">
        <v>4</v>
      </c>
      <c r="J384" t="s">
        <v>272</v>
      </c>
    </row>
    <row r="385" spans="4:10" x14ac:dyDescent="0.25">
      <c r="F385" t="s">
        <v>811</v>
      </c>
      <c r="G385" t="s">
        <v>812</v>
      </c>
      <c r="H385">
        <v>120</v>
      </c>
      <c r="I385" s="21">
        <v>4</v>
      </c>
      <c r="J385" t="s">
        <v>272</v>
      </c>
    </row>
    <row r="386" spans="4:10" x14ac:dyDescent="0.25">
      <c r="F386" t="s">
        <v>813</v>
      </c>
      <c r="G386" t="s">
        <v>814</v>
      </c>
      <c r="H386">
        <v>120</v>
      </c>
      <c r="I386" s="21">
        <v>4</v>
      </c>
      <c r="J386" t="s">
        <v>272</v>
      </c>
    </row>
    <row r="387" spans="4:10" x14ac:dyDescent="0.25">
      <c r="D387" t="s">
        <v>604</v>
      </c>
      <c r="E387" t="s">
        <v>1352</v>
      </c>
      <c r="F387" t="s">
        <v>623</v>
      </c>
      <c r="G387" t="s">
        <v>624</v>
      </c>
      <c r="H387">
        <v>900</v>
      </c>
      <c r="I387" s="21">
        <v>4</v>
      </c>
      <c r="J387" t="s">
        <v>272</v>
      </c>
    </row>
    <row r="388" spans="4:10" x14ac:dyDescent="0.25">
      <c r="F388" t="s">
        <v>625</v>
      </c>
      <c r="G388" t="s">
        <v>626</v>
      </c>
      <c r="H388">
        <v>1200</v>
      </c>
      <c r="I388" s="21">
        <v>4</v>
      </c>
      <c r="J388" t="s">
        <v>272</v>
      </c>
    </row>
    <row r="389" spans="4:10" x14ac:dyDescent="0.25">
      <c r="E389" t="s">
        <v>1353</v>
      </c>
      <c r="F389" t="s">
        <v>627</v>
      </c>
      <c r="G389" t="s">
        <v>628</v>
      </c>
      <c r="H389">
        <v>600</v>
      </c>
      <c r="I389" s="21">
        <v>4</v>
      </c>
      <c r="J389" t="s">
        <v>272</v>
      </c>
    </row>
    <row r="390" spans="4:10" x14ac:dyDescent="0.25">
      <c r="F390" t="s">
        <v>629</v>
      </c>
      <c r="G390" t="s">
        <v>630</v>
      </c>
      <c r="H390">
        <v>960</v>
      </c>
      <c r="I390" s="21">
        <v>4</v>
      </c>
      <c r="J390" t="s">
        <v>272</v>
      </c>
    </row>
    <row r="391" spans="4:10" x14ac:dyDescent="0.25">
      <c r="F391" t="s">
        <v>631</v>
      </c>
      <c r="G391" t="s">
        <v>632</v>
      </c>
      <c r="H391">
        <v>600</v>
      </c>
      <c r="I391" s="21">
        <v>4</v>
      </c>
      <c r="J391" t="s">
        <v>272</v>
      </c>
    </row>
    <row r="392" spans="4:10" x14ac:dyDescent="0.25">
      <c r="F392" t="s">
        <v>633</v>
      </c>
      <c r="G392" t="s">
        <v>634</v>
      </c>
      <c r="H392">
        <v>840</v>
      </c>
      <c r="I392" s="21">
        <v>4</v>
      </c>
      <c r="J392" t="s">
        <v>272</v>
      </c>
    </row>
    <row r="393" spans="4:10" x14ac:dyDescent="0.25">
      <c r="F393" t="s">
        <v>635</v>
      </c>
      <c r="G393" t="s">
        <v>636</v>
      </c>
      <c r="H393">
        <v>60</v>
      </c>
      <c r="I393" s="21">
        <v>4</v>
      </c>
      <c r="J393" t="s">
        <v>272</v>
      </c>
    </row>
    <row r="394" spans="4:10" x14ac:dyDescent="0.25">
      <c r="F394" t="s">
        <v>637</v>
      </c>
      <c r="G394" t="s">
        <v>638</v>
      </c>
      <c r="H394">
        <v>600</v>
      </c>
      <c r="I394" s="21">
        <v>4</v>
      </c>
      <c r="J394" t="s">
        <v>272</v>
      </c>
    </row>
    <row r="395" spans="4:10" x14ac:dyDescent="0.25">
      <c r="E395" t="s">
        <v>1354</v>
      </c>
      <c r="F395" t="s">
        <v>639</v>
      </c>
      <c r="G395" t="s">
        <v>640</v>
      </c>
      <c r="H395">
        <v>408</v>
      </c>
      <c r="I395" s="21">
        <v>4</v>
      </c>
      <c r="J395" t="s">
        <v>272</v>
      </c>
    </row>
    <row r="396" spans="4:10" x14ac:dyDescent="0.25">
      <c r="F396" t="s">
        <v>641</v>
      </c>
      <c r="G396" t="s">
        <v>642</v>
      </c>
      <c r="H396">
        <v>600</v>
      </c>
      <c r="I396" s="21">
        <v>4</v>
      </c>
      <c r="J396" t="s">
        <v>272</v>
      </c>
    </row>
    <row r="397" spans="4:10" x14ac:dyDescent="0.25">
      <c r="F397" t="s">
        <v>643</v>
      </c>
      <c r="G397" t="s">
        <v>644</v>
      </c>
      <c r="H397">
        <v>960</v>
      </c>
      <c r="I397" s="21">
        <v>4</v>
      </c>
      <c r="J397" t="s">
        <v>272</v>
      </c>
    </row>
    <row r="398" spans="4:10" x14ac:dyDescent="0.25">
      <c r="F398" t="s">
        <v>645</v>
      </c>
      <c r="G398" t="s">
        <v>646</v>
      </c>
      <c r="H398">
        <v>960</v>
      </c>
      <c r="I398" s="21">
        <v>4</v>
      </c>
      <c r="J398" t="s">
        <v>272</v>
      </c>
    </row>
    <row r="399" spans="4:10" x14ac:dyDescent="0.25">
      <c r="F399" t="s">
        <v>647</v>
      </c>
      <c r="G399" t="s">
        <v>648</v>
      </c>
      <c r="H399">
        <v>960</v>
      </c>
      <c r="I399" s="21">
        <v>4</v>
      </c>
      <c r="J399" t="s">
        <v>272</v>
      </c>
    </row>
    <row r="400" spans="4:10" x14ac:dyDescent="0.25">
      <c r="F400" t="s">
        <v>649</v>
      </c>
      <c r="G400" t="s">
        <v>650</v>
      </c>
      <c r="H400">
        <v>600</v>
      </c>
      <c r="I400" s="21">
        <v>4</v>
      </c>
      <c r="J400" t="s">
        <v>272</v>
      </c>
    </row>
    <row r="401" spans="5:10" x14ac:dyDescent="0.25">
      <c r="F401" t="s">
        <v>651</v>
      </c>
      <c r="G401" t="s">
        <v>652</v>
      </c>
      <c r="H401">
        <v>600</v>
      </c>
      <c r="I401" s="21">
        <v>4</v>
      </c>
      <c r="J401" t="s">
        <v>272</v>
      </c>
    </row>
    <row r="402" spans="5:10" x14ac:dyDescent="0.25">
      <c r="F402" t="s">
        <v>653</v>
      </c>
      <c r="G402" t="s">
        <v>654</v>
      </c>
      <c r="H402">
        <v>600</v>
      </c>
      <c r="I402" s="21">
        <v>4</v>
      </c>
      <c r="J402" t="s">
        <v>272</v>
      </c>
    </row>
    <row r="403" spans="5:10" x14ac:dyDescent="0.25">
      <c r="F403" t="s">
        <v>655</v>
      </c>
      <c r="G403" t="s">
        <v>656</v>
      </c>
      <c r="H403">
        <v>600</v>
      </c>
      <c r="I403" s="21">
        <v>4</v>
      </c>
      <c r="J403" t="s">
        <v>272</v>
      </c>
    </row>
    <row r="404" spans="5:10" x14ac:dyDescent="0.25">
      <c r="E404" t="s">
        <v>1355</v>
      </c>
      <c r="F404" t="s">
        <v>658</v>
      </c>
      <c r="G404" t="s">
        <v>659</v>
      </c>
      <c r="H404">
        <v>165</v>
      </c>
      <c r="I404" s="21">
        <v>4</v>
      </c>
      <c r="J404" t="s">
        <v>272</v>
      </c>
    </row>
    <row r="405" spans="5:10" x14ac:dyDescent="0.25">
      <c r="F405" t="s">
        <v>660</v>
      </c>
      <c r="G405" t="s">
        <v>661</v>
      </c>
      <c r="H405">
        <v>165</v>
      </c>
      <c r="I405" s="21">
        <v>4</v>
      </c>
      <c r="J405" t="s">
        <v>272</v>
      </c>
    </row>
    <row r="406" spans="5:10" x14ac:dyDescent="0.25">
      <c r="E406" t="s">
        <v>1357</v>
      </c>
      <c r="F406" t="s">
        <v>664</v>
      </c>
      <c r="G406" t="s">
        <v>665</v>
      </c>
      <c r="H406">
        <v>1200</v>
      </c>
      <c r="I406" s="21">
        <v>4</v>
      </c>
      <c r="J406" t="s">
        <v>272</v>
      </c>
    </row>
    <row r="407" spans="5:10" x14ac:dyDescent="0.25">
      <c r="E407" t="s">
        <v>1362</v>
      </c>
      <c r="F407" t="s">
        <v>692</v>
      </c>
      <c r="G407" t="s">
        <v>693</v>
      </c>
      <c r="H407">
        <v>528</v>
      </c>
      <c r="I407" s="21">
        <v>4</v>
      </c>
      <c r="J407" t="s">
        <v>272</v>
      </c>
    </row>
    <row r="408" spans="5:10" x14ac:dyDescent="0.25">
      <c r="F408" t="s">
        <v>694</v>
      </c>
      <c r="G408" t="s">
        <v>695</v>
      </c>
      <c r="H408">
        <v>744</v>
      </c>
      <c r="I408" s="21">
        <v>4</v>
      </c>
      <c r="J408" t="s">
        <v>272</v>
      </c>
    </row>
    <row r="409" spans="5:10" x14ac:dyDescent="0.25">
      <c r="F409" t="s">
        <v>696</v>
      </c>
      <c r="G409" t="s">
        <v>697</v>
      </c>
      <c r="H409">
        <v>420</v>
      </c>
      <c r="I409" s="21">
        <v>4</v>
      </c>
      <c r="J409" t="s">
        <v>272</v>
      </c>
    </row>
    <row r="410" spans="5:10" x14ac:dyDescent="0.25">
      <c r="F410" t="s">
        <v>698</v>
      </c>
      <c r="G410" t="s">
        <v>699</v>
      </c>
      <c r="H410">
        <v>420</v>
      </c>
      <c r="I410" s="21">
        <v>4</v>
      </c>
      <c r="J410" t="s">
        <v>272</v>
      </c>
    </row>
    <row r="411" spans="5:10" x14ac:dyDescent="0.25">
      <c r="F411" t="s">
        <v>700</v>
      </c>
      <c r="G411" t="s">
        <v>701</v>
      </c>
      <c r="H411">
        <v>420</v>
      </c>
      <c r="I411" s="21">
        <v>4</v>
      </c>
      <c r="J411" t="s">
        <v>272</v>
      </c>
    </row>
    <row r="412" spans="5:10" x14ac:dyDescent="0.25">
      <c r="F412" t="s">
        <v>702</v>
      </c>
      <c r="G412" t="s">
        <v>703</v>
      </c>
      <c r="H412">
        <v>954</v>
      </c>
      <c r="I412" s="21">
        <v>4</v>
      </c>
      <c r="J412" t="s">
        <v>272</v>
      </c>
    </row>
    <row r="413" spans="5:10" x14ac:dyDescent="0.25">
      <c r="F413" t="s">
        <v>704</v>
      </c>
      <c r="G413" t="s">
        <v>705</v>
      </c>
      <c r="H413">
        <v>954</v>
      </c>
      <c r="I413" s="21">
        <v>4</v>
      </c>
      <c r="J413" t="s">
        <v>272</v>
      </c>
    </row>
    <row r="414" spans="5:10" x14ac:dyDescent="0.25">
      <c r="F414" t="s">
        <v>706</v>
      </c>
      <c r="G414" t="s">
        <v>707</v>
      </c>
      <c r="H414">
        <v>636</v>
      </c>
      <c r="I414" s="21">
        <v>4</v>
      </c>
      <c r="J414" t="s">
        <v>272</v>
      </c>
    </row>
    <row r="415" spans="5:10" x14ac:dyDescent="0.25">
      <c r="E415" t="s">
        <v>1368</v>
      </c>
      <c r="F415" t="s">
        <v>763</v>
      </c>
      <c r="G415" t="s">
        <v>764</v>
      </c>
      <c r="H415">
        <v>360</v>
      </c>
      <c r="I415" s="21">
        <v>4</v>
      </c>
      <c r="J415" t="s">
        <v>272</v>
      </c>
    </row>
    <row r="416" spans="5:10" x14ac:dyDescent="0.25">
      <c r="F416" t="s">
        <v>765</v>
      </c>
      <c r="G416" t="s">
        <v>766</v>
      </c>
      <c r="H416">
        <v>360</v>
      </c>
      <c r="I416" s="21">
        <v>4</v>
      </c>
      <c r="J416" t="s">
        <v>272</v>
      </c>
    </row>
    <row r="417" spans="2:10" x14ac:dyDescent="0.25">
      <c r="C417" s="19">
        <v>45124</v>
      </c>
      <c r="D417" t="s">
        <v>28</v>
      </c>
      <c r="E417" t="s">
        <v>1358</v>
      </c>
      <c r="F417" t="s">
        <v>666</v>
      </c>
      <c r="G417" t="s">
        <v>667</v>
      </c>
      <c r="H417">
        <v>5004</v>
      </c>
      <c r="I417" s="21">
        <v>21</v>
      </c>
      <c r="J417" t="s">
        <v>272</v>
      </c>
    </row>
    <row r="418" spans="2:10" x14ac:dyDescent="0.25">
      <c r="F418" t="s">
        <v>668</v>
      </c>
      <c r="G418" t="s">
        <v>669</v>
      </c>
      <c r="H418">
        <v>5004</v>
      </c>
      <c r="I418" s="21">
        <v>21</v>
      </c>
      <c r="J418" t="s">
        <v>272</v>
      </c>
    </row>
    <row r="419" spans="2:10" x14ac:dyDescent="0.25">
      <c r="B419" s="19">
        <v>45106</v>
      </c>
      <c r="C419" s="19">
        <v>45107</v>
      </c>
      <c r="D419" t="s">
        <v>604</v>
      </c>
      <c r="E419" t="s">
        <v>1378</v>
      </c>
      <c r="F419" t="s">
        <v>1002</v>
      </c>
      <c r="G419" t="s">
        <v>1125</v>
      </c>
      <c r="H419">
        <v>1200</v>
      </c>
      <c r="I419" s="21">
        <v>1</v>
      </c>
      <c r="J419" t="s">
        <v>272</v>
      </c>
    </row>
    <row r="420" spans="2:10" x14ac:dyDescent="0.25">
      <c r="F420" t="s">
        <v>1004</v>
      </c>
      <c r="G420" t="s">
        <v>1126</v>
      </c>
      <c r="H420">
        <v>1200</v>
      </c>
      <c r="I420" s="21">
        <v>1</v>
      </c>
      <c r="J420" t="s">
        <v>272</v>
      </c>
    </row>
    <row r="421" spans="2:10" x14ac:dyDescent="0.25">
      <c r="E421" t="s">
        <v>1379</v>
      </c>
      <c r="F421" t="s">
        <v>1006</v>
      </c>
      <c r="G421" t="s">
        <v>1127</v>
      </c>
      <c r="H421">
        <v>720</v>
      </c>
      <c r="I421" s="21">
        <v>1</v>
      </c>
      <c r="J421" t="s">
        <v>272</v>
      </c>
    </row>
    <row r="422" spans="2:10" x14ac:dyDescent="0.25">
      <c r="F422" t="s">
        <v>1008</v>
      </c>
      <c r="G422" t="s">
        <v>1128</v>
      </c>
      <c r="H422">
        <v>480</v>
      </c>
      <c r="I422" s="21">
        <v>1</v>
      </c>
      <c r="J422" t="s">
        <v>272</v>
      </c>
    </row>
    <row r="423" spans="2:10" x14ac:dyDescent="0.25">
      <c r="F423" t="s">
        <v>1010</v>
      </c>
      <c r="G423" t="s">
        <v>1129</v>
      </c>
      <c r="H423">
        <v>480</v>
      </c>
      <c r="I423" s="21">
        <v>1</v>
      </c>
      <c r="J423" t="s">
        <v>272</v>
      </c>
    </row>
    <row r="424" spans="2:10" x14ac:dyDescent="0.25">
      <c r="F424" t="s">
        <v>1012</v>
      </c>
      <c r="G424" t="s">
        <v>1130</v>
      </c>
      <c r="H424">
        <v>480</v>
      </c>
      <c r="I424" s="21">
        <v>1</v>
      </c>
      <c r="J424" t="s">
        <v>272</v>
      </c>
    </row>
    <row r="425" spans="2:10" x14ac:dyDescent="0.25">
      <c r="F425" t="s">
        <v>1014</v>
      </c>
      <c r="G425" t="s">
        <v>1131</v>
      </c>
      <c r="H425">
        <v>480</v>
      </c>
      <c r="I425" s="21">
        <v>1</v>
      </c>
      <c r="J425" t="s">
        <v>272</v>
      </c>
    </row>
    <row r="426" spans="2:10" x14ac:dyDescent="0.25">
      <c r="F426" t="s">
        <v>1016</v>
      </c>
      <c r="G426" t="s">
        <v>1132</v>
      </c>
      <c r="H426">
        <v>480</v>
      </c>
      <c r="I426" s="21">
        <v>1</v>
      </c>
      <c r="J426" t="s">
        <v>272</v>
      </c>
    </row>
    <row r="427" spans="2:10" x14ac:dyDescent="0.25">
      <c r="F427" t="s">
        <v>1017</v>
      </c>
      <c r="G427" t="s">
        <v>1133</v>
      </c>
      <c r="H427">
        <v>480</v>
      </c>
      <c r="I427" s="21">
        <v>1</v>
      </c>
      <c r="J427" t="s">
        <v>272</v>
      </c>
    </row>
    <row r="428" spans="2:10" x14ac:dyDescent="0.25">
      <c r="E428" t="s">
        <v>1381</v>
      </c>
      <c r="F428" t="s">
        <v>1024</v>
      </c>
      <c r="G428" t="s">
        <v>1138</v>
      </c>
      <c r="H428">
        <v>1200</v>
      </c>
      <c r="I428" s="21">
        <v>1</v>
      </c>
      <c r="J428" t="s">
        <v>272</v>
      </c>
    </row>
    <row r="429" spans="2:10" x14ac:dyDescent="0.25">
      <c r="F429" t="s">
        <v>1026</v>
      </c>
      <c r="G429" t="s">
        <v>1139</v>
      </c>
      <c r="H429">
        <v>1200</v>
      </c>
      <c r="I429" s="21">
        <v>1</v>
      </c>
      <c r="J429" t="s">
        <v>272</v>
      </c>
    </row>
    <row r="430" spans="2:10" x14ac:dyDescent="0.25">
      <c r="F430" t="s">
        <v>1027</v>
      </c>
      <c r="G430" t="s">
        <v>1140</v>
      </c>
      <c r="H430">
        <v>1200</v>
      </c>
      <c r="I430" s="21">
        <v>1</v>
      </c>
      <c r="J430" t="s">
        <v>272</v>
      </c>
    </row>
    <row r="431" spans="2:10" x14ac:dyDescent="0.25">
      <c r="F431" t="s">
        <v>1029</v>
      </c>
      <c r="G431" t="s">
        <v>1141</v>
      </c>
      <c r="H431">
        <v>1200</v>
      </c>
      <c r="I431" s="21">
        <v>1</v>
      </c>
      <c r="J431" t="s">
        <v>272</v>
      </c>
    </row>
    <row r="432" spans="2:10" x14ac:dyDescent="0.25">
      <c r="F432" t="s">
        <v>1031</v>
      </c>
      <c r="G432" t="s">
        <v>1142</v>
      </c>
      <c r="H432">
        <v>1200</v>
      </c>
      <c r="I432" s="21">
        <v>1</v>
      </c>
      <c r="J432" t="s">
        <v>272</v>
      </c>
    </row>
    <row r="433" spans="4:10" x14ac:dyDescent="0.25">
      <c r="F433" t="s">
        <v>1033</v>
      </c>
      <c r="G433" t="s">
        <v>1143</v>
      </c>
      <c r="H433">
        <v>1500</v>
      </c>
      <c r="I433" s="21">
        <v>1</v>
      </c>
      <c r="J433" t="s">
        <v>272</v>
      </c>
    </row>
    <row r="434" spans="4:10" x14ac:dyDescent="0.25">
      <c r="F434" t="s">
        <v>1034</v>
      </c>
      <c r="G434" t="s">
        <v>1144</v>
      </c>
      <c r="H434">
        <v>1500</v>
      </c>
      <c r="I434" s="21">
        <v>1</v>
      </c>
      <c r="J434" t="s">
        <v>272</v>
      </c>
    </row>
    <row r="435" spans="4:10" x14ac:dyDescent="0.25">
      <c r="F435" t="s">
        <v>1035</v>
      </c>
      <c r="G435" t="s">
        <v>1145</v>
      </c>
      <c r="H435">
        <v>1200</v>
      </c>
      <c r="I435" s="21">
        <v>1</v>
      </c>
      <c r="J435" t="s">
        <v>272</v>
      </c>
    </row>
    <row r="436" spans="4:10" x14ac:dyDescent="0.25">
      <c r="F436" t="s">
        <v>1037</v>
      </c>
      <c r="G436" t="s">
        <v>1146</v>
      </c>
      <c r="H436">
        <v>804</v>
      </c>
      <c r="I436" s="21">
        <v>1</v>
      </c>
      <c r="J436" t="s">
        <v>272</v>
      </c>
    </row>
    <row r="437" spans="4:10" x14ac:dyDescent="0.25">
      <c r="F437" t="s">
        <v>1038</v>
      </c>
      <c r="G437" t="s">
        <v>1147</v>
      </c>
      <c r="H437">
        <v>1200</v>
      </c>
      <c r="I437" s="21">
        <v>1</v>
      </c>
      <c r="J437" t="s">
        <v>272</v>
      </c>
    </row>
    <row r="438" spans="4:10" x14ac:dyDescent="0.25">
      <c r="D438" t="s">
        <v>677</v>
      </c>
      <c r="E438" t="s">
        <v>1380</v>
      </c>
      <c r="F438" t="s">
        <v>1020</v>
      </c>
      <c r="G438" t="s">
        <v>1134</v>
      </c>
      <c r="H438">
        <v>240</v>
      </c>
      <c r="I438" s="21">
        <v>1</v>
      </c>
      <c r="J438" t="s">
        <v>272</v>
      </c>
    </row>
    <row r="439" spans="4:10" x14ac:dyDescent="0.25">
      <c r="F439" t="s">
        <v>1021</v>
      </c>
      <c r="G439" t="s">
        <v>1135</v>
      </c>
      <c r="H439">
        <v>240</v>
      </c>
      <c r="I439" s="21">
        <v>1</v>
      </c>
      <c r="J439" t="s">
        <v>272</v>
      </c>
    </row>
    <row r="440" spans="4:10" x14ac:dyDescent="0.25">
      <c r="F440" t="s">
        <v>1022</v>
      </c>
      <c r="G440" t="s">
        <v>1136</v>
      </c>
      <c r="H440">
        <v>1700</v>
      </c>
      <c r="I440" s="21">
        <v>1</v>
      </c>
      <c r="J440" t="s">
        <v>272</v>
      </c>
    </row>
    <row r="441" spans="4:10" x14ac:dyDescent="0.25">
      <c r="F441" t="s">
        <v>1023</v>
      </c>
      <c r="G441" t="s">
        <v>1137</v>
      </c>
      <c r="H441">
        <v>1260</v>
      </c>
      <c r="I441" s="21">
        <v>1</v>
      </c>
      <c r="J441" t="s">
        <v>272</v>
      </c>
    </row>
    <row r="442" spans="4:10" x14ac:dyDescent="0.25">
      <c r="D442" t="s">
        <v>279</v>
      </c>
      <c r="E442" t="s">
        <v>1374</v>
      </c>
      <c r="F442" t="s">
        <v>904</v>
      </c>
      <c r="G442" t="s">
        <v>1067</v>
      </c>
      <c r="H442">
        <v>2880</v>
      </c>
      <c r="I442" s="21">
        <v>1</v>
      </c>
      <c r="J442" t="s">
        <v>272</v>
      </c>
    </row>
    <row r="443" spans="4:10" x14ac:dyDescent="0.25">
      <c r="D443" t="s">
        <v>962</v>
      </c>
      <c r="E443" t="s">
        <v>1377</v>
      </c>
      <c r="F443" t="s">
        <v>964</v>
      </c>
      <c r="G443" t="s">
        <v>1100</v>
      </c>
      <c r="H443">
        <v>504</v>
      </c>
      <c r="I443" s="21">
        <v>1</v>
      </c>
      <c r="J443" t="s">
        <v>272</v>
      </c>
    </row>
    <row r="444" spans="4:10" x14ac:dyDescent="0.25">
      <c r="F444" t="s">
        <v>966</v>
      </c>
      <c r="G444" t="s">
        <v>1101</v>
      </c>
      <c r="H444">
        <v>84</v>
      </c>
      <c r="I444" s="21">
        <v>1</v>
      </c>
      <c r="J444" t="s">
        <v>272</v>
      </c>
    </row>
    <row r="445" spans="4:10" x14ac:dyDescent="0.25">
      <c r="F445" t="s">
        <v>968</v>
      </c>
      <c r="G445" t="s">
        <v>1102</v>
      </c>
      <c r="H445">
        <v>102</v>
      </c>
      <c r="I445" s="21">
        <v>1</v>
      </c>
      <c r="J445" t="s">
        <v>272</v>
      </c>
    </row>
    <row r="446" spans="4:10" x14ac:dyDescent="0.25">
      <c r="F446" t="s">
        <v>970</v>
      </c>
      <c r="G446" t="s">
        <v>1103</v>
      </c>
      <c r="H446">
        <v>168</v>
      </c>
      <c r="I446" s="21">
        <v>1</v>
      </c>
      <c r="J446" t="s">
        <v>272</v>
      </c>
    </row>
    <row r="447" spans="4:10" x14ac:dyDescent="0.25">
      <c r="F447" t="s">
        <v>971</v>
      </c>
      <c r="G447" t="s">
        <v>1104</v>
      </c>
      <c r="H447">
        <v>306</v>
      </c>
      <c r="I447" s="21">
        <v>1</v>
      </c>
      <c r="J447" t="s">
        <v>272</v>
      </c>
    </row>
    <row r="448" spans="4:10" x14ac:dyDescent="0.25">
      <c r="F448" t="s">
        <v>972</v>
      </c>
      <c r="G448" t="s">
        <v>1105</v>
      </c>
      <c r="H448">
        <v>168</v>
      </c>
      <c r="I448" s="21">
        <v>1</v>
      </c>
      <c r="J448" t="s">
        <v>272</v>
      </c>
    </row>
    <row r="449" spans="6:10" x14ac:dyDescent="0.25">
      <c r="F449" t="s">
        <v>973</v>
      </c>
      <c r="G449" t="s">
        <v>1106</v>
      </c>
      <c r="H449">
        <v>504</v>
      </c>
      <c r="I449" s="21">
        <v>1</v>
      </c>
      <c r="J449" t="s">
        <v>272</v>
      </c>
    </row>
    <row r="450" spans="6:10" x14ac:dyDescent="0.25">
      <c r="F450" t="s">
        <v>974</v>
      </c>
      <c r="G450" t="s">
        <v>1107</v>
      </c>
      <c r="H450">
        <v>408</v>
      </c>
      <c r="I450" s="21">
        <v>1</v>
      </c>
      <c r="J450" t="s">
        <v>272</v>
      </c>
    </row>
    <row r="451" spans="6:10" x14ac:dyDescent="0.25">
      <c r="F451" t="s">
        <v>975</v>
      </c>
      <c r="G451" t="s">
        <v>1108</v>
      </c>
      <c r="H451">
        <v>168</v>
      </c>
      <c r="I451" s="21">
        <v>1</v>
      </c>
      <c r="J451" t="s">
        <v>272</v>
      </c>
    </row>
    <row r="452" spans="6:10" x14ac:dyDescent="0.25">
      <c r="F452" t="s">
        <v>976</v>
      </c>
      <c r="G452" t="s">
        <v>1109</v>
      </c>
      <c r="H452">
        <v>84</v>
      </c>
      <c r="I452" s="21">
        <v>1</v>
      </c>
      <c r="J452" t="s">
        <v>272</v>
      </c>
    </row>
    <row r="453" spans="6:10" x14ac:dyDescent="0.25">
      <c r="F453" t="s">
        <v>977</v>
      </c>
      <c r="G453" t="s">
        <v>1110</v>
      </c>
      <c r="H453">
        <v>168</v>
      </c>
      <c r="I453" s="21">
        <v>1</v>
      </c>
      <c r="J453" t="s">
        <v>272</v>
      </c>
    </row>
    <row r="454" spans="6:10" x14ac:dyDescent="0.25">
      <c r="F454" t="s">
        <v>979</v>
      </c>
      <c r="G454" t="s">
        <v>1111</v>
      </c>
      <c r="H454">
        <v>48</v>
      </c>
      <c r="I454" s="21">
        <v>1</v>
      </c>
      <c r="J454" t="s">
        <v>272</v>
      </c>
    </row>
    <row r="455" spans="6:10" x14ac:dyDescent="0.25">
      <c r="F455" t="s">
        <v>981</v>
      </c>
      <c r="G455" t="s">
        <v>1112</v>
      </c>
      <c r="H455">
        <v>450</v>
      </c>
      <c r="I455" s="21">
        <v>1</v>
      </c>
      <c r="J455" t="s">
        <v>272</v>
      </c>
    </row>
    <row r="456" spans="6:10" x14ac:dyDescent="0.25">
      <c r="F456" t="s">
        <v>982</v>
      </c>
      <c r="G456" t="s">
        <v>1113</v>
      </c>
      <c r="H456">
        <v>204</v>
      </c>
      <c r="I456" s="21">
        <v>1</v>
      </c>
      <c r="J456" t="s">
        <v>272</v>
      </c>
    </row>
    <row r="457" spans="6:10" x14ac:dyDescent="0.25">
      <c r="F457" t="s">
        <v>984</v>
      </c>
      <c r="G457" t="s">
        <v>1114</v>
      </c>
      <c r="H457">
        <v>102</v>
      </c>
      <c r="I457" s="21">
        <v>1</v>
      </c>
      <c r="J457" t="s">
        <v>272</v>
      </c>
    </row>
    <row r="458" spans="6:10" x14ac:dyDescent="0.25">
      <c r="F458" t="s">
        <v>985</v>
      </c>
      <c r="G458" t="s">
        <v>1115</v>
      </c>
      <c r="H458">
        <v>102</v>
      </c>
      <c r="I458" s="21">
        <v>1</v>
      </c>
      <c r="J458" t="s">
        <v>272</v>
      </c>
    </row>
    <row r="459" spans="6:10" x14ac:dyDescent="0.25">
      <c r="F459" t="s">
        <v>987</v>
      </c>
      <c r="G459" t="s">
        <v>1112</v>
      </c>
      <c r="H459">
        <v>450</v>
      </c>
      <c r="I459" s="21">
        <v>1</v>
      </c>
      <c r="J459" t="s">
        <v>272</v>
      </c>
    </row>
    <row r="460" spans="6:10" x14ac:dyDescent="0.25">
      <c r="F460" t="s">
        <v>989</v>
      </c>
      <c r="G460" t="s">
        <v>1111</v>
      </c>
      <c r="H460">
        <v>48</v>
      </c>
      <c r="I460" s="21">
        <v>1</v>
      </c>
      <c r="J460" t="s">
        <v>272</v>
      </c>
    </row>
    <row r="461" spans="6:10" x14ac:dyDescent="0.25">
      <c r="F461" t="s">
        <v>990</v>
      </c>
      <c r="G461" t="s">
        <v>1116</v>
      </c>
      <c r="H461">
        <v>204</v>
      </c>
      <c r="I461" s="21">
        <v>1</v>
      </c>
      <c r="J461" t="s">
        <v>272</v>
      </c>
    </row>
    <row r="462" spans="6:10" x14ac:dyDescent="0.25">
      <c r="F462" t="s">
        <v>991</v>
      </c>
      <c r="G462" t="s">
        <v>1117</v>
      </c>
      <c r="H462">
        <v>204</v>
      </c>
      <c r="I462" s="21">
        <v>1</v>
      </c>
      <c r="J462" t="s">
        <v>272</v>
      </c>
    </row>
    <row r="463" spans="6:10" x14ac:dyDescent="0.25">
      <c r="F463" t="s">
        <v>992</v>
      </c>
      <c r="G463" t="s">
        <v>1118</v>
      </c>
      <c r="H463">
        <v>300</v>
      </c>
      <c r="I463" s="21">
        <v>1</v>
      </c>
      <c r="J463" t="s">
        <v>272</v>
      </c>
    </row>
    <row r="464" spans="6:10" x14ac:dyDescent="0.25">
      <c r="F464" t="s">
        <v>994</v>
      </c>
      <c r="G464" t="s">
        <v>1119</v>
      </c>
      <c r="H464">
        <v>204</v>
      </c>
      <c r="I464" s="21">
        <v>1</v>
      </c>
      <c r="J464" t="s">
        <v>272</v>
      </c>
    </row>
    <row r="465" spans="3:10" x14ac:dyDescent="0.25">
      <c r="F465" t="s">
        <v>995</v>
      </c>
      <c r="G465" t="s">
        <v>1120</v>
      </c>
      <c r="H465">
        <v>300</v>
      </c>
      <c r="I465" s="21">
        <v>1</v>
      </c>
      <c r="J465" t="s">
        <v>272</v>
      </c>
    </row>
    <row r="466" spans="3:10" x14ac:dyDescent="0.25">
      <c r="F466" t="s">
        <v>996</v>
      </c>
      <c r="G466" t="s">
        <v>1121</v>
      </c>
      <c r="H466">
        <v>408</v>
      </c>
      <c r="I466" s="21">
        <v>1</v>
      </c>
      <c r="J466" t="s">
        <v>272</v>
      </c>
    </row>
    <row r="467" spans="3:10" x14ac:dyDescent="0.25">
      <c r="F467" t="s">
        <v>997</v>
      </c>
      <c r="G467" t="s">
        <v>1120</v>
      </c>
      <c r="H467">
        <v>300</v>
      </c>
      <c r="I467" s="21">
        <v>1</v>
      </c>
      <c r="J467" t="s">
        <v>272</v>
      </c>
    </row>
    <row r="468" spans="3:10" x14ac:dyDescent="0.25">
      <c r="F468" t="s">
        <v>998</v>
      </c>
      <c r="G468" t="s">
        <v>1122</v>
      </c>
      <c r="H468">
        <v>450</v>
      </c>
      <c r="I468" s="21">
        <v>1</v>
      </c>
      <c r="J468" t="s">
        <v>272</v>
      </c>
    </row>
    <row r="469" spans="3:10" x14ac:dyDescent="0.25">
      <c r="F469" t="s">
        <v>999</v>
      </c>
      <c r="G469" t="s">
        <v>1121</v>
      </c>
      <c r="H469">
        <v>408</v>
      </c>
      <c r="I469" s="21">
        <v>1</v>
      </c>
      <c r="J469" t="s">
        <v>272</v>
      </c>
    </row>
    <row r="470" spans="3:10" x14ac:dyDescent="0.25">
      <c r="F470" t="s">
        <v>1000</v>
      </c>
      <c r="G470" t="s">
        <v>1123</v>
      </c>
      <c r="H470">
        <v>48</v>
      </c>
      <c r="I470" s="21">
        <v>1</v>
      </c>
      <c r="J470" t="s">
        <v>272</v>
      </c>
    </row>
    <row r="471" spans="3:10" x14ac:dyDescent="0.25">
      <c r="F471" t="s">
        <v>1001</v>
      </c>
      <c r="G471" t="s">
        <v>1124</v>
      </c>
      <c r="H471">
        <v>408</v>
      </c>
      <c r="I471" s="21">
        <v>1</v>
      </c>
      <c r="J471" t="s">
        <v>272</v>
      </c>
    </row>
    <row r="472" spans="3:10" x14ac:dyDescent="0.25">
      <c r="C472" s="19">
        <v>45110</v>
      </c>
      <c r="D472" t="s">
        <v>684</v>
      </c>
      <c r="E472" t="s">
        <v>1363</v>
      </c>
      <c r="F472" t="s">
        <v>959</v>
      </c>
      <c r="G472" t="s">
        <v>1097</v>
      </c>
      <c r="H472">
        <v>72</v>
      </c>
      <c r="I472" s="21">
        <v>4</v>
      </c>
      <c r="J472" t="s">
        <v>272</v>
      </c>
    </row>
    <row r="473" spans="3:10" x14ac:dyDescent="0.25">
      <c r="F473" t="s">
        <v>960</v>
      </c>
      <c r="G473" t="s">
        <v>1098</v>
      </c>
      <c r="H473">
        <v>132</v>
      </c>
      <c r="I473" s="21">
        <v>4</v>
      </c>
      <c r="J473" t="s">
        <v>272</v>
      </c>
    </row>
    <row r="474" spans="3:10" x14ac:dyDescent="0.25">
      <c r="E474" t="s">
        <v>1376</v>
      </c>
      <c r="F474" t="s">
        <v>961</v>
      </c>
      <c r="G474" t="s">
        <v>1099</v>
      </c>
      <c r="H474">
        <v>81</v>
      </c>
      <c r="I474" s="21">
        <v>4</v>
      </c>
      <c r="J474" t="s">
        <v>272</v>
      </c>
    </row>
    <row r="475" spans="3:10" x14ac:dyDescent="0.25">
      <c r="C475" s="19">
        <v>45111</v>
      </c>
      <c r="D475" t="s">
        <v>266</v>
      </c>
      <c r="E475" t="s">
        <v>1382</v>
      </c>
      <c r="F475" t="s">
        <v>1042</v>
      </c>
      <c r="G475" t="s">
        <v>1148</v>
      </c>
      <c r="H475">
        <v>420</v>
      </c>
      <c r="I475" s="21">
        <v>5</v>
      </c>
      <c r="J475" t="s">
        <v>272</v>
      </c>
    </row>
    <row r="476" spans="3:10" x14ac:dyDescent="0.25">
      <c r="F476" t="s">
        <v>1044</v>
      </c>
      <c r="G476" t="s">
        <v>1149</v>
      </c>
      <c r="H476">
        <v>840</v>
      </c>
      <c r="I476" s="21">
        <v>5</v>
      </c>
      <c r="J476" t="s">
        <v>272</v>
      </c>
    </row>
    <row r="477" spans="3:10" x14ac:dyDescent="0.25">
      <c r="F477" t="s">
        <v>1046</v>
      </c>
      <c r="G477" t="s">
        <v>1150</v>
      </c>
      <c r="H477">
        <v>141</v>
      </c>
      <c r="I477" s="21">
        <v>5</v>
      </c>
      <c r="J477" t="s">
        <v>272</v>
      </c>
    </row>
    <row r="478" spans="3:10" x14ac:dyDescent="0.25">
      <c r="F478" t="s">
        <v>1047</v>
      </c>
      <c r="G478" t="s">
        <v>1151</v>
      </c>
      <c r="H478">
        <v>840</v>
      </c>
      <c r="I478" s="21">
        <v>5</v>
      </c>
      <c r="J478" t="s">
        <v>272</v>
      </c>
    </row>
    <row r="479" spans="3:10" x14ac:dyDescent="0.25">
      <c r="F479" t="s">
        <v>1049</v>
      </c>
      <c r="G479" t="s">
        <v>1152</v>
      </c>
      <c r="H479">
        <v>282</v>
      </c>
      <c r="I479" s="21">
        <v>5</v>
      </c>
      <c r="J479" t="s">
        <v>272</v>
      </c>
    </row>
    <row r="480" spans="3:10" x14ac:dyDescent="0.25">
      <c r="F480" t="s">
        <v>1050</v>
      </c>
      <c r="G480" t="s">
        <v>1153</v>
      </c>
      <c r="H480">
        <v>282</v>
      </c>
      <c r="I480" s="21">
        <v>5</v>
      </c>
      <c r="J480" t="s">
        <v>272</v>
      </c>
    </row>
    <row r="481" spans="3:10" x14ac:dyDescent="0.25">
      <c r="F481" t="s">
        <v>1051</v>
      </c>
      <c r="G481" t="s">
        <v>1154</v>
      </c>
      <c r="H481">
        <v>420</v>
      </c>
      <c r="I481" s="21">
        <v>5</v>
      </c>
      <c r="J481" t="s">
        <v>272</v>
      </c>
    </row>
    <row r="482" spans="3:10" x14ac:dyDescent="0.25">
      <c r="F482" t="s">
        <v>1052</v>
      </c>
      <c r="G482" t="s">
        <v>1155</v>
      </c>
      <c r="H482">
        <v>141</v>
      </c>
      <c r="I482" s="21">
        <v>5</v>
      </c>
      <c r="J482" t="s">
        <v>272</v>
      </c>
    </row>
    <row r="483" spans="3:10" x14ac:dyDescent="0.25">
      <c r="F483" t="s">
        <v>1053</v>
      </c>
      <c r="G483" t="s">
        <v>1156</v>
      </c>
      <c r="H483">
        <v>1500</v>
      </c>
      <c r="I483" s="21">
        <v>5</v>
      </c>
      <c r="J483" t="s">
        <v>272</v>
      </c>
    </row>
    <row r="484" spans="3:10" x14ac:dyDescent="0.25">
      <c r="F484" t="s">
        <v>1055</v>
      </c>
      <c r="G484" t="s">
        <v>1157</v>
      </c>
      <c r="H484">
        <v>420</v>
      </c>
      <c r="I484" s="21">
        <v>5</v>
      </c>
      <c r="J484" t="s">
        <v>272</v>
      </c>
    </row>
    <row r="485" spans="3:10" x14ac:dyDescent="0.25">
      <c r="F485" t="s">
        <v>1056</v>
      </c>
      <c r="G485" t="s">
        <v>1158</v>
      </c>
      <c r="H485">
        <v>141</v>
      </c>
      <c r="I485" s="21">
        <v>5</v>
      </c>
      <c r="J485" t="s">
        <v>272</v>
      </c>
    </row>
    <row r="486" spans="3:10" x14ac:dyDescent="0.25">
      <c r="F486" t="s">
        <v>1057</v>
      </c>
      <c r="G486" t="s">
        <v>1159</v>
      </c>
      <c r="H486">
        <v>282</v>
      </c>
      <c r="I486" s="21">
        <v>5</v>
      </c>
      <c r="J486" t="s">
        <v>272</v>
      </c>
    </row>
    <row r="487" spans="3:10" x14ac:dyDescent="0.25">
      <c r="F487" t="s">
        <v>1058</v>
      </c>
      <c r="G487" t="s">
        <v>1160</v>
      </c>
      <c r="H487">
        <v>282</v>
      </c>
      <c r="I487" s="21">
        <v>5</v>
      </c>
      <c r="J487" t="s">
        <v>272</v>
      </c>
    </row>
    <row r="488" spans="3:10" x14ac:dyDescent="0.25">
      <c r="F488" t="s">
        <v>1059</v>
      </c>
      <c r="G488" t="s">
        <v>1161</v>
      </c>
      <c r="H488">
        <v>282</v>
      </c>
      <c r="I488" s="21">
        <v>5</v>
      </c>
      <c r="J488" t="s">
        <v>272</v>
      </c>
    </row>
    <row r="489" spans="3:10" x14ac:dyDescent="0.25">
      <c r="F489" t="s">
        <v>1060</v>
      </c>
      <c r="G489" t="s">
        <v>1162</v>
      </c>
      <c r="H489">
        <v>840</v>
      </c>
      <c r="I489" s="21">
        <v>5</v>
      </c>
      <c r="J489" t="s">
        <v>272</v>
      </c>
    </row>
    <row r="490" spans="3:10" x14ac:dyDescent="0.25">
      <c r="F490" t="s">
        <v>1062</v>
      </c>
      <c r="G490" t="s">
        <v>1163</v>
      </c>
      <c r="H490">
        <v>420</v>
      </c>
      <c r="I490" s="21">
        <v>5</v>
      </c>
      <c r="J490" t="s">
        <v>272</v>
      </c>
    </row>
    <row r="491" spans="3:10" x14ac:dyDescent="0.25">
      <c r="F491" t="s">
        <v>1063</v>
      </c>
      <c r="G491" t="s">
        <v>1164</v>
      </c>
      <c r="H491">
        <v>141</v>
      </c>
      <c r="I491" s="21">
        <v>5</v>
      </c>
      <c r="J491" t="s">
        <v>272</v>
      </c>
    </row>
    <row r="492" spans="3:10" x14ac:dyDescent="0.25">
      <c r="F492" t="s">
        <v>1064</v>
      </c>
      <c r="G492" t="s">
        <v>1165</v>
      </c>
      <c r="H492">
        <v>141</v>
      </c>
      <c r="I492" s="21">
        <v>5</v>
      </c>
      <c r="J492" t="s">
        <v>272</v>
      </c>
    </row>
    <row r="493" spans="3:10" x14ac:dyDescent="0.25">
      <c r="F493" t="s">
        <v>1065</v>
      </c>
      <c r="G493" t="s">
        <v>1166</v>
      </c>
      <c r="H493">
        <v>420</v>
      </c>
      <c r="I493" s="21">
        <v>5</v>
      </c>
      <c r="J493" t="s">
        <v>272</v>
      </c>
    </row>
    <row r="494" spans="3:10" x14ac:dyDescent="0.25">
      <c r="F494" t="s">
        <v>1168</v>
      </c>
      <c r="G494" t="s">
        <v>1167</v>
      </c>
      <c r="H494">
        <v>840</v>
      </c>
      <c r="I494" s="21">
        <v>5</v>
      </c>
      <c r="J494" t="s">
        <v>272</v>
      </c>
    </row>
    <row r="495" spans="3:10" x14ac:dyDescent="0.25">
      <c r="C495" s="19">
        <v>45117</v>
      </c>
      <c r="D495" t="s">
        <v>600</v>
      </c>
      <c r="E495" t="s">
        <v>1375</v>
      </c>
      <c r="F495" t="s">
        <v>906</v>
      </c>
      <c r="G495" t="s">
        <v>1068</v>
      </c>
      <c r="H495">
        <v>1428</v>
      </c>
      <c r="I495" s="21">
        <v>11</v>
      </c>
      <c r="J495" t="s">
        <v>272</v>
      </c>
    </row>
    <row r="496" spans="3:10" x14ac:dyDescent="0.25">
      <c r="F496" t="s">
        <v>908</v>
      </c>
      <c r="G496" t="s">
        <v>1069</v>
      </c>
      <c r="H496">
        <v>480</v>
      </c>
      <c r="I496" s="21">
        <v>11</v>
      </c>
      <c r="J496" t="s">
        <v>272</v>
      </c>
    </row>
    <row r="497" spans="6:10" x14ac:dyDescent="0.25">
      <c r="F497" t="s">
        <v>910</v>
      </c>
      <c r="G497" t="s">
        <v>1070</v>
      </c>
      <c r="H497">
        <v>1236</v>
      </c>
      <c r="I497" s="21">
        <v>11</v>
      </c>
      <c r="J497" t="s">
        <v>272</v>
      </c>
    </row>
    <row r="498" spans="6:10" x14ac:dyDescent="0.25">
      <c r="F498" t="s">
        <v>912</v>
      </c>
      <c r="G498" t="s">
        <v>1071</v>
      </c>
      <c r="H498">
        <v>1032</v>
      </c>
      <c r="I498" s="21">
        <v>11</v>
      </c>
      <c r="J498" t="s">
        <v>272</v>
      </c>
    </row>
    <row r="499" spans="6:10" x14ac:dyDescent="0.25">
      <c r="F499" t="s">
        <v>914</v>
      </c>
      <c r="G499" t="s">
        <v>1072</v>
      </c>
      <c r="H499">
        <v>504</v>
      </c>
      <c r="I499" s="21">
        <v>11</v>
      </c>
      <c r="J499" t="s">
        <v>272</v>
      </c>
    </row>
    <row r="500" spans="6:10" x14ac:dyDescent="0.25">
      <c r="F500" t="s">
        <v>916</v>
      </c>
      <c r="G500" t="s">
        <v>1073</v>
      </c>
      <c r="H500">
        <v>384</v>
      </c>
      <c r="I500" s="21">
        <v>11</v>
      </c>
      <c r="J500" t="s">
        <v>272</v>
      </c>
    </row>
    <row r="501" spans="6:10" x14ac:dyDescent="0.25">
      <c r="F501" t="s">
        <v>919</v>
      </c>
      <c r="G501" t="s">
        <v>1074</v>
      </c>
      <c r="H501">
        <v>330</v>
      </c>
      <c r="I501" s="21">
        <v>11</v>
      </c>
      <c r="J501" t="s">
        <v>272</v>
      </c>
    </row>
    <row r="502" spans="6:10" x14ac:dyDescent="0.25">
      <c r="F502" t="s">
        <v>921</v>
      </c>
      <c r="G502" t="s">
        <v>1075</v>
      </c>
      <c r="H502">
        <v>588</v>
      </c>
      <c r="I502" s="21">
        <v>11</v>
      </c>
      <c r="J502" t="s">
        <v>272</v>
      </c>
    </row>
    <row r="503" spans="6:10" x14ac:dyDescent="0.25">
      <c r="F503" t="s">
        <v>923</v>
      </c>
      <c r="G503" t="s">
        <v>1076</v>
      </c>
      <c r="H503">
        <v>800</v>
      </c>
      <c r="I503" s="21">
        <v>11</v>
      </c>
      <c r="J503" t="s">
        <v>272</v>
      </c>
    </row>
    <row r="504" spans="6:10" x14ac:dyDescent="0.25">
      <c r="F504" t="s">
        <v>925</v>
      </c>
      <c r="G504" t="s">
        <v>1077</v>
      </c>
      <c r="H504">
        <v>840</v>
      </c>
      <c r="I504" s="21">
        <v>11</v>
      </c>
      <c r="J504" t="s">
        <v>272</v>
      </c>
    </row>
    <row r="505" spans="6:10" x14ac:dyDescent="0.25">
      <c r="F505" t="s">
        <v>926</v>
      </c>
      <c r="G505" t="s">
        <v>1078</v>
      </c>
      <c r="H505">
        <v>330</v>
      </c>
      <c r="I505" s="21">
        <v>11</v>
      </c>
      <c r="J505" t="s">
        <v>272</v>
      </c>
    </row>
    <row r="506" spans="6:10" x14ac:dyDescent="0.25">
      <c r="F506" t="s">
        <v>928</v>
      </c>
      <c r="G506" t="s">
        <v>1079</v>
      </c>
      <c r="H506">
        <v>1120</v>
      </c>
      <c r="I506" s="21">
        <v>11</v>
      </c>
      <c r="J506" t="s">
        <v>272</v>
      </c>
    </row>
    <row r="507" spans="6:10" x14ac:dyDescent="0.25">
      <c r="F507" t="s">
        <v>930</v>
      </c>
      <c r="G507" t="s">
        <v>1080</v>
      </c>
      <c r="H507">
        <v>350</v>
      </c>
      <c r="I507" s="21">
        <v>11</v>
      </c>
      <c r="J507" t="s">
        <v>272</v>
      </c>
    </row>
    <row r="508" spans="6:10" x14ac:dyDescent="0.25">
      <c r="F508" t="s">
        <v>932</v>
      </c>
      <c r="G508" t="s">
        <v>1081</v>
      </c>
      <c r="H508">
        <v>540</v>
      </c>
      <c r="I508" s="21">
        <v>11</v>
      </c>
      <c r="J508" t="s">
        <v>272</v>
      </c>
    </row>
    <row r="509" spans="6:10" x14ac:dyDescent="0.25">
      <c r="F509" t="s">
        <v>934</v>
      </c>
      <c r="G509" t="s">
        <v>1082</v>
      </c>
      <c r="H509">
        <v>1264</v>
      </c>
      <c r="I509" s="21">
        <v>11</v>
      </c>
      <c r="J509" t="s">
        <v>272</v>
      </c>
    </row>
    <row r="510" spans="6:10" x14ac:dyDescent="0.25">
      <c r="F510" t="s">
        <v>936</v>
      </c>
      <c r="G510" t="s">
        <v>1083</v>
      </c>
      <c r="H510">
        <v>240</v>
      </c>
      <c r="I510" s="21">
        <v>11</v>
      </c>
      <c r="J510" t="s">
        <v>272</v>
      </c>
    </row>
    <row r="511" spans="6:10" x14ac:dyDescent="0.25">
      <c r="F511" t="s">
        <v>938</v>
      </c>
      <c r="G511" t="s">
        <v>1084</v>
      </c>
      <c r="H511">
        <v>994</v>
      </c>
      <c r="I511" s="21">
        <v>11</v>
      </c>
      <c r="J511" t="s">
        <v>272</v>
      </c>
    </row>
    <row r="512" spans="6:10" x14ac:dyDescent="0.25">
      <c r="F512" t="s">
        <v>940</v>
      </c>
      <c r="G512" t="s">
        <v>1085</v>
      </c>
      <c r="H512">
        <v>1400</v>
      </c>
      <c r="I512" s="21">
        <v>11</v>
      </c>
      <c r="J512" t="s">
        <v>272</v>
      </c>
    </row>
    <row r="513" spans="2:10" x14ac:dyDescent="0.25">
      <c r="F513" t="s">
        <v>941</v>
      </c>
      <c r="G513" t="s">
        <v>1086</v>
      </c>
      <c r="H513">
        <v>994</v>
      </c>
      <c r="I513" s="21">
        <v>11</v>
      </c>
      <c r="J513" t="s">
        <v>272</v>
      </c>
    </row>
    <row r="514" spans="2:10" x14ac:dyDescent="0.25">
      <c r="F514" t="s">
        <v>942</v>
      </c>
      <c r="G514" t="s">
        <v>1087</v>
      </c>
      <c r="H514">
        <v>2002</v>
      </c>
      <c r="I514" s="21">
        <v>11</v>
      </c>
      <c r="J514" t="s">
        <v>272</v>
      </c>
    </row>
    <row r="515" spans="2:10" x14ac:dyDescent="0.25">
      <c r="F515" t="s">
        <v>943</v>
      </c>
      <c r="G515" t="s">
        <v>1088</v>
      </c>
      <c r="H515">
        <v>980</v>
      </c>
      <c r="I515" s="21">
        <v>11</v>
      </c>
      <c r="J515" t="s">
        <v>272</v>
      </c>
    </row>
    <row r="516" spans="2:10" x14ac:dyDescent="0.25">
      <c r="F516" t="s">
        <v>945</v>
      </c>
      <c r="G516" t="s">
        <v>1089</v>
      </c>
      <c r="H516">
        <v>1204</v>
      </c>
      <c r="I516" s="21">
        <v>11</v>
      </c>
      <c r="J516" t="s">
        <v>272</v>
      </c>
    </row>
    <row r="517" spans="2:10" x14ac:dyDescent="0.25">
      <c r="F517" t="s">
        <v>946</v>
      </c>
      <c r="G517" t="s">
        <v>1090</v>
      </c>
      <c r="H517">
        <v>504</v>
      </c>
      <c r="I517" s="21">
        <v>11</v>
      </c>
      <c r="J517" t="s">
        <v>272</v>
      </c>
    </row>
    <row r="518" spans="2:10" x14ac:dyDescent="0.25">
      <c r="F518" t="s">
        <v>947</v>
      </c>
      <c r="G518" t="s">
        <v>1091</v>
      </c>
      <c r="H518">
        <v>2016</v>
      </c>
      <c r="I518" s="21">
        <v>11</v>
      </c>
      <c r="J518" t="s">
        <v>272</v>
      </c>
    </row>
    <row r="519" spans="2:10" x14ac:dyDescent="0.25">
      <c r="F519" t="s">
        <v>949</v>
      </c>
      <c r="G519" t="s">
        <v>1092</v>
      </c>
      <c r="H519">
        <v>540</v>
      </c>
      <c r="I519" s="21">
        <v>11</v>
      </c>
      <c r="J519" t="s">
        <v>272</v>
      </c>
    </row>
    <row r="520" spans="2:10" x14ac:dyDescent="0.25">
      <c r="F520" t="s">
        <v>951</v>
      </c>
      <c r="G520" t="s">
        <v>1093</v>
      </c>
      <c r="H520">
        <v>900</v>
      </c>
      <c r="I520" s="21">
        <v>11</v>
      </c>
      <c r="J520" t="s">
        <v>272</v>
      </c>
    </row>
    <row r="521" spans="2:10" x14ac:dyDescent="0.25">
      <c r="F521" t="s">
        <v>953</v>
      </c>
      <c r="G521" t="s">
        <v>1094</v>
      </c>
      <c r="H521">
        <v>324</v>
      </c>
      <c r="I521" s="21">
        <v>11</v>
      </c>
      <c r="J521" t="s">
        <v>272</v>
      </c>
    </row>
    <row r="522" spans="2:10" x14ac:dyDescent="0.25">
      <c r="F522" t="s">
        <v>955</v>
      </c>
      <c r="G522" t="s">
        <v>1095</v>
      </c>
      <c r="H522">
        <v>888</v>
      </c>
      <c r="I522" s="21">
        <v>11</v>
      </c>
      <c r="J522" t="s">
        <v>272</v>
      </c>
    </row>
    <row r="523" spans="2:10" x14ac:dyDescent="0.25">
      <c r="F523" t="s">
        <v>957</v>
      </c>
      <c r="G523" t="s">
        <v>1096</v>
      </c>
      <c r="H523">
        <v>560</v>
      </c>
      <c r="I523" s="21">
        <v>11</v>
      </c>
      <c r="J523" t="s">
        <v>272</v>
      </c>
    </row>
    <row r="524" spans="2:10" x14ac:dyDescent="0.25">
      <c r="B524" s="19">
        <v>45110</v>
      </c>
      <c r="C524" s="19">
        <v>45110</v>
      </c>
      <c r="D524" t="s">
        <v>28</v>
      </c>
      <c r="E524" t="s">
        <v>1349</v>
      </c>
      <c r="F524" t="s">
        <v>1230</v>
      </c>
      <c r="G524" t="s">
        <v>1232</v>
      </c>
      <c r="H524">
        <v>1000</v>
      </c>
      <c r="I524" s="21">
        <v>0</v>
      </c>
      <c r="J524" t="s">
        <v>272</v>
      </c>
    </row>
    <row r="525" spans="2:10" x14ac:dyDescent="0.25">
      <c r="D525" t="s">
        <v>233</v>
      </c>
      <c r="E525" t="s">
        <v>1349</v>
      </c>
      <c r="F525" t="s">
        <v>1210</v>
      </c>
      <c r="G525" t="s">
        <v>1212</v>
      </c>
      <c r="H525">
        <v>1000</v>
      </c>
      <c r="I525" s="21">
        <v>0</v>
      </c>
      <c r="J525" t="s">
        <v>272</v>
      </c>
    </row>
    <row r="526" spans="2:10" x14ac:dyDescent="0.25">
      <c r="F526" t="s">
        <v>1234</v>
      </c>
      <c r="G526" t="s">
        <v>1236</v>
      </c>
      <c r="H526">
        <v>504</v>
      </c>
      <c r="I526" s="21">
        <v>0</v>
      </c>
      <c r="J526" t="s">
        <v>272</v>
      </c>
    </row>
    <row r="527" spans="2:10" x14ac:dyDescent="0.25">
      <c r="D527" t="s">
        <v>16</v>
      </c>
      <c r="E527" t="s">
        <v>1349</v>
      </c>
      <c r="F527" t="s">
        <v>1213</v>
      </c>
      <c r="G527" t="s">
        <v>1215</v>
      </c>
      <c r="H527">
        <v>1000</v>
      </c>
      <c r="I527" s="21">
        <v>0</v>
      </c>
      <c r="J527" t="s">
        <v>272</v>
      </c>
    </row>
    <row r="528" spans="2:10" x14ac:dyDescent="0.25">
      <c r="C528" s="19">
        <v>45111</v>
      </c>
      <c r="D528" t="s">
        <v>266</v>
      </c>
      <c r="E528" t="s">
        <v>1383</v>
      </c>
      <c r="F528" t="s">
        <v>1176</v>
      </c>
      <c r="G528" t="s">
        <v>1178</v>
      </c>
      <c r="H528">
        <v>210</v>
      </c>
      <c r="I528" s="21">
        <v>1</v>
      </c>
      <c r="J528" t="s">
        <v>272</v>
      </c>
    </row>
    <row r="529" spans="6:10" x14ac:dyDescent="0.25">
      <c r="F529" t="s">
        <v>1179</v>
      </c>
      <c r="G529" t="s">
        <v>1181</v>
      </c>
      <c r="H529">
        <v>420</v>
      </c>
      <c r="I529" s="21">
        <v>1</v>
      </c>
      <c r="J529" t="s">
        <v>272</v>
      </c>
    </row>
    <row r="530" spans="6:10" x14ac:dyDescent="0.25">
      <c r="F530" t="s">
        <v>1182</v>
      </c>
      <c r="G530" t="s">
        <v>1184</v>
      </c>
      <c r="H530">
        <v>900</v>
      </c>
      <c r="I530" s="21">
        <v>1</v>
      </c>
      <c r="J530" t="s">
        <v>272</v>
      </c>
    </row>
    <row r="531" spans="6:10" x14ac:dyDescent="0.25">
      <c r="F531" t="s">
        <v>1185</v>
      </c>
      <c r="G531" t="s">
        <v>1186</v>
      </c>
      <c r="H531">
        <v>210</v>
      </c>
      <c r="I531" s="21">
        <v>1</v>
      </c>
      <c r="J531" t="s">
        <v>272</v>
      </c>
    </row>
    <row r="532" spans="6:10" x14ac:dyDescent="0.25">
      <c r="F532" t="s">
        <v>1187</v>
      </c>
      <c r="G532" t="s">
        <v>1188</v>
      </c>
      <c r="H532">
        <v>450</v>
      </c>
      <c r="I532" s="21">
        <v>1</v>
      </c>
      <c r="J532" t="s">
        <v>272</v>
      </c>
    </row>
    <row r="533" spans="6:10" x14ac:dyDescent="0.25">
      <c r="F533" t="s">
        <v>1189</v>
      </c>
      <c r="G533" t="s">
        <v>1190</v>
      </c>
      <c r="H533">
        <v>450</v>
      </c>
      <c r="I533" s="21">
        <v>1</v>
      </c>
      <c r="J533" t="s">
        <v>272</v>
      </c>
    </row>
    <row r="534" spans="6:10" x14ac:dyDescent="0.25">
      <c r="F534" t="s">
        <v>1191</v>
      </c>
      <c r="G534" t="s">
        <v>1193</v>
      </c>
      <c r="H534">
        <v>180</v>
      </c>
      <c r="I534" s="21">
        <v>1</v>
      </c>
      <c r="J534" t="s">
        <v>272</v>
      </c>
    </row>
    <row r="535" spans="6:10" x14ac:dyDescent="0.25">
      <c r="F535" t="s">
        <v>1194</v>
      </c>
      <c r="G535" t="s">
        <v>1195</v>
      </c>
      <c r="H535">
        <v>420</v>
      </c>
      <c r="I535" s="21">
        <v>1</v>
      </c>
      <c r="J535" t="s">
        <v>272</v>
      </c>
    </row>
    <row r="536" spans="6:10" x14ac:dyDescent="0.25">
      <c r="F536" t="s">
        <v>1196</v>
      </c>
      <c r="G536" t="s">
        <v>1197</v>
      </c>
      <c r="H536">
        <v>210</v>
      </c>
      <c r="I536" s="21">
        <v>1</v>
      </c>
      <c r="J536" t="s">
        <v>272</v>
      </c>
    </row>
    <row r="537" spans="6:10" x14ac:dyDescent="0.25">
      <c r="F537" t="s">
        <v>1198</v>
      </c>
      <c r="G537" t="s">
        <v>1199</v>
      </c>
      <c r="H537">
        <v>210</v>
      </c>
      <c r="I537" s="21">
        <v>1</v>
      </c>
      <c r="J537" t="s">
        <v>272</v>
      </c>
    </row>
    <row r="538" spans="6:10" x14ac:dyDescent="0.25">
      <c r="F538" t="s">
        <v>1200</v>
      </c>
      <c r="G538" t="s">
        <v>1201</v>
      </c>
      <c r="H538">
        <v>420</v>
      </c>
      <c r="I538" s="21">
        <v>1</v>
      </c>
      <c r="J538" t="s">
        <v>272</v>
      </c>
    </row>
    <row r="539" spans="6:10" x14ac:dyDescent="0.25">
      <c r="F539" t="s">
        <v>1202</v>
      </c>
      <c r="G539" t="s">
        <v>1203</v>
      </c>
      <c r="H539">
        <v>420</v>
      </c>
      <c r="I539" s="21">
        <v>1</v>
      </c>
      <c r="J539" t="s">
        <v>272</v>
      </c>
    </row>
    <row r="540" spans="6:10" x14ac:dyDescent="0.25">
      <c r="F540" t="s">
        <v>1204</v>
      </c>
      <c r="G540" t="s">
        <v>1205</v>
      </c>
      <c r="H540">
        <v>360</v>
      </c>
      <c r="I540" s="21">
        <v>1</v>
      </c>
      <c r="J540" t="s">
        <v>272</v>
      </c>
    </row>
    <row r="541" spans="6:10" x14ac:dyDescent="0.25">
      <c r="F541" t="s">
        <v>1206</v>
      </c>
      <c r="G541" t="s">
        <v>1207</v>
      </c>
      <c r="H541">
        <v>180</v>
      </c>
      <c r="I541" s="21">
        <v>1</v>
      </c>
      <c r="J541" t="s">
        <v>272</v>
      </c>
    </row>
    <row r="542" spans="6:10" x14ac:dyDescent="0.25">
      <c r="F542" t="s">
        <v>1208</v>
      </c>
      <c r="G542" t="s">
        <v>1209</v>
      </c>
      <c r="H542">
        <v>360</v>
      </c>
      <c r="I542" s="21">
        <v>1</v>
      </c>
      <c r="J542" t="s">
        <v>272</v>
      </c>
    </row>
    <row r="543" spans="6:10" x14ac:dyDescent="0.25">
      <c r="F543" t="s">
        <v>1216</v>
      </c>
      <c r="G543" t="s">
        <v>1218</v>
      </c>
      <c r="H543">
        <v>210</v>
      </c>
      <c r="I543" s="21">
        <v>1</v>
      </c>
      <c r="J543" t="s">
        <v>272</v>
      </c>
    </row>
    <row r="544" spans="6:10" x14ac:dyDescent="0.25">
      <c r="F544" t="s">
        <v>1219</v>
      </c>
      <c r="G544" t="s">
        <v>1220</v>
      </c>
      <c r="H544">
        <v>210</v>
      </c>
      <c r="I544" s="21">
        <v>1</v>
      </c>
      <c r="J544" t="s">
        <v>272</v>
      </c>
    </row>
    <row r="545" spans="2:10" x14ac:dyDescent="0.25">
      <c r="F545" t="s">
        <v>1221</v>
      </c>
      <c r="G545" t="s">
        <v>1222</v>
      </c>
      <c r="H545">
        <v>450</v>
      </c>
      <c r="I545" s="21">
        <v>1</v>
      </c>
      <c r="J545" t="s">
        <v>272</v>
      </c>
    </row>
    <row r="546" spans="2:10" x14ac:dyDescent="0.25">
      <c r="F546" t="s">
        <v>1223</v>
      </c>
      <c r="G546" t="s">
        <v>1225</v>
      </c>
      <c r="H546">
        <v>210</v>
      </c>
      <c r="I546" s="21">
        <v>1</v>
      </c>
      <c r="J546" t="s">
        <v>272</v>
      </c>
    </row>
    <row r="547" spans="2:10" x14ac:dyDescent="0.25">
      <c r="F547" t="s">
        <v>1226</v>
      </c>
      <c r="G547" t="s">
        <v>1227</v>
      </c>
      <c r="H547">
        <v>420</v>
      </c>
      <c r="I547" s="21">
        <v>1</v>
      </c>
      <c r="J547" t="s">
        <v>272</v>
      </c>
    </row>
    <row r="548" spans="2:10" x14ac:dyDescent="0.25">
      <c r="F548" t="s">
        <v>1228</v>
      </c>
      <c r="G548" t="s">
        <v>1229</v>
      </c>
      <c r="H548">
        <v>210</v>
      </c>
      <c r="I548" s="21">
        <v>1</v>
      </c>
      <c r="J548" t="s">
        <v>272</v>
      </c>
    </row>
    <row r="549" spans="2:10" x14ac:dyDescent="0.25">
      <c r="B549" s="19">
        <v>45112</v>
      </c>
      <c r="C549" s="19">
        <v>45112</v>
      </c>
      <c r="D549" t="s">
        <v>28</v>
      </c>
      <c r="E549" t="s">
        <v>1349</v>
      </c>
      <c r="F549" t="s">
        <v>1241</v>
      </c>
      <c r="G549" t="s">
        <v>1243</v>
      </c>
      <c r="H549">
        <v>192</v>
      </c>
      <c r="I549" s="21">
        <v>0</v>
      </c>
      <c r="J549" t="s">
        <v>272</v>
      </c>
    </row>
    <row r="550" spans="2:10" x14ac:dyDescent="0.25">
      <c r="F550" t="s">
        <v>1248</v>
      </c>
      <c r="G550" t="s">
        <v>1250</v>
      </c>
      <c r="H550">
        <v>1000</v>
      </c>
      <c r="I550" s="21">
        <v>0</v>
      </c>
      <c r="J550" t="s">
        <v>272</v>
      </c>
    </row>
    <row r="551" spans="2:10" x14ac:dyDescent="0.25">
      <c r="D551" t="s">
        <v>233</v>
      </c>
      <c r="E551" t="s">
        <v>1349</v>
      </c>
      <c r="F551" t="s">
        <v>1237</v>
      </c>
      <c r="G551" t="s">
        <v>1239</v>
      </c>
      <c r="H551">
        <v>996</v>
      </c>
      <c r="I551" s="21">
        <v>0</v>
      </c>
      <c r="J551" t="s">
        <v>272</v>
      </c>
    </row>
    <row r="552" spans="2:10" x14ac:dyDescent="0.25">
      <c r="F552" t="s">
        <v>1244</v>
      </c>
      <c r="G552" t="s">
        <v>1246</v>
      </c>
      <c r="H552">
        <v>665</v>
      </c>
      <c r="I552" s="21">
        <v>0</v>
      </c>
      <c r="J552" t="s">
        <v>272</v>
      </c>
    </row>
    <row r="553" spans="2:10" x14ac:dyDescent="0.25">
      <c r="D553" t="s">
        <v>16</v>
      </c>
      <c r="E553" t="s">
        <v>1384</v>
      </c>
      <c r="F553" t="s">
        <v>1252</v>
      </c>
      <c r="G553" t="s">
        <v>370</v>
      </c>
      <c r="H553">
        <v>86</v>
      </c>
      <c r="I553" s="21">
        <v>0</v>
      </c>
      <c r="J553" t="s">
        <v>272</v>
      </c>
    </row>
    <row r="554" spans="2:10" x14ac:dyDescent="0.25">
      <c r="F554" t="s">
        <v>1254</v>
      </c>
      <c r="G554" t="s">
        <v>370</v>
      </c>
      <c r="H554">
        <v>125</v>
      </c>
      <c r="I554" s="21">
        <v>0</v>
      </c>
      <c r="J554" t="s">
        <v>272</v>
      </c>
    </row>
    <row r="555" spans="2:10" x14ac:dyDescent="0.25">
      <c r="F555" t="s">
        <v>1256</v>
      </c>
      <c r="G555" t="s">
        <v>370</v>
      </c>
      <c r="H555">
        <v>32</v>
      </c>
      <c r="I555" s="21">
        <v>0</v>
      </c>
      <c r="J555" t="s">
        <v>272</v>
      </c>
    </row>
    <row r="556" spans="2:10" x14ac:dyDescent="0.25">
      <c r="F556" t="s">
        <v>1257</v>
      </c>
      <c r="G556" t="s">
        <v>370</v>
      </c>
      <c r="H556">
        <v>56</v>
      </c>
      <c r="I556" s="21">
        <v>0</v>
      </c>
      <c r="J556" t="s">
        <v>272</v>
      </c>
    </row>
    <row r="557" spans="2:10" x14ac:dyDescent="0.25">
      <c r="F557" t="s">
        <v>1258</v>
      </c>
      <c r="G557" t="s">
        <v>370</v>
      </c>
      <c r="H557">
        <v>239</v>
      </c>
      <c r="I557" s="21">
        <v>0</v>
      </c>
      <c r="J557" t="s">
        <v>272</v>
      </c>
    </row>
    <row r="558" spans="2:10" x14ac:dyDescent="0.25">
      <c r="F558" t="s">
        <v>1259</v>
      </c>
      <c r="G558" t="s">
        <v>370</v>
      </c>
      <c r="H558">
        <v>229</v>
      </c>
      <c r="I558" s="21">
        <v>0</v>
      </c>
      <c r="J558" t="s">
        <v>272</v>
      </c>
    </row>
    <row r="559" spans="2:10" x14ac:dyDescent="0.25">
      <c r="F559" t="s">
        <v>1260</v>
      </c>
      <c r="G559" t="s">
        <v>370</v>
      </c>
      <c r="H559">
        <v>28</v>
      </c>
      <c r="I559" s="21">
        <v>0</v>
      </c>
      <c r="J559" t="s">
        <v>272</v>
      </c>
    </row>
    <row r="560" spans="2:10" x14ac:dyDescent="0.25">
      <c r="F560" t="s">
        <v>1262</v>
      </c>
      <c r="G560" t="s">
        <v>370</v>
      </c>
      <c r="H560">
        <v>290</v>
      </c>
      <c r="I560" s="21">
        <v>0</v>
      </c>
      <c r="J560" t="s">
        <v>272</v>
      </c>
    </row>
    <row r="561" spans="5:10" x14ac:dyDescent="0.25">
      <c r="F561" t="s">
        <v>1263</v>
      </c>
      <c r="G561" t="s">
        <v>370</v>
      </c>
      <c r="H561">
        <v>250</v>
      </c>
      <c r="I561" s="21">
        <v>0</v>
      </c>
      <c r="J561" t="s">
        <v>272</v>
      </c>
    </row>
    <row r="562" spans="5:10" x14ac:dyDescent="0.25">
      <c r="F562" t="s">
        <v>1264</v>
      </c>
      <c r="G562" t="s">
        <v>370</v>
      </c>
      <c r="H562">
        <v>50</v>
      </c>
      <c r="I562" s="21">
        <v>0</v>
      </c>
      <c r="J562" t="s">
        <v>272</v>
      </c>
    </row>
    <row r="563" spans="5:10" x14ac:dyDescent="0.25">
      <c r="F563" t="s">
        <v>1265</v>
      </c>
      <c r="G563" t="s">
        <v>370</v>
      </c>
      <c r="H563">
        <v>63</v>
      </c>
      <c r="I563" s="21">
        <v>0</v>
      </c>
      <c r="J563" t="s">
        <v>272</v>
      </c>
    </row>
    <row r="564" spans="5:10" x14ac:dyDescent="0.25">
      <c r="F564" t="s">
        <v>1266</v>
      </c>
      <c r="G564" t="s">
        <v>370</v>
      </c>
      <c r="H564">
        <v>23</v>
      </c>
      <c r="I564" s="21">
        <v>0</v>
      </c>
      <c r="J564" t="s">
        <v>272</v>
      </c>
    </row>
    <row r="565" spans="5:10" x14ac:dyDescent="0.25">
      <c r="F565" t="s">
        <v>1267</v>
      </c>
      <c r="G565" t="s">
        <v>370</v>
      </c>
      <c r="H565">
        <v>40</v>
      </c>
      <c r="I565" s="21">
        <v>0</v>
      </c>
      <c r="J565" t="s">
        <v>272</v>
      </c>
    </row>
    <row r="566" spans="5:10" x14ac:dyDescent="0.25">
      <c r="F566" t="s">
        <v>1268</v>
      </c>
      <c r="G566" t="s">
        <v>370</v>
      </c>
      <c r="H566">
        <v>10</v>
      </c>
      <c r="I566" s="21">
        <v>0</v>
      </c>
      <c r="J566" t="s">
        <v>272</v>
      </c>
    </row>
    <row r="567" spans="5:10" x14ac:dyDescent="0.25">
      <c r="F567" t="s">
        <v>1269</v>
      </c>
      <c r="G567" t="s">
        <v>370</v>
      </c>
      <c r="H567">
        <v>227</v>
      </c>
      <c r="I567" s="21">
        <v>0</v>
      </c>
      <c r="J567" t="s">
        <v>272</v>
      </c>
    </row>
    <row r="568" spans="5:10" x14ac:dyDescent="0.25">
      <c r="F568" t="s">
        <v>1270</v>
      </c>
      <c r="G568" t="s">
        <v>370</v>
      </c>
      <c r="H568">
        <v>323</v>
      </c>
      <c r="I568" s="21">
        <v>0</v>
      </c>
      <c r="J568" t="s">
        <v>272</v>
      </c>
    </row>
    <row r="569" spans="5:10" x14ac:dyDescent="0.25">
      <c r="F569" t="s">
        <v>1289</v>
      </c>
      <c r="G569" t="s">
        <v>1291</v>
      </c>
      <c r="H569">
        <v>1000</v>
      </c>
      <c r="I569" s="21">
        <v>0</v>
      </c>
      <c r="J569" t="s">
        <v>272</v>
      </c>
    </row>
    <row r="570" spans="5:10" x14ac:dyDescent="0.25">
      <c r="F570" t="s">
        <v>1292</v>
      </c>
      <c r="G570" t="s">
        <v>1294</v>
      </c>
      <c r="H570">
        <v>1000</v>
      </c>
      <c r="I570" s="21">
        <v>0</v>
      </c>
      <c r="J570" t="s">
        <v>272</v>
      </c>
    </row>
    <row r="571" spans="5:10" x14ac:dyDescent="0.25">
      <c r="F571" t="s">
        <v>1295</v>
      </c>
      <c r="G571" t="s">
        <v>1297</v>
      </c>
      <c r="H571">
        <v>1000</v>
      </c>
      <c r="I571" s="21">
        <v>0</v>
      </c>
      <c r="J571" t="s">
        <v>272</v>
      </c>
    </row>
    <row r="572" spans="5:10" x14ac:dyDescent="0.25">
      <c r="F572" t="s">
        <v>1298</v>
      </c>
      <c r="G572" t="s">
        <v>1300</v>
      </c>
      <c r="H572">
        <v>1000</v>
      </c>
      <c r="I572" s="21">
        <v>0</v>
      </c>
      <c r="J572" t="s">
        <v>272</v>
      </c>
    </row>
    <row r="573" spans="5:10" x14ac:dyDescent="0.25">
      <c r="F573" t="s">
        <v>1301</v>
      </c>
      <c r="G573" t="s">
        <v>1303</v>
      </c>
      <c r="H573">
        <v>1000</v>
      </c>
      <c r="I573" s="21">
        <v>0</v>
      </c>
      <c r="J573" t="s">
        <v>272</v>
      </c>
    </row>
    <row r="574" spans="5:10" x14ac:dyDescent="0.25">
      <c r="F574" t="s">
        <v>1304</v>
      </c>
      <c r="G574" t="s">
        <v>1306</v>
      </c>
      <c r="H574">
        <v>1000</v>
      </c>
      <c r="I574" s="21">
        <v>0</v>
      </c>
      <c r="J574" t="s">
        <v>272</v>
      </c>
    </row>
    <row r="575" spans="5:10" x14ac:dyDescent="0.25">
      <c r="E575" t="s">
        <v>1385</v>
      </c>
      <c r="F575" t="s">
        <v>1271</v>
      </c>
      <c r="G575" t="s">
        <v>1273</v>
      </c>
      <c r="H575">
        <v>702</v>
      </c>
      <c r="I575" s="21">
        <v>0</v>
      </c>
      <c r="J575" t="s">
        <v>272</v>
      </c>
    </row>
    <row r="576" spans="5:10" x14ac:dyDescent="0.25">
      <c r="F576" t="s">
        <v>1274</v>
      </c>
      <c r="G576" t="s">
        <v>1276</v>
      </c>
      <c r="H576">
        <v>702</v>
      </c>
      <c r="I576" s="21">
        <v>0</v>
      </c>
      <c r="J576" t="s">
        <v>272</v>
      </c>
    </row>
    <row r="577" spans="2:10" x14ac:dyDescent="0.25">
      <c r="F577" t="s">
        <v>1277</v>
      </c>
      <c r="G577" t="s">
        <v>1279</v>
      </c>
      <c r="H577">
        <v>702</v>
      </c>
      <c r="I577" s="21">
        <v>0</v>
      </c>
      <c r="J577" t="s">
        <v>272</v>
      </c>
    </row>
    <row r="578" spans="2:10" x14ac:dyDescent="0.25">
      <c r="F578" t="s">
        <v>1280</v>
      </c>
      <c r="G578" t="s">
        <v>1282</v>
      </c>
      <c r="H578">
        <v>702</v>
      </c>
      <c r="I578" s="21">
        <v>0</v>
      </c>
      <c r="J578" t="s">
        <v>272</v>
      </c>
    </row>
    <row r="579" spans="2:10" x14ac:dyDescent="0.25">
      <c r="F579" t="s">
        <v>1283</v>
      </c>
      <c r="G579" t="s">
        <v>1285</v>
      </c>
      <c r="H579">
        <v>180</v>
      </c>
      <c r="I579" s="21">
        <v>0</v>
      </c>
      <c r="J579" t="s">
        <v>272</v>
      </c>
    </row>
    <row r="580" spans="2:10" x14ac:dyDescent="0.25">
      <c r="F580" t="s">
        <v>1286</v>
      </c>
      <c r="G580" t="s">
        <v>1287</v>
      </c>
      <c r="H580">
        <v>180</v>
      </c>
      <c r="I580" s="21">
        <v>0</v>
      </c>
      <c r="J580" t="s">
        <v>272</v>
      </c>
    </row>
    <row r="581" spans="2:10" x14ac:dyDescent="0.25">
      <c r="B581" s="19">
        <v>45117</v>
      </c>
      <c r="C581" s="19">
        <v>45120</v>
      </c>
      <c r="D581" t="s">
        <v>684</v>
      </c>
      <c r="E581" t="s">
        <v>1372</v>
      </c>
      <c r="F581" t="s">
        <v>1309</v>
      </c>
      <c r="G581" t="s">
        <v>1310</v>
      </c>
      <c r="H581">
        <v>30</v>
      </c>
      <c r="I581" s="21">
        <v>3</v>
      </c>
      <c r="J581" t="s">
        <v>272</v>
      </c>
    </row>
    <row r="582" spans="2:10" x14ac:dyDescent="0.25">
      <c r="F582" t="s">
        <v>1311</v>
      </c>
      <c r="G582" t="s">
        <v>1312</v>
      </c>
      <c r="H582">
        <v>1277</v>
      </c>
      <c r="I582" s="21">
        <v>3</v>
      </c>
      <c r="J582" t="s">
        <v>272</v>
      </c>
    </row>
    <row r="583" spans="2:10" x14ac:dyDescent="0.25">
      <c r="B583" s="19">
        <v>45120</v>
      </c>
      <c r="C583" s="19">
        <v>45120</v>
      </c>
      <c r="D583" t="s">
        <v>684</v>
      </c>
      <c r="E583" t="s">
        <v>1387</v>
      </c>
      <c r="F583" t="s">
        <v>1317</v>
      </c>
      <c r="G583" t="s">
        <v>1318</v>
      </c>
      <c r="H583">
        <v>384</v>
      </c>
      <c r="I583" s="21">
        <v>0</v>
      </c>
      <c r="J583" t="s">
        <v>272</v>
      </c>
    </row>
    <row r="584" spans="2:10" x14ac:dyDescent="0.25">
      <c r="F584" t="s">
        <v>1319</v>
      </c>
      <c r="G584" t="s">
        <v>1320</v>
      </c>
      <c r="H584">
        <v>384</v>
      </c>
      <c r="I584" s="21">
        <v>0</v>
      </c>
      <c r="J584" t="s">
        <v>272</v>
      </c>
    </row>
    <row r="585" spans="2:10" x14ac:dyDescent="0.25">
      <c r="F585" t="s">
        <v>1321</v>
      </c>
      <c r="G585" t="s">
        <v>1322</v>
      </c>
      <c r="H585">
        <v>252</v>
      </c>
      <c r="I585" s="21">
        <v>0</v>
      </c>
      <c r="J585" t="s">
        <v>272</v>
      </c>
    </row>
    <row r="586" spans="2:10" x14ac:dyDescent="0.25">
      <c r="H586">
        <v>192</v>
      </c>
      <c r="I586" s="21">
        <v>0</v>
      </c>
      <c r="J586" t="s">
        <v>272</v>
      </c>
    </row>
    <row r="587" spans="2:10" x14ac:dyDescent="0.25">
      <c r="F587" t="s">
        <v>1323</v>
      </c>
      <c r="G587" t="s">
        <v>1324</v>
      </c>
      <c r="H587">
        <v>384</v>
      </c>
      <c r="I587" s="21">
        <v>0</v>
      </c>
      <c r="J587" t="s">
        <v>272</v>
      </c>
    </row>
    <row r="588" spans="2:10" x14ac:dyDescent="0.25">
      <c r="H588">
        <v>312</v>
      </c>
      <c r="I588" s="21">
        <v>0</v>
      </c>
      <c r="J588" t="s">
        <v>272</v>
      </c>
    </row>
    <row r="589" spans="2:10" x14ac:dyDescent="0.25">
      <c r="F589" t="s">
        <v>1325</v>
      </c>
      <c r="G589" t="s">
        <v>1326</v>
      </c>
      <c r="H589">
        <v>252</v>
      </c>
      <c r="I589" s="21">
        <v>0</v>
      </c>
      <c r="J589" t="s">
        <v>272</v>
      </c>
    </row>
    <row r="590" spans="2:10" x14ac:dyDescent="0.25">
      <c r="F590" t="s">
        <v>1327</v>
      </c>
      <c r="G590" t="s">
        <v>1328</v>
      </c>
      <c r="H590">
        <v>252</v>
      </c>
      <c r="I590" s="21">
        <v>0</v>
      </c>
      <c r="J590" t="s">
        <v>272</v>
      </c>
    </row>
    <row r="591" spans="2:10" x14ac:dyDescent="0.25">
      <c r="H591">
        <v>204</v>
      </c>
      <c r="I591" s="21">
        <v>0</v>
      </c>
      <c r="J591" t="s">
        <v>272</v>
      </c>
    </row>
    <row r="592" spans="2:10" x14ac:dyDescent="0.25">
      <c r="F592" t="s">
        <v>1329</v>
      </c>
      <c r="G592" t="s">
        <v>1330</v>
      </c>
      <c r="H592">
        <v>252</v>
      </c>
      <c r="I592" s="21">
        <v>0</v>
      </c>
      <c r="J592" t="s">
        <v>272</v>
      </c>
    </row>
    <row r="593" spans="2:10" x14ac:dyDescent="0.25">
      <c r="D593" t="s">
        <v>962</v>
      </c>
      <c r="E593" t="s">
        <v>1386</v>
      </c>
      <c r="F593" t="s">
        <v>1314</v>
      </c>
      <c r="G593" t="s">
        <v>1316</v>
      </c>
      <c r="H593">
        <v>900</v>
      </c>
      <c r="I593" s="21">
        <v>0</v>
      </c>
      <c r="J593" t="s">
        <v>272</v>
      </c>
    </row>
    <row r="594" spans="2:10" x14ac:dyDescent="0.25">
      <c r="C594" s="19">
        <v>45124</v>
      </c>
      <c r="D594" t="s">
        <v>684</v>
      </c>
      <c r="E594" t="s">
        <v>1372</v>
      </c>
      <c r="F594" t="s">
        <v>1332</v>
      </c>
      <c r="G594" t="s">
        <v>1333</v>
      </c>
      <c r="H594">
        <v>23</v>
      </c>
      <c r="I594" s="21">
        <v>4</v>
      </c>
      <c r="J594" t="s">
        <v>272</v>
      </c>
    </row>
    <row r="595" spans="2:10" x14ac:dyDescent="0.25">
      <c r="F595" t="s">
        <v>1334</v>
      </c>
      <c r="G595" t="s">
        <v>1335</v>
      </c>
      <c r="H595">
        <v>320</v>
      </c>
      <c r="I595" s="21">
        <v>4</v>
      </c>
      <c r="J595" t="s">
        <v>272</v>
      </c>
    </row>
    <row r="596" spans="2:10" x14ac:dyDescent="0.25">
      <c r="F596" t="s">
        <v>1336</v>
      </c>
      <c r="G596" t="s">
        <v>1337</v>
      </c>
      <c r="H596">
        <v>20</v>
      </c>
      <c r="I596" s="21">
        <v>4</v>
      </c>
      <c r="J596" t="s">
        <v>272</v>
      </c>
    </row>
    <row r="597" spans="2:10" x14ac:dyDescent="0.25">
      <c r="F597" t="s">
        <v>1338</v>
      </c>
      <c r="G597" t="s">
        <v>1339</v>
      </c>
      <c r="H597">
        <v>628</v>
      </c>
      <c r="I597" s="21">
        <v>4</v>
      </c>
      <c r="J597" t="s">
        <v>272</v>
      </c>
    </row>
    <row r="598" spans="2:10" x14ac:dyDescent="0.25">
      <c r="F598" t="s">
        <v>1340</v>
      </c>
      <c r="G598" t="s">
        <v>1337</v>
      </c>
      <c r="H598">
        <v>15</v>
      </c>
      <c r="I598" s="21">
        <v>4</v>
      </c>
      <c r="J598" t="s">
        <v>272</v>
      </c>
    </row>
    <row r="599" spans="2:10" x14ac:dyDescent="0.25">
      <c r="B599" s="19">
        <v>45124</v>
      </c>
      <c r="C599" s="19">
        <v>45124</v>
      </c>
      <c r="D599" t="s">
        <v>684</v>
      </c>
      <c r="E599" t="s">
        <v>1372</v>
      </c>
      <c r="F599" t="s">
        <v>1309</v>
      </c>
      <c r="G599" t="s">
        <v>1310</v>
      </c>
      <c r="H599">
        <v>30</v>
      </c>
      <c r="I599" s="21">
        <v>0</v>
      </c>
      <c r="J599" t="s">
        <v>272</v>
      </c>
    </row>
    <row r="600" spans="2:10" x14ac:dyDescent="0.25">
      <c r="F600" t="s">
        <v>1311</v>
      </c>
      <c r="G600" t="s">
        <v>1312</v>
      </c>
      <c r="H600">
        <v>1229</v>
      </c>
      <c r="I600" s="21">
        <v>0</v>
      </c>
      <c r="J600" t="s">
        <v>272</v>
      </c>
    </row>
    <row r="601" spans="2:10" x14ac:dyDescent="0.25">
      <c r="C601" s="19">
        <v>45126</v>
      </c>
      <c r="D601" t="s">
        <v>233</v>
      </c>
      <c r="E601" t="s">
        <v>1373</v>
      </c>
      <c r="F601" t="s">
        <v>1343</v>
      </c>
      <c r="G601" t="s">
        <v>1344</v>
      </c>
      <c r="H601">
        <v>904</v>
      </c>
      <c r="I601" s="21">
        <v>2</v>
      </c>
      <c r="J601" t="s">
        <v>611</v>
      </c>
    </row>
    <row r="602" spans="2:10" x14ac:dyDescent="0.25">
      <c r="F602" t="s">
        <v>1345</v>
      </c>
      <c r="G602" t="s">
        <v>1346</v>
      </c>
      <c r="H602">
        <v>904</v>
      </c>
      <c r="I602" s="21">
        <v>2</v>
      </c>
      <c r="J602" t="s">
        <v>611</v>
      </c>
    </row>
  </sheetData>
  <mergeCells count="1">
    <mergeCell ref="G2:H3"/>
  </mergeCells>
  <pageMargins left="0.511811024" right="0.511811024" top="0.78740157499999996" bottom="0.78740157499999996" header="0.31496062000000002" footer="0.31496062000000002"/>
  <pageSetup paperSize="9" orientation="portrait" verticalDpi="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2F548159-5A5E-4D2A-B2FE-AE4810ED1A22}">
            <x14:iconSet iconSet="3Arrows" custom="1">
              <x14:cfvo type="percent">
                <xm:f>0</xm:f>
              </x14:cfvo>
              <x14:cfvo type="num">
                <xm:f>7</xm:f>
              </x14:cfvo>
              <x14:cfvo type="num">
                <xm:f>8</xm:f>
              </x14:cfvo>
              <x14:cfIcon iconSet="3Arrows" iconId="2"/>
              <x14:cfIcon iconSet="3Arrows" iconId="2"/>
              <x14:cfIcon iconSet="3Arrows" iconId="0"/>
            </x14:iconSet>
          </x14:cfRule>
          <xm:sqref>I7:I262</xm:sqref>
        </x14:conditionalFormatting>
        <x14:conditionalFormatting xmlns:xm="http://schemas.microsoft.com/office/excel/2006/main">
          <x14:cfRule type="iconSet" priority="1" id="{0FFD1935-A212-4E8F-9406-200749813758}">
            <x14:iconSet iconSet="3Arrows" custom="1">
              <x14:cfvo type="percent">
                <xm:f>0</xm:f>
              </x14:cfvo>
              <x14:cfvo type="num">
                <xm:f>7</xm:f>
              </x14:cfvo>
              <x14:cfvo type="num">
                <xm:f>8</xm:f>
              </x14:cfvo>
              <x14:cfIcon iconSet="3Arrows" iconId="2"/>
              <x14:cfIcon iconSet="3Arrows" iconId="2"/>
              <x14:cfIcon iconSet="3Arrows" iconId="0"/>
            </x14:iconSet>
          </x14:cfRule>
          <xm:sqref>I264:I602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007D-BE38-4363-9EA4-93F0C8179D76}">
  <sheetPr codeName="Planilha1"/>
  <dimension ref="A1:X596"/>
  <sheetViews>
    <sheetView topLeftCell="C1" workbookViewId="0">
      <pane ySplit="1" topLeftCell="A2" activePane="bottomLeft" state="frozen"/>
      <selection pane="bottomLeft" activeCell="K1" sqref="K1"/>
    </sheetView>
  </sheetViews>
  <sheetFormatPr defaultRowHeight="15" x14ac:dyDescent="0.25"/>
  <cols>
    <col min="1" max="1" width="9.42578125" bestFit="1" customWidth="1"/>
    <col min="2" max="2" width="13.42578125" bestFit="1" customWidth="1"/>
    <col min="3" max="3" width="17.140625" bestFit="1" customWidth="1"/>
    <col min="4" max="4" width="13.85546875" bestFit="1" customWidth="1"/>
    <col min="5" max="5" width="17" bestFit="1" customWidth="1"/>
    <col min="6" max="6" width="23.5703125" bestFit="1" customWidth="1"/>
    <col min="7" max="7" width="17.140625" bestFit="1" customWidth="1"/>
    <col min="8" max="8" width="16.5703125" bestFit="1" customWidth="1"/>
    <col min="9" max="10" width="11.42578125" bestFit="1" customWidth="1"/>
    <col min="11" max="11" width="47.85546875" bestFit="1" customWidth="1"/>
    <col min="12" max="12" width="15.42578125" bestFit="1" customWidth="1"/>
    <col min="13" max="13" width="14.7109375" bestFit="1" customWidth="1"/>
    <col min="14" max="14" width="9.7109375" bestFit="1" customWidth="1"/>
    <col min="15" max="15" width="19.85546875" bestFit="1" customWidth="1"/>
    <col min="16" max="16" width="12.140625" bestFit="1" customWidth="1"/>
    <col min="17" max="17" width="11.7109375" bestFit="1" customWidth="1"/>
    <col min="18" max="18" width="21.28515625" bestFit="1" customWidth="1"/>
    <col min="19" max="19" width="22.42578125" bestFit="1" customWidth="1"/>
    <col min="20" max="20" width="10.85546875" bestFit="1" customWidth="1"/>
    <col min="23" max="23" width="6.5703125" bestFit="1" customWidth="1"/>
    <col min="24" max="24" width="10.7109375" bestFit="1" customWidth="1"/>
  </cols>
  <sheetData>
    <row r="1" spans="1:24" x14ac:dyDescent="0.25">
      <c r="A1" s="31" t="s">
        <v>0</v>
      </c>
      <c r="B1" s="32" t="s">
        <v>1</v>
      </c>
      <c r="C1" s="32" t="s">
        <v>2</v>
      </c>
      <c r="D1" s="23" t="s">
        <v>262</v>
      </c>
      <c r="E1" s="33" t="s">
        <v>3</v>
      </c>
      <c r="F1" s="3" t="s">
        <v>369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371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53</v>
      </c>
      <c r="S1" s="34" t="s">
        <v>54</v>
      </c>
      <c r="T1" s="35" t="s">
        <v>618</v>
      </c>
      <c r="W1" t="s">
        <v>618</v>
      </c>
      <c r="X1" t="s">
        <v>619</v>
      </c>
    </row>
    <row r="2" spans="1:24" x14ac:dyDescent="0.25">
      <c r="A2" s="36" t="str">
        <f t="shared" ref="A2" si="0">TEXT(DATE(,MONTH(C2),1),"MMMM")</f>
        <v>junho</v>
      </c>
      <c r="B2" s="37">
        <f t="shared" ref="B2" si="1">WEEKNUM(C2)</f>
        <v>25</v>
      </c>
      <c r="C2" s="29">
        <v>45096</v>
      </c>
      <c r="D2" s="29" t="s">
        <v>272</v>
      </c>
      <c r="E2" s="38" t="s">
        <v>4</v>
      </c>
      <c r="F2" s="4" t="s">
        <v>370</v>
      </c>
      <c r="G2" s="4" t="s">
        <v>15</v>
      </c>
      <c r="H2" s="4" t="s">
        <v>1349</v>
      </c>
      <c r="I2" s="4" t="s">
        <v>16</v>
      </c>
      <c r="J2" s="4" t="s">
        <v>17</v>
      </c>
      <c r="K2" s="4" t="s">
        <v>376</v>
      </c>
      <c r="L2" s="4" t="s">
        <v>18</v>
      </c>
      <c r="M2" s="4">
        <v>1381228</v>
      </c>
      <c r="N2" s="4">
        <v>7</v>
      </c>
      <c r="O2" s="4">
        <v>0</v>
      </c>
      <c r="P2" s="4">
        <v>1001</v>
      </c>
      <c r="Q2" s="41">
        <v>30</v>
      </c>
      <c r="R2" s="39">
        <v>45068</v>
      </c>
      <c r="S2" s="47">
        <v>45098</v>
      </c>
      <c r="T2" s="27" t="str">
        <f t="shared" ref="T2:T33" si="2">_xlfn.IFS(Q2&lt;8,$W$3,Q2&lt;13,$W$4,Q2&lt;18,$W$5,Q2&lt;23,$W$6,Q2&lt;28,$W$7,Q2&lt;33,$W$8,Q2&lt;38,$W$9,Q2&lt;43,$W$10,Q2&lt;48,$W$11,Q2&lt;52,$W$12,Q2&gt;53,"CRIAR_FAIXA")</f>
        <v>28 - 32</v>
      </c>
      <c r="X2">
        <v>0</v>
      </c>
    </row>
    <row r="3" spans="1:24" x14ac:dyDescent="0.25">
      <c r="A3" s="36" t="str">
        <f t="shared" ref="A3:A66" si="3">TEXT(DATE(,MONTH(C3),1),"MMMM")</f>
        <v>junho</v>
      </c>
      <c r="B3" s="37">
        <f t="shared" ref="B3:B66" si="4">WEEKNUM(C3)</f>
        <v>25</v>
      </c>
      <c r="C3" s="29">
        <v>45096</v>
      </c>
      <c r="D3" s="29" t="s">
        <v>272</v>
      </c>
      <c r="E3" s="38" t="s">
        <v>4</v>
      </c>
      <c r="F3" s="4" t="s">
        <v>370</v>
      </c>
      <c r="G3" s="4" t="s">
        <v>15</v>
      </c>
      <c r="H3" s="4" t="s">
        <v>1349</v>
      </c>
      <c r="I3" s="4" t="s">
        <v>16</v>
      </c>
      <c r="J3" s="4" t="s">
        <v>17</v>
      </c>
      <c r="K3" s="4" t="s">
        <v>377</v>
      </c>
      <c r="L3" s="4" t="s">
        <v>19</v>
      </c>
      <c r="M3" s="4">
        <v>1381229</v>
      </c>
      <c r="N3" s="4">
        <v>7</v>
      </c>
      <c r="O3" s="4">
        <v>0</v>
      </c>
      <c r="P3" s="4">
        <v>1001</v>
      </c>
      <c r="Q3" s="41">
        <v>30</v>
      </c>
      <c r="R3" s="39">
        <v>45068</v>
      </c>
      <c r="S3" s="47">
        <v>45098</v>
      </c>
      <c r="T3" s="27" t="str">
        <f t="shared" si="2"/>
        <v>28 - 32</v>
      </c>
      <c r="W3" t="str">
        <f>X2&amp;" - "&amp;X3</f>
        <v>0 - 7</v>
      </c>
      <c r="X3">
        <v>7</v>
      </c>
    </row>
    <row r="4" spans="1:24" x14ac:dyDescent="0.25">
      <c r="A4" s="36" t="str">
        <f t="shared" si="3"/>
        <v>junho</v>
      </c>
      <c r="B4" s="37">
        <f t="shared" si="4"/>
        <v>25</v>
      </c>
      <c r="C4" s="29">
        <v>45096</v>
      </c>
      <c r="D4" s="29" t="s">
        <v>272</v>
      </c>
      <c r="E4" s="38" t="s">
        <v>4</v>
      </c>
      <c r="F4" s="4" t="s">
        <v>370</v>
      </c>
      <c r="G4" s="4" t="s">
        <v>15</v>
      </c>
      <c r="H4" s="4" t="s">
        <v>1349</v>
      </c>
      <c r="I4" s="4" t="s">
        <v>16</v>
      </c>
      <c r="J4" s="4" t="s">
        <v>17</v>
      </c>
      <c r="K4" s="4" t="s">
        <v>378</v>
      </c>
      <c r="L4" s="4" t="s">
        <v>20</v>
      </c>
      <c r="M4" s="4">
        <v>1381230</v>
      </c>
      <c r="N4" s="4">
        <v>7</v>
      </c>
      <c r="O4" s="4">
        <v>0</v>
      </c>
      <c r="P4" s="4">
        <v>497</v>
      </c>
      <c r="Q4" s="41">
        <v>30</v>
      </c>
      <c r="R4" s="39">
        <v>45068</v>
      </c>
      <c r="S4" s="47">
        <v>45098</v>
      </c>
      <c r="T4" s="27" t="str">
        <f t="shared" si="2"/>
        <v>28 - 32</v>
      </c>
      <c r="W4" t="str">
        <f>(X3+1)&amp;" - "&amp;X4</f>
        <v>8 - 12</v>
      </c>
      <c r="X4">
        <f>X3+5</f>
        <v>12</v>
      </c>
    </row>
    <row r="5" spans="1:24" x14ac:dyDescent="0.25">
      <c r="A5" s="36" t="str">
        <f t="shared" si="3"/>
        <v>junho</v>
      </c>
      <c r="B5" s="37">
        <f t="shared" si="4"/>
        <v>25</v>
      </c>
      <c r="C5" s="29">
        <v>45096</v>
      </c>
      <c r="D5" s="29" t="s">
        <v>272</v>
      </c>
      <c r="E5" s="38" t="s">
        <v>4</v>
      </c>
      <c r="F5" s="4" t="s">
        <v>370</v>
      </c>
      <c r="G5" s="4" t="s">
        <v>15</v>
      </c>
      <c r="H5" s="4" t="s">
        <v>1349</v>
      </c>
      <c r="I5" s="4" t="s">
        <v>16</v>
      </c>
      <c r="J5" s="4" t="s">
        <v>17</v>
      </c>
      <c r="K5" s="4" t="s">
        <v>379</v>
      </c>
      <c r="L5" s="4" t="s">
        <v>21</v>
      </c>
      <c r="M5" s="4">
        <v>1381230</v>
      </c>
      <c r="N5" s="4">
        <v>7</v>
      </c>
      <c r="O5" s="4">
        <v>0</v>
      </c>
      <c r="P5" s="4">
        <v>497</v>
      </c>
      <c r="Q5" s="41">
        <v>30</v>
      </c>
      <c r="R5" s="39">
        <v>45068</v>
      </c>
      <c r="S5" s="47">
        <v>45098</v>
      </c>
      <c r="T5" s="27" t="str">
        <f t="shared" si="2"/>
        <v>28 - 32</v>
      </c>
      <c r="W5" t="str">
        <f t="shared" ref="W5:W12" si="5">(X4+1)&amp;" - "&amp;X5</f>
        <v>13 - 17</v>
      </c>
      <c r="X5">
        <f t="shared" ref="X5:X11" si="6">X4+5</f>
        <v>17</v>
      </c>
    </row>
    <row r="6" spans="1:24" x14ac:dyDescent="0.25">
      <c r="A6" s="36" t="str">
        <f t="shared" si="3"/>
        <v>junho</v>
      </c>
      <c r="B6" s="37">
        <f t="shared" si="4"/>
        <v>25</v>
      </c>
      <c r="C6" s="29">
        <v>45096</v>
      </c>
      <c r="D6" s="29" t="s">
        <v>272</v>
      </c>
      <c r="E6" s="38" t="s">
        <v>4</v>
      </c>
      <c r="F6" s="4" t="s">
        <v>370</v>
      </c>
      <c r="G6" s="4" t="s">
        <v>22</v>
      </c>
      <c r="H6" s="4" t="s">
        <v>1349</v>
      </c>
      <c r="I6" s="4" t="s">
        <v>16</v>
      </c>
      <c r="J6" s="4" t="s">
        <v>17</v>
      </c>
      <c r="K6" s="4" t="s">
        <v>380</v>
      </c>
      <c r="L6" s="4" t="s">
        <v>23</v>
      </c>
      <c r="M6" s="4">
        <v>1381230</v>
      </c>
      <c r="N6" s="4">
        <v>7</v>
      </c>
      <c r="O6" s="4">
        <v>0</v>
      </c>
      <c r="P6" s="4">
        <v>497</v>
      </c>
      <c r="Q6" s="41">
        <v>30</v>
      </c>
      <c r="R6" s="39">
        <v>45068</v>
      </c>
      <c r="S6" s="47">
        <v>45098</v>
      </c>
      <c r="T6" s="27" t="str">
        <f t="shared" si="2"/>
        <v>28 - 32</v>
      </c>
      <c r="W6" t="str">
        <f t="shared" si="5"/>
        <v>18 - 22</v>
      </c>
      <c r="X6">
        <f t="shared" si="6"/>
        <v>22</v>
      </c>
    </row>
    <row r="7" spans="1:24" x14ac:dyDescent="0.25">
      <c r="A7" s="36" t="str">
        <f t="shared" si="3"/>
        <v>junho</v>
      </c>
      <c r="B7" s="37">
        <f t="shared" si="4"/>
        <v>25</v>
      </c>
      <c r="C7" s="29">
        <v>45096</v>
      </c>
      <c r="D7" s="29" t="s">
        <v>272</v>
      </c>
      <c r="E7" s="38" t="s">
        <v>4</v>
      </c>
      <c r="F7" s="4" t="s">
        <v>370</v>
      </c>
      <c r="G7" s="4" t="s">
        <v>24</v>
      </c>
      <c r="H7" s="4" t="s">
        <v>1349</v>
      </c>
      <c r="I7" s="4" t="s">
        <v>16</v>
      </c>
      <c r="J7" s="4" t="s">
        <v>25</v>
      </c>
      <c r="K7" s="4" t="s">
        <v>381</v>
      </c>
      <c r="L7" s="4" t="s">
        <v>26</v>
      </c>
      <c r="M7" s="4">
        <v>1380302</v>
      </c>
      <c r="N7" s="4">
        <v>6</v>
      </c>
      <c r="O7" s="4">
        <v>0</v>
      </c>
      <c r="P7" s="4">
        <v>900</v>
      </c>
      <c r="Q7" s="41">
        <v>22</v>
      </c>
      <c r="R7" s="39">
        <v>45076</v>
      </c>
      <c r="S7" s="47">
        <v>45098</v>
      </c>
      <c r="T7" s="27" t="str">
        <f t="shared" si="2"/>
        <v>18 - 22</v>
      </c>
      <c r="W7" t="str">
        <f t="shared" si="5"/>
        <v>23 - 27</v>
      </c>
      <c r="X7">
        <f t="shared" si="6"/>
        <v>27</v>
      </c>
    </row>
    <row r="8" spans="1:24" x14ac:dyDescent="0.25">
      <c r="A8" s="36" t="str">
        <f t="shared" si="3"/>
        <v>junho</v>
      </c>
      <c r="B8" s="37">
        <f t="shared" si="4"/>
        <v>25</v>
      </c>
      <c r="C8" s="29">
        <v>45096</v>
      </c>
      <c r="D8" s="29" t="s">
        <v>272</v>
      </c>
      <c r="E8" s="38" t="s">
        <v>4</v>
      </c>
      <c r="F8" s="4" t="s">
        <v>370</v>
      </c>
      <c r="G8" s="4" t="s">
        <v>27</v>
      </c>
      <c r="H8" s="4" t="s">
        <v>1349</v>
      </c>
      <c r="I8" s="4" t="s">
        <v>28</v>
      </c>
      <c r="J8" s="4" t="s">
        <v>29</v>
      </c>
      <c r="K8" s="4" t="s">
        <v>382</v>
      </c>
      <c r="L8" s="4" t="s">
        <v>30</v>
      </c>
      <c r="M8" s="4">
        <v>1381301</v>
      </c>
      <c r="N8" s="4">
        <v>7</v>
      </c>
      <c r="O8" s="4">
        <v>0</v>
      </c>
      <c r="P8" s="4">
        <v>602</v>
      </c>
      <c r="Q8" s="41">
        <v>30</v>
      </c>
      <c r="R8" s="39">
        <v>45068</v>
      </c>
      <c r="S8" s="47">
        <v>45098</v>
      </c>
      <c r="T8" s="27" t="str">
        <f t="shared" si="2"/>
        <v>28 - 32</v>
      </c>
      <c r="W8" t="str">
        <f t="shared" si="5"/>
        <v>28 - 32</v>
      </c>
      <c r="X8">
        <f t="shared" si="6"/>
        <v>32</v>
      </c>
    </row>
    <row r="9" spans="1:24" x14ac:dyDescent="0.25">
      <c r="A9" s="36" t="str">
        <f t="shared" si="3"/>
        <v>junho</v>
      </c>
      <c r="B9" s="37">
        <f t="shared" si="4"/>
        <v>25</v>
      </c>
      <c r="C9" s="29">
        <v>45096</v>
      </c>
      <c r="D9" s="29" t="s">
        <v>272</v>
      </c>
      <c r="E9" s="38" t="s">
        <v>4</v>
      </c>
      <c r="F9" s="4" t="s">
        <v>370</v>
      </c>
      <c r="G9" s="4" t="s">
        <v>27</v>
      </c>
      <c r="H9" s="4" t="s">
        <v>1349</v>
      </c>
      <c r="I9" s="4" t="s">
        <v>28</v>
      </c>
      <c r="J9" s="4" t="s">
        <v>29</v>
      </c>
      <c r="K9" s="4" t="s">
        <v>383</v>
      </c>
      <c r="L9" s="4" t="s">
        <v>31</v>
      </c>
      <c r="M9" s="4">
        <v>1381302</v>
      </c>
      <c r="N9" s="4">
        <v>7</v>
      </c>
      <c r="O9" s="4">
        <v>0</v>
      </c>
      <c r="P9" s="4">
        <v>1001</v>
      </c>
      <c r="Q9" s="41">
        <v>30</v>
      </c>
      <c r="R9" s="39">
        <v>45068</v>
      </c>
      <c r="S9" s="47">
        <v>45098</v>
      </c>
      <c r="T9" s="27" t="str">
        <f t="shared" si="2"/>
        <v>28 - 32</v>
      </c>
      <c r="W9" t="str">
        <f t="shared" si="5"/>
        <v>33 - 37</v>
      </c>
      <c r="X9">
        <f t="shared" si="6"/>
        <v>37</v>
      </c>
    </row>
    <row r="10" spans="1:24" x14ac:dyDescent="0.25">
      <c r="A10" s="36" t="str">
        <f t="shared" si="3"/>
        <v>junho</v>
      </c>
      <c r="B10" s="37">
        <f t="shared" si="4"/>
        <v>25</v>
      </c>
      <c r="C10" s="29">
        <v>45096</v>
      </c>
      <c r="D10" s="29" t="s">
        <v>272</v>
      </c>
      <c r="E10" s="38" t="s">
        <v>4</v>
      </c>
      <c r="F10" s="4" t="s">
        <v>370</v>
      </c>
      <c r="G10" s="4" t="s">
        <v>27</v>
      </c>
      <c r="H10" s="4" t="s">
        <v>1349</v>
      </c>
      <c r="I10" s="4" t="s">
        <v>28</v>
      </c>
      <c r="J10" s="4" t="s">
        <v>29</v>
      </c>
      <c r="K10" s="4" t="s">
        <v>384</v>
      </c>
      <c r="L10" s="4" t="s">
        <v>32</v>
      </c>
      <c r="M10" s="4">
        <v>1381303</v>
      </c>
      <c r="N10" s="4">
        <v>7</v>
      </c>
      <c r="O10" s="4">
        <v>0</v>
      </c>
      <c r="P10" s="4">
        <v>399</v>
      </c>
      <c r="Q10" s="41">
        <v>30</v>
      </c>
      <c r="R10" s="39">
        <v>45068</v>
      </c>
      <c r="S10" s="47">
        <v>45098</v>
      </c>
      <c r="T10" s="27" t="str">
        <f t="shared" si="2"/>
        <v>28 - 32</v>
      </c>
      <c r="W10" t="str">
        <f t="shared" si="5"/>
        <v>38 - 42</v>
      </c>
      <c r="X10">
        <f t="shared" si="6"/>
        <v>42</v>
      </c>
    </row>
    <row r="11" spans="1:24" x14ac:dyDescent="0.25">
      <c r="A11" s="36" t="str">
        <f t="shared" si="3"/>
        <v>junho</v>
      </c>
      <c r="B11" s="37">
        <f t="shared" si="4"/>
        <v>25</v>
      </c>
      <c r="C11" s="29">
        <v>45096</v>
      </c>
      <c r="D11" s="29" t="s">
        <v>272</v>
      </c>
      <c r="E11" s="38" t="s">
        <v>4</v>
      </c>
      <c r="F11" s="4" t="s">
        <v>370</v>
      </c>
      <c r="G11" s="4" t="s">
        <v>27</v>
      </c>
      <c r="H11" s="4" t="s">
        <v>1349</v>
      </c>
      <c r="I11" s="4" t="s">
        <v>28</v>
      </c>
      <c r="J11" s="4" t="s">
        <v>29</v>
      </c>
      <c r="K11" s="4" t="s">
        <v>385</v>
      </c>
      <c r="L11" s="4" t="s">
        <v>33</v>
      </c>
      <c r="M11" s="4">
        <v>1381305</v>
      </c>
      <c r="N11" s="4">
        <v>7</v>
      </c>
      <c r="O11" s="4">
        <v>0</v>
      </c>
      <c r="P11" s="4">
        <v>1001</v>
      </c>
      <c r="Q11" s="41">
        <v>30</v>
      </c>
      <c r="R11" s="39">
        <v>45068</v>
      </c>
      <c r="S11" s="47">
        <v>45098</v>
      </c>
      <c r="T11" s="27" t="str">
        <f t="shared" si="2"/>
        <v>28 - 32</v>
      </c>
      <c r="W11" t="str">
        <f t="shared" si="5"/>
        <v>43 - 47</v>
      </c>
      <c r="X11">
        <f t="shared" si="6"/>
        <v>47</v>
      </c>
    </row>
    <row r="12" spans="1:24" x14ac:dyDescent="0.25">
      <c r="A12" s="36" t="str">
        <f t="shared" si="3"/>
        <v>junho</v>
      </c>
      <c r="B12" s="37">
        <f t="shared" si="4"/>
        <v>25</v>
      </c>
      <c r="C12" s="29">
        <v>45096</v>
      </c>
      <c r="D12" s="29" t="s">
        <v>272</v>
      </c>
      <c r="E12" s="38" t="s">
        <v>4</v>
      </c>
      <c r="F12" s="4" t="s">
        <v>370</v>
      </c>
      <c r="G12" s="4" t="s">
        <v>27</v>
      </c>
      <c r="H12" s="4" t="s">
        <v>1349</v>
      </c>
      <c r="I12" s="4" t="s">
        <v>28</v>
      </c>
      <c r="J12" s="4" t="s">
        <v>29</v>
      </c>
      <c r="K12" s="4" t="s">
        <v>386</v>
      </c>
      <c r="L12" s="4" t="s">
        <v>34</v>
      </c>
      <c r="M12" s="4">
        <v>1381306</v>
      </c>
      <c r="N12" s="4">
        <v>7</v>
      </c>
      <c r="O12" s="4">
        <v>0</v>
      </c>
      <c r="P12" s="4">
        <v>1001</v>
      </c>
      <c r="Q12" s="41">
        <v>30</v>
      </c>
      <c r="R12" s="39">
        <v>45068</v>
      </c>
      <c r="S12" s="47">
        <v>45098</v>
      </c>
      <c r="T12" s="27" t="str">
        <f t="shared" si="2"/>
        <v>28 - 32</v>
      </c>
      <c r="W12" t="str">
        <f t="shared" si="5"/>
        <v>48 - 52</v>
      </c>
      <c r="X12">
        <f>X11+5</f>
        <v>52</v>
      </c>
    </row>
    <row r="13" spans="1:24" x14ac:dyDescent="0.25">
      <c r="A13" s="36" t="str">
        <f t="shared" si="3"/>
        <v>junho</v>
      </c>
      <c r="B13" s="37">
        <f t="shared" si="4"/>
        <v>25</v>
      </c>
      <c r="C13" s="29">
        <v>45096</v>
      </c>
      <c r="D13" s="29" t="s">
        <v>272</v>
      </c>
      <c r="E13" s="38" t="s">
        <v>4</v>
      </c>
      <c r="F13" s="4" t="s">
        <v>370</v>
      </c>
      <c r="G13" s="4" t="s">
        <v>27</v>
      </c>
      <c r="H13" s="4" t="s">
        <v>1349</v>
      </c>
      <c r="I13" s="4" t="s">
        <v>28</v>
      </c>
      <c r="J13" s="4" t="s">
        <v>29</v>
      </c>
      <c r="K13" s="4" t="s">
        <v>387</v>
      </c>
      <c r="L13" s="4" t="s">
        <v>35</v>
      </c>
      <c r="M13" s="4">
        <v>1381322</v>
      </c>
      <c r="N13" s="4">
        <v>7</v>
      </c>
      <c r="O13" s="4">
        <v>0</v>
      </c>
      <c r="P13" s="4">
        <v>497</v>
      </c>
      <c r="Q13" s="41">
        <v>22</v>
      </c>
      <c r="R13" s="39">
        <v>45076</v>
      </c>
      <c r="S13" s="47">
        <v>45098</v>
      </c>
      <c r="T13" s="27" t="str">
        <f t="shared" si="2"/>
        <v>18 - 22</v>
      </c>
    </row>
    <row r="14" spans="1:24" x14ac:dyDescent="0.25">
      <c r="A14" s="36" t="str">
        <f t="shared" si="3"/>
        <v>junho</v>
      </c>
      <c r="B14" s="37">
        <f t="shared" si="4"/>
        <v>25</v>
      </c>
      <c r="C14" s="29">
        <v>45096</v>
      </c>
      <c r="D14" s="29" t="s">
        <v>272</v>
      </c>
      <c r="E14" s="38" t="s">
        <v>4</v>
      </c>
      <c r="F14" s="4" t="s">
        <v>370</v>
      </c>
      <c r="G14" s="4" t="s">
        <v>27</v>
      </c>
      <c r="H14" s="4" t="s">
        <v>1349</v>
      </c>
      <c r="I14" s="4" t="s">
        <v>28</v>
      </c>
      <c r="J14" s="4" t="s">
        <v>36</v>
      </c>
      <c r="K14" s="4" t="s">
        <v>388</v>
      </c>
      <c r="L14" s="4" t="s">
        <v>37</v>
      </c>
      <c r="M14" s="4">
        <v>1381308</v>
      </c>
      <c r="N14" s="4">
        <v>8</v>
      </c>
      <c r="O14" s="4">
        <v>0</v>
      </c>
      <c r="P14" s="4">
        <v>616</v>
      </c>
      <c r="Q14" s="41">
        <v>30</v>
      </c>
      <c r="R14" s="39">
        <v>45068</v>
      </c>
      <c r="S14" s="47">
        <v>45098</v>
      </c>
      <c r="T14" s="27" t="str">
        <f t="shared" si="2"/>
        <v>28 - 32</v>
      </c>
    </row>
    <row r="15" spans="1:24" x14ac:dyDescent="0.25">
      <c r="A15" s="36" t="str">
        <f t="shared" si="3"/>
        <v>junho</v>
      </c>
      <c r="B15" s="37">
        <f t="shared" si="4"/>
        <v>25</v>
      </c>
      <c r="C15" s="29">
        <v>45096</v>
      </c>
      <c r="D15" s="29" t="s">
        <v>272</v>
      </c>
      <c r="E15" s="38" t="s">
        <v>4</v>
      </c>
      <c r="F15" s="4" t="s">
        <v>370</v>
      </c>
      <c r="G15" s="4" t="s">
        <v>27</v>
      </c>
      <c r="H15" s="4" t="s">
        <v>1349</v>
      </c>
      <c r="I15" s="4" t="s">
        <v>28</v>
      </c>
      <c r="J15" s="4" t="s">
        <v>36</v>
      </c>
      <c r="K15" s="4" t="s">
        <v>389</v>
      </c>
      <c r="L15" s="4" t="s">
        <v>38</v>
      </c>
      <c r="M15" s="4">
        <v>1381309</v>
      </c>
      <c r="N15" s="4">
        <v>8</v>
      </c>
      <c r="O15" s="4">
        <v>0</v>
      </c>
      <c r="P15" s="4">
        <v>1000</v>
      </c>
      <c r="Q15" s="41">
        <v>30</v>
      </c>
      <c r="R15" s="39">
        <v>45068</v>
      </c>
      <c r="S15" s="47">
        <v>45098</v>
      </c>
      <c r="T15" s="27" t="str">
        <f t="shared" si="2"/>
        <v>28 - 32</v>
      </c>
    </row>
    <row r="16" spans="1:24" x14ac:dyDescent="0.25">
      <c r="A16" s="36" t="str">
        <f t="shared" si="3"/>
        <v>junho</v>
      </c>
      <c r="B16" s="37">
        <f t="shared" si="4"/>
        <v>25</v>
      </c>
      <c r="C16" s="29">
        <v>45096</v>
      </c>
      <c r="D16" s="29" t="s">
        <v>272</v>
      </c>
      <c r="E16" s="38" t="s">
        <v>4</v>
      </c>
      <c r="F16" s="4" t="s">
        <v>370</v>
      </c>
      <c r="G16" s="4" t="s">
        <v>27</v>
      </c>
      <c r="H16" s="4" t="s">
        <v>1349</v>
      </c>
      <c r="I16" s="4" t="s">
        <v>28</v>
      </c>
      <c r="J16" s="4" t="s">
        <v>36</v>
      </c>
      <c r="K16" s="4" t="s">
        <v>390</v>
      </c>
      <c r="L16" s="4" t="s">
        <v>39</v>
      </c>
      <c r="M16" s="4">
        <v>1381310</v>
      </c>
      <c r="N16" s="4">
        <v>8</v>
      </c>
      <c r="O16" s="4">
        <v>0</v>
      </c>
      <c r="P16" s="4">
        <v>1000</v>
      </c>
      <c r="Q16" s="41">
        <v>30</v>
      </c>
      <c r="R16" s="39">
        <v>45068</v>
      </c>
      <c r="S16" s="47">
        <v>45098</v>
      </c>
      <c r="T16" s="27" t="str">
        <f t="shared" si="2"/>
        <v>28 - 32</v>
      </c>
    </row>
    <row r="17" spans="1:20" x14ac:dyDescent="0.25">
      <c r="A17" s="36" t="str">
        <f t="shared" si="3"/>
        <v>junho</v>
      </c>
      <c r="B17" s="37">
        <f t="shared" si="4"/>
        <v>25</v>
      </c>
      <c r="C17" s="29">
        <v>45096</v>
      </c>
      <c r="D17" s="29" t="s">
        <v>272</v>
      </c>
      <c r="E17" s="38" t="s">
        <v>4</v>
      </c>
      <c r="F17" s="4" t="s">
        <v>370</v>
      </c>
      <c r="G17" s="4" t="s">
        <v>27</v>
      </c>
      <c r="H17" s="4" t="s">
        <v>1349</v>
      </c>
      <c r="I17" s="4" t="s">
        <v>28</v>
      </c>
      <c r="J17" s="4" t="s">
        <v>36</v>
      </c>
      <c r="K17" s="4" t="s">
        <v>391</v>
      </c>
      <c r="L17" s="4" t="s">
        <v>40</v>
      </c>
      <c r="M17" s="4">
        <v>1381311</v>
      </c>
      <c r="N17" s="4">
        <v>8</v>
      </c>
      <c r="O17" s="4">
        <v>0</v>
      </c>
      <c r="P17" s="4">
        <v>1000</v>
      </c>
      <c r="Q17" s="41">
        <v>30</v>
      </c>
      <c r="R17" s="39">
        <v>45068</v>
      </c>
      <c r="S17" s="47">
        <v>45098</v>
      </c>
      <c r="T17" s="27" t="str">
        <f t="shared" si="2"/>
        <v>28 - 32</v>
      </c>
    </row>
    <row r="18" spans="1:20" x14ac:dyDescent="0.25">
      <c r="A18" s="36" t="str">
        <f t="shared" si="3"/>
        <v>junho</v>
      </c>
      <c r="B18" s="37">
        <f t="shared" si="4"/>
        <v>25</v>
      </c>
      <c r="C18" s="29">
        <v>45096</v>
      </c>
      <c r="D18" s="29" t="s">
        <v>272</v>
      </c>
      <c r="E18" s="38" t="s">
        <v>4</v>
      </c>
      <c r="F18" s="4" t="s">
        <v>370</v>
      </c>
      <c r="G18" s="4" t="s">
        <v>27</v>
      </c>
      <c r="H18" s="4" t="s">
        <v>1349</v>
      </c>
      <c r="I18" s="4" t="s">
        <v>28</v>
      </c>
      <c r="J18" s="4" t="s">
        <v>36</v>
      </c>
      <c r="K18" s="27" t="s">
        <v>372</v>
      </c>
      <c r="L18" s="4">
        <v>1381308005</v>
      </c>
      <c r="M18" s="4">
        <v>1381308</v>
      </c>
      <c r="N18" s="4">
        <v>1</v>
      </c>
      <c r="O18" s="4">
        <v>0</v>
      </c>
      <c r="P18" s="4">
        <v>1</v>
      </c>
      <c r="Q18" s="41">
        <v>2</v>
      </c>
      <c r="R18" s="39">
        <v>45096</v>
      </c>
      <c r="S18" s="47">
        <v>45098</v>
      </c>
      <c r="T18" s="27" t="str">
        <f t="shared" si="2"/>
        <v>0 - 7</v>
      </c>
    </row>
    <row r="19" spans="1:20" x14ac:dyDescent="0.25">
      <c r="A19" s="36" t="str">
        <f t="shared" si="3"/>
        <v>junho</v>
      </c>
      <c r="B19" s="37">
        <f t="shared" si="4"/>
        <v>25</v>
      </c>
      <c r="C19" s="29">
        <v>45096</v>
      </c>
      <c r="D19" s="29" t="s">
        <v>272</v>
      </c>
      <c r="E19" s="38" t="s">
        <v>4</v>
      </c>
      <c r="F19" s="4" t="s">
        <v>370</v>
      </c>
      <c r="G19" s="4" t="s">
        <v>27</v>
      </c>
      <c r="H19" s="4" t="s">
        <v>1349</v>
      </c>
      <c r="I19" s="4" t="s">
        <v>28</v>
      </c>
      <c r="J19" s="4" t="s">
        <v>36</v>
      </c>
      <c r="K19" s="27" t="s">
        <v>372</v>
      </c>
      <c r="L19" s="4">
        <v>1381308005</v>
      </c>
      <c r="M19" s="4">
        <v>1381308</v>
      </c>
      <c r="N19" s="4">
        <v>1</v>
      </c>
      <c r="O19" s="4">
        <v>0</v>
      </c>
      <c r="P19" s="4">
        <v>3</v>
      </c>
      <c r="Q19" s="41">
        <v>2</v>
      </c>
      <c r="R19" s="39">
        <v>45096</v>
      </c>
      <c r="S19" s="47">
        <v>45098</v>
      </c>
      <c r="T19" s="27" t="str">
        <f t="shared" si="2"/>
        <v>0 - 7</v>
      </c>
    </row>
    <row r="20" spans="1:20" x14ac:dyDescent="0.25">
      <c r="A20" s="36" t="str">
        <f t="shared" si="3"/>
        <v>junho</v>
      </c>
      <c r="B20" s="37">
        <f t="shared" si="4"/>
        <v>25</v>
      </c>
      <c r="C20" s="29">
        <v>45096</v>
      </c>
      <c r="D20" s="29" t="s">
        <v>272</v>
      </c>
      <c r="E20" s="38" t="s">
        <v>4</v>
      </c>
      <c r="F20" s="4" t="s">
        <v>370</v>
      </c>
      <c r="G20" s="4" t="s">
        <v>27</v>
      </c>
      <c r="H20" s="4" t="s">
        <v>1349</v>
      </c>
      <c r="I20" s="4" t="s">
        <v>28</v>
      </c>
      <c r="J20" s="4" t="s">
        <v>36</v>
      </c>
      <c r="K20" s="27" t="s">
        <v>373</v>
      </c>
      <c r="L20" s="4">
        <v>1381308003</v>
      </c>
      <c r="M20" s="4">
        <v>1381308</v>
      </c>
      <c r="N20" s="4">
        <v>1</v>
      </c>
      <c r="O20" s="4">
        <v>0</v>
      </c>
      <c r="P20" s="4">
        <v>6</v>
      </c>
      <c r="Q20" s="41">
        <v>2</v>
      </c>
      <c r="R20" s="39">
        <v>45096</v>
      </c>
      <c r="S20" s="47">
        <v>45098</v>
      </c>
      <c r="T20" s="27" t="str">
        <f t="shared" si="2"/>
        <v>0 - 7</v>
      </c>
    </row>
    <row r="21" spans="1:20" x14ac:dyDescent="0.25">
      <c r="A21" s="36" t="str">
        <f t="shared" si="3"/>
        <v>junho</v>
      </c>
      <c r="B21" s="37">
        <f t="shared" si="4"/>
        <v>25</v>
      </c>
      <c r="C21" s="29">
        <v>45096</v>
      </c>
      <c r="D21" s="29" t="s">
        <v>272</v>
      </c>
      <c r="E21" s="38" t="s">
        <v>4</v>
      </c>
      <c r="F21" s="4" t="s">
        <v>370</v>
      </c>
      <c r="G21" s="4" t="s">
        <v>27</v>
      </c>
      <c r="H21" s="4" t="s">
        <v>1349</v>
      </c>
      <c r="I21" s="4" t="s">
        <v>28</v>
      </c>
      <c r="J21" s="4" t="s">
        <v>36</v>
      </c>
      <c r="K21" s="27" t="s">
        <v>374</v>
      </c>
      <c r="L21" s="4">
        <v>1381308004</v>
      </c>
      <c r="M21" s="4">
        <v>1381308</v>
      </c>
      <c r="N21" s="4">
        <v>1</v>
      </c>
      <c r="O21" s="4">
        <v>0</v>
      </c>
      <c r="P21" s="4">
        <v>5</v>
      </c>
      <c r="Q21" s="41">
        <v>2</v>
      </c>
      <c r="R21" s="39">
        <v>45096</v>
      </c>
      <c r="S21" s="47">
        <v>45098</v>
      </c>
      <c r="T21" s="27" t="str">
        <f t="shared" si="2"/>
        <v>0 - 7</v>
      </c>
    </row>
    <row r="22" spans="1:20" x14ac:dyDescent="0.25">
      <c r="A22" s="36" t="str">
        <f t="shared" si="3"/>
        <v>junho</v>
      </c>
      <c r="B22" s="37">
        <f t="shared" si="4"/>
        <v>25</v>
      </c>
      <c r="C22" s="29">
        <v>45096</v>
      </c>
      <c r="D22" s="29" t="s">
        <v>272</v>
      </c>
      <c r="E22" s="38" t="s">
        <v>4</v>
      </c>
      <c r="F22" s="4" t="s">
        <v>370</v>
      </c>
      <c r="G22" s="4" t="s">
        <v>27</v>
      </c>
      <c r="H22" s="4" t="s">
        <v>1349</v>
      </c>
      <c r="I22" s="4" t="s">
        <v>28</v>
      </c>
      <c r="J22" s="4" t="s">
        <v>36</v>
      </c>
      <c r="K22" s="27" t="s">
        <v>375</v>
      </c>
      <c r="L22" s="4">
        <v>1381308002</v>
      </c>
      <c r="M22" s="4">
        <v>1381308</v>
      </c>
      <c r="N22" s="4">
        <v>1</v>
      </c>
      <c r="O22" s="4">
        <v>0</v>
      </c>
      <c r="P22" s="4">
        <v>4</v>
      </c>
      <c r="Q22" s="41">
        <v>2</v>
      </c>
      <c r="R22" s="39">
        <v>45096</v>
      </c>
      <c r="S22" s="47">
        <v>45098</v>
      </c>
      <c r="T22" s="27" t="str">
        <f t="shared" si="2"/>
        <v>0 - 7</v>
      </c>
    </row>
    <row r="23" spans="1:20" x14ac:dyDescent="0.25">
      <c r="A23" s="36" t="str">
        <f t="shared" si="3"/>
        <v>junho</v>
      </c>
      <c r="B23" s="37">
        <f t="shared" si="4"/>
        <v>25</v>
      </c>
      <c r="C23" s="29">
        <v>45096</v>
      </c>
      <c r="D23" s="29" t="s">
        <v>272</v>
      </c>
      <c r="E23" s="38" t="s">
        <v>4</v>
      </c>
      <c r="F23" s="4" t="s">
        <v>370</v>
      </c>
      <c r="G23" s="4" t="s">
        <v>27</v>
      </c>
      <c r="H23" s="4" t="s">
        <v>1349</v>
      </c>
      <c r="I23" s="4" t="s">
        <v>28</v>
      </c>
      <c r="J23" s="4" t="s">
        <v>41</v>
      </c>
      <c r="K23" s="4" t="s">
        <v>392</v>
      </c>
      <c r="L23" s="4" t="s">
        <v>42</v>
      </c>
      <c r="M23" s="4">
        <v>1381300</v>
      </c>
      <c r="N23" s="4">
        <v>8</v>
      </c>
      <c r="O23" s="4">
        <v>0</v>
      </c>
      <c r="P23" s="4">
        <v>600</v>
      </c>
      <c r="Q23" s="41">
        <v>30</v>
      </c>
      <c r="R23" s="39">
        <v>45068</v>
      </c>
      <c r="S23" s="47">
        <v>45098</v>
      </c>
      <c r="T23" s="27" t="str">
        <f t="shared" si="2"/>
        <v>28 - 32</v>
      </c>
    </row>
    <row r="24" spans="1:20" x14ac:dyDescent="0.25">
      <c r="A24" s="36" t="str">
        <f t="shared" si="3"/>
        <v>junho</v>
      </c>
      <c r="B24" s="37">
        <f t="shared" si="4"/>
        <v>25</v>
      </c>
      <c r="C24" s="29">
        <v>45096</v>
      </c>
      <c r="D24" s="29" t="s">
        <v>272</v>
      </c>
      <c r="E24" s="38" t="s">
        <v>4</v>
      </c>
      <c r="F24" s="4" t="s">
        <v>370</v>
      </c>
      <c r="G24" s="4" t="s">
        <v>27</v>
      </c>
      <c r="H24" s="4" t="s">
        <v>1349</v>
      </c>
      <c r="I24" s="4" t="s">
        <v>16</v>
      </c>
      <c r="J24" s="4" t="s">
        <v>17</v>
      </c>
      <c r="K24" s="4" t="s">
        <v>393</v>
      </c>
      <c r="L24" s="4" t="s">
        <v>43</v>
      </c>
      <c r="M24" s="4">
        <v>1381317</v>
      </c>
      <c r="N24" s="4">
        <v>9</v>
      </c>
      <c r="O24" s="4">
        <v>0</v>
      </c>
      <c r="P24" s="4">
        <v>999</v>
      </c>
      <c r="Q24" s="41">
        <v>30</v>
      </c>
      <c r="R24" s="39">
        <v>45068</v>
      </c>
      <c r="S24" s="47">
        <v>45098</v>
      </c>
      <c r="T24" s="27" t="str">
        <f t="shared" si="2"/>
        <v>28 - 32</v>
      </c>
    </row>
    <row r="25" spans="1:20" x14ac:dyDescent="0.25">
      <c r="A25" s="36" t="str">
        <f t="shared" si="3"/>
        <v>junho</v>
      </c>
      <c r="B25" s="37">
        <f t="shared" si="4"/>
        <v>25</v>
      </c>
      <c r="C25" s="29">
        <v>45096</v>
      </c>
      <c r="D25" s="29" t="s">
        <v>272</v>
      </c>
      <c r="E25" s="38" t="s">
        <v>4</v>
      </c>
      <c r="F25" s="4" t="s">
        <v>370</v>
      </c>
      <c r="G25" s="4" t="s">
        <v>27</v>
      </c>
      <c r="H25" s="4" t="s">
        <v>1349</v>
      </c>
      <c r="I25" s="4" t="s">
        <v>16</v>
      </c>
      <c r="J25" s="4" t="s">
        <v>17</v>
      </c>
      <c r="K25" s="4" t="s">
        <v>394</v>
      </c>
      <c r="L25" s="4" t="s">
        <v>44</v>
      </c>
      <c r="M25" s="4">
        <v>1381318</v>
      </c>
      <c r="N25" s="4">
        <v>9</v>
      </c>
      <c r="O25" s="4">
        <v>0</v>
      </c>
      <c r="P25" s="4">
        <v>999</v>
      </c>
      <c r="Q25" s="41">
        <v>30</v>
      </c>
      <c r="R25" s="39">
        <v>45068</v>
      </c>
      <c r="S25" s="47">
        <v>45098</v>
      </c>
      <c r="T25" s="27" t="str">
        <f t="shared" si="2"/>
        <v>28 - 32</v>
      </c>
    </row>
    <row r="26" spans="1:20" x14ac:dyDescent="0.25">
      <c r="A26" s="36" t="str">
        <f t="shared" si="3"/>
        <v>junho</v>
      </c>
      <c r="B26" s="37">
        <f t="shared" si="4"/>
        <v>25</v>
      </c>
      <c r="C26" s="29">
        <v>45096</v>
      </c>
      <c r="D26" s="29" t="s">
        <v>272</v>
      </c>
      <c r="E26" s="38" t="s">
        <v>4</v>
      </c>
      <c r="F26" s="4" t="s">
        <v>370</v>
      </c>
      <c r="G26" s="4" t="s">
        <v>27</v>
      </c>
      <c r="H26" s="4" t="s">
        <v>1349</v>
      </c>
      <c r="I26" s="4" t="s">
        <v>16</v>
      </c>
      <c r="J26" s="4" t="s">
        <v>17</v>
      </c>
      <c r="K26" s="4" t="s">
        <v>395</v>
      </c>
      <c r="L26" s="4" t="s">
        <v>45</v>
      </c>
      <c r="M26" s="4">
        <v>1381319</v>
      </c>
      <c r="N26" s="4">
        <v>9</v>
      </c>
      <c r="O26" s="4">
        <v>0</v>
      </c>
      <c r="P26" s="4">
        <v>999</v>
      </c>
      <c r="Q26" s="41">
        <v>30</v>
      </c>
      <c r="R26" s="39">
        <v>45068</v>
      </c>
      <c r="S26" s="47">
        <v>45098</v>
      </c>
      <c r="T26" s="27" t="str">
        <f t="shared" si="2"/>
        <v>28 - 32</v>
      </c>
    </row>
    <row r="27" spans="1:20" x14ac:dyDescent="0.25">
      <c r="A27" s="36" t="str">
        <f t="shared" si="3"/>
        <v>junho</v>
      </c>
      <c r="B27" s="37">
        <f t="shared" si="4"/>
        <v>25</v>
      </c>
      <c r="C27" s="29">
        <v>45096</v>
      </c>
      <c r="D27" s="29" t="s">
        <v>272</v>
      </c>
      <c r="E27" s="38" t="s">
        <v>4</v>
      </c>
      <c r="F27" s="4" t="s">
        <v>370</v>
      </c>
      <c r="G27" s="4" t="s">
        <v>27</v>
      </c>
      <c r="H27" s="4" t="s">
        <v>1349</v>
      </c>
      <c r="I27" s="4" t="s">
        <v>16</v>
      </c>
      <c r="J27" s="4" t="s">
        <v>17</v>
      </c>
      <c r="K27" s="4" t="s">
        <v>396</v>
      </c>
      <c r="L27" s="4" t="s">
        <v>46</v>
      </c>
      <c r="M27" s="4">
        <v>1381321</v>
      </c>
      <c r="N27" s="4">
        <v>8</v>
      </c>
      <c r="O27" s="4">
        <v>0</v>
      </c>
      <c r="P27" s="4">
        <v>200</v>
      </c>
      <c r="Q27" s="41">
        <v>22</v>
      </c>
      <c r="R27" s="39">
        <v>45076</v>
      </c>
      <c r="S27" s="47">
        <v>45098</v>
      </c>
      <c r="T27" s="27" t="str">
        <f t="shared" si="2"/>
        <v>18 - 22</v>
      </c>
    </row>
    <row r="28" spans="1:20" x14ac:dyDescent="0.25">
      <c r="A28" s="36" t="str">
        <f t="shared" si="3"/>
        <v>junho</v>
      </c>
      <c r="B28" s="37">
        <f t="shared" si="4"/>
        <v>25</v>
      </c>
      <c r="C28" s="29">
        <v>45096</v>
      </c>
      <c r="D28" s="29" t="s">
        <v>272</v>
      </c>
      <c r="E28" s="38" t="s">
        <v>4</v>
      </c>
      <c r="F28" s="4" t="s">
        <v>370</v>
      </c>
      <c r="G28" s="4" t="s">
        <v>27</v>
      </c>
      <c r="H28" s="4" t="s">
        <v>1349</v>
      </c>
      <c r="I28" s="4" t="s">
        <v>16</v>
      </c>
      <c r="J28" s="4" t="s">
        <v>17</v>
      </c>
      <c r="K28" s="4" t="s">
        <v>397</v>
      </c>
      <c r="L28" s="4" t="s">
        <v>47</v>
      </c>
      <c r="M28" s="4">
        <v>1381321</v>
      </c>
      <c r="N28" s="4">
        <v>8</v>
      </c>
      <c r="O28" s="4">
        <v>0</v>
      </c>
      <c r="P28" s="4">
        <v>200</v>
      </c>
      <c r="Q28" s="41">
        <v>22</v>
      </c>
      <c r="R28" s="39">
        <v>45076</v>
      </c>
      <c r="S28" s="47">
        <v>45098</v>
      </c>
      <c r="T28" s="27" t="str">
        <f t="shared" si="2"/>
        <v>18 - 22</v>
      </c>
    </row>
    <row r="29" spans="1:20" x14ac:dyDescent="0.25">
      <c r="A29" s="36" t="str">
        <f t="shared" si="3"/>
        <v>junho</v>
      </c>
      <c r="B29" s="37">
        <f t="shared" si="4"/>
        <v>25</v>
      </c>
      <c r="C29" s="29">
        <v>45096</v>
      </c>
      <c r="D29" s="29" t="s">
        <v>272</v>
      </c>
      <c r="E29" s="38" t="s">
        <v>4</v>
      </c>
      <c r="F29" s="4" t="s">
        <v>370</v>
      </c>
      <c r="G29" s="4" t="s">
        <v>27</v>
      </c>
      <c r="H29" s="4" t="s">
        <v>1349</v>
      </c>
      <c r="I29" s="4" t="s">
        <v>16</v>
      </c>
      <c r="J29" s="4" t="s">
        <v>17</v>
      </c>
      <c r="K29" s="4" t="s">
        <v>398</v>
      </c>
      <c r="L29" s="4" t="s">
        <v>48</v>
      </c>
      <c r="M29" s="4">
        <v>1381321</v>
      </c>
      <c r="N29" s="4">
        <v>8</v>
      </c>
      <c r="O29" s="4">
        <v>0</v>
      </c>
      <c r="P29" s="4">
        <v>200</v>
      </c>
      <c r="Q29" s="41">
        <v>22</v>
      </c>
      <c r="R29" s="39">
        <v>45076</v>
      </c>
      <c r="S29" s="47">
        <v>45098</v>
      </c>
      <c r="T29" s="27" t="str">
        <f t="shared" si="2"/>
        <v>18 - 22</v>
      </c>
    </row>
    <row r="30" spans="1:20" x14ac:dyDescent="0.25">
      <c r="A30" s="36" t="str">
        <f t="shared" si="3"/>
        <v>junho</v>
      </c>
      <c r="B30" s="37">
        <f t="shared" si="4"/>
        <v>25</v>
      </c>
      <c r="C30" s="29">
        <v>45096</v>
      </c>
      <c r="D30" s="29" t="s">
        <v>272</v>
      </c>
      <c r="E30" s="38" t="s">
        <v>4</v>
      </c>
      <c r="F30" s="4" t="s">
        <v>370</v>
      </c>
      <c r="G30" s="4" t="s">
        <v>27</v>
      </c>
      <c r="H30" s="4" t="s">
        <v>1349</v>
      </c>
      <c r="I30" s="4" t="s">
        <v>16</v>
      </c>
      <c r="J30" s="4" t="s">
        <v>17</v>
      </c>
      <c r="K30" s="4" t="s">
        <v>399</v>
      </c>
      <c r="L30" s="4" t="s">
        <v>49</v>
      </c>
      <c r="M30" s="4">
        <v>1381321</v>
      </c>
      <c r="N30" s="4">
        <v>8</v>
      </c>
      <c r="O30" s="4">
        <v>0</v>
      </c>
      <c r="P30" s="4">
        <v>200</v>
      </c>
      <c r="Q30" s="41">
        <v>22</v>
      </c>
      <c r="R30" s="39">
        <v>45076</v>
      </c>
      <c r="S30" s="47">
        <v>45098</v>
      </c>
      <c r="T30" s="27" t="str">
        <f t="shared" si="2"/>
        <v>18 - 22</v>
      </c>
    </row>
    <row r="31" spans="1:20" x14ac:dyDescent="0.25">
      <c r="A31" s="36" t="str">
        <f t="shared" si="3"/>
        <v>junho</v>
      </c>
      <c r="B31" s="37">
        <f t="shared" si="4"/>
        <v>25</v>
      </c>
      <c r="C31" s="29">
        <v>45096</v>
      </c>
      <c r="D31" s="29" t="s">
        <v>272</v>
      </c>
      <c r="E31" s="38" t="s">
        <v>4</v>
      </c>
      <c r="F31" s="4" t="s">
        <v>370</v>
      </c>
      <c r="G31" s="4" t="s">
        <v>27</v>
      </c>
      <c r="H31" s="4" t="s">
        <v>1349</v>
      </c>
      <c r="I31" s="4" t="s">
        <v>16</v>
      </c>
      <c r="J31" s="4" t="s">
        <v>17</v>
      </c>
      <c r="K31" s="4" t="s">
        <v>400</v>
      </c>
      <c r="L31" s="4" t="s">
        <v>50</v>
      </c>
      <c r="M31" s="4">
        <v>1381321</v>
      </c>
      <c r="N31" s="4">
        <v>8</v>
      </c>
      <c r="O31" s="4">
        <v>0</v>
      </c>
      <c r="P31" s="4">
        <v>200</v>
      </c>
      <c r="Q31" s="41">
        <v>22</v>
      </c>
      <c r="R31" s="39">
        <v>45076</v>
      </c>
      <c r="S31" s="47">
        <v>45098</v>
      </c>
      <c r="T31" s="27" t="str">
        <f t="shared" si="2"/>
        <v>18 - 22</v>
      </c>
    </row>
    <row r="32" spans="1:20" x14ac:dyDescent="0.25">
      <c r="A32" s="36" t="str">
        <f t="shared" si="3"/>
        <v>junho</v>
      </c>
      <c r="B32" s="37">
        <f t="shared" si="4"/>
        <v>25</v>
      </c>
      <c r="C32" s="29">
        <v>45096</v>
      </c>
      <c r="D32" s="29" t="s">
        <v>272</v>
      </c>
      <c r="E32" s="38" t="s">
        <v>4</v>
      </c>
      <c r="F32" s="4" t="s">
        <v>370</v>
      </c>
      <c r="G32" s="4" t="s">
        <v>27</v>
      </c>
      <c r="H32" s="4" t="s">
        <v>1349</v>
      </c>
      <c r="I32" s="4" t="s">
        <v>16</v>
      </c>
      <c r="J32" s="4" t="s">
        <v>51</v>
      </c>
      <c r="K32" s="4" t="s">
        <v>401</v>
      </c>
      <c r="L32" s="4" t="s">
        <v>52</v>
      </c>
      <c r="M32" s="4">
        <v>1381299</v>
      </c>
      <c r="N32" s="4">
        <v>7</v>
      </c>
      <c r="O32" s="4">
        <v>0</v>
      </c>
      <c r="P32" s="4">
        <v>525</v>
      </c>
      <c r="Q32" s="41">
        <v>22</v>
      </c>
      <c r="R32" s="39">
        <v>45076</v>
      </c>
      <c r="S32" s="47">
        <v>45098</v>
      </c>
      <c r="T32" s="27" t="str">
        <f t="shared" si="2"/>
        <v>18 - 22</v>
      </c>
    </row>
    <row r="33" spans="1:20" x14ac:dyDescent="0.25">
      <c r="A33" s="36" t="str">
        <f t="shared" si="3"/>
        <v>junho</v>
      </c>
      <c r="B33" s="37">
        <f t="shared" si="4"/>
        <v>25</v>
      </c>
      <c r="C33" s="29">
        <v>45096</v>
      </c>
      <c r="D33" s="29" t="s">
        <v>272</v>
      </c>
      <c r="E33" s="38" t="s">
        <v>4</v>
      </c>
      <c r="F33" s="4" t="s">
        <v>370</v>
      </c>
      <c r="G33" s="4" t="s">
        <v>27</v>
      </c>
      <c r="H33" s="4" t="s">
        <v>1349</v>
      </c>
      <c r="I33" s="4" t="s">
        <v>16</v>
      </c>
      <c r="J33" s="4" t="s">
        <v>51</v>
      </c>
      <c r="K33" s="4" t="s">
        <v>569</v>
      </c>
      <c r="L33" s="4">
        <v>1381299002</v>
      </c>
      <c r="M33" s="4">
        <v>1381299</v>
      </c>
      <c r="N33" s="4">
        <v>1</v>
      </c>
      <c r="O33" s="4">
        <v>0</v>
      </c>
      <c r="P33" s="4">
        <v>2</v>
      </c>
      <c r="Q33" s="41">
        <v>2</v>
      </c>
      <c r="R33" s="39">
        <v>45096</v>
      </c>
      <c r="S33" s="47">
        <v>45098</v>
      </c>
      <c r="T33" s="27" t="str">
        <f t="shared" si="2"/>
        <v>0 - 7</v>
      </c>
    </row>
    <row r="34" spans="1:20" x14ac:dyDescent="0.25">
      <c r="A34" s="36" t="str">
        <f t="shared" si="3"/>
        <v>junho</v>
      </c>
      <c r="B34" s="37">
        <f t="shared" si="4"/>
        <v>25</v>
      </c>
      <c r="C34" s="29">
        <v>45096</v>
      </c>
      <c r="D34" s="29" t="s">
        <v>272</v>
      </c>
      <c r="E34" s="38" t="s">
        <v>4</v>
      </c>
      <c r="F34" s="4" t="s">
        <v>370</v>
      </c>
      <c r="G34" s="4" t="s">
        <v>27</v>
      </c>
      <c r="H34" s="4" t="s">
        <v>1349</v>
      </c>
      <c r="I34" s="4" t="s">
        <v>16</v>
      </c>
      <c r="J34" s="4" t="s">
        <v>51</v>
      </c>
      <c r="K34" s="4" t="s">
        <v>569</v>
      </c>
      <c r="L34" s="4">
        <v>1381299002</v>
      </c>
      <c r="M34" s="4">
        <v>1381299</v>
      </c>
      <c r="N34" s="4">
        <v>1</v>
      </c>
      <c r="O34" s="4">
        <v>0</v>
      </c>
      <c r="P34" s="4">
        <v>24</v>
      </c>
      <c r="Q34" s="41">
        <v>2</v>
      </c>
      <c r="R34" s="39">
        <v>45096</v>
      </c>
      <c r="S34" s="47">
        <v>45098</v>
      </c>
      <c r="T34" s="27" t="str">
        <f t="shared" ref="T34:T66" si="7">_xlfn.IFS(Q34&lt;8,$W$3,Q34&lt;13,$W$4,Q34&lt;18,$W$5,Q34&lt;23,$W$6,Q34&lt;28,$W$7,Q34&lt;33,$W$8,Q34&lt;38,$W$9,Q34&lt;43,$W$10,Q34&lt;48,$W$11,Q34&lt;52,$W$12,Q34&gt;53,"CRIAR_FAIXA")</f>
        <v>0 - 7</v>
      </c>
    </row>
    <row r="35" spans="1:20" x14ac:dyDescent="0.25">
      <c r="A35" s="36" t="str">
        <f t="shared" si="3"/>
        <v>junho</v>
      </c>
      <c r="B35" s="37">
        <f t="shared" si="4"/>
        <v>25</v>
      </c>
      <c r="C35" s="29">
        <v>45096</v>
      </c>
      <c r="D35" s="29" t="s">
        <v>272</v>
      </c>
      <c r="E35" s="38" t="s">
        <v>4</v>
      </c>
      <c r="F35" s="4" t="s">
        <v>370</v>
      </c>
      <c r="G35" s="4" t="s">
        <v>27</v>
      </c>
      <c r="H35" s="4" t="s">
        <v>1349</v>
      </c>
      <c r="I35" s="4" t="s">
        <v>16</v>
      </c>
      <c r="J35" s="4" t="s">
        <v>51</v>
      </c>
      <c r="K35" s="4" t="s">
        <v>570</v>
      </c>
      <c r="L35" s="4">
        <v>1381299003</v>
      </c>
      <c r="M35" s="4">
        <v>1381299</v>
      </c>
      <c r="N35" s="4">
        <v>1</v>
      </c>
      <c r="O35" s="4">
        <v>0</v>
      </c>
      <c r="P35" s="4">
        <v>5</v>
      </c>
      <c r="Q35" s="41">
        <v>2</v>
      </c>
      <c r="R35" s="39">
        <v>45096</v>
      </c>
      <c r="S35" s="47">
        <v>45098</v>
      </c>
      <c r="T35" s="27" t="str">
        <f t="shared" si="7"/>
        <v>0 - 7</v>
      </c>
    </row>
    <row r="36" spans="1:20" x14ac:dyDescent="0.25">
      <c r="A36" s="36" t="str">
        <f t="shared" si="3"/>
        <v>junho</v>
      </c>
      <c r="B36" s="37">
        <f t="shared" si="4"/>
        <v>25</v>
      </c>
      <c r="C36" s="29">
        <v>45096</v>
      </c>
      <c r="D36" s="29" t="s">
        <v>272</v>
      </c>
      <c r="E36" s="38" t="s">
        <v>4</v>
      </c>
      <c r="F36" s="4" t="s">
        <v>370</v>
      </c>
      <c r="G36" s="4" t="s">
        <v>27</v>
      </c>
      <c r="H36" s="4" t="s">
        <v>1349</v>
      </c>
      <c r="I36" s="4" t="s">
        <v>16</v>
      </c>
      <c r="J36" s="4" t="s">
        <v>51</v>
      </c>
      <c r="K36" s="4" t="s">
        <v>570</v>
      </c>
      <c r="L36" s="4">
        <v>1381299003</v>
      </c>
      <c r="M36" s="4">
        <v>1381299</v>
      </c>
      <c r="N36" s="4">
        <v>1</v>
      </c>
      <c r="O36" s="4">
        <v>0</v>
      </c>
      <c r="P36" s="4">
        <v>44</v>
      </c>
      <c r="Q36" s="41">
        <v>2</v>
      </c>
      <c r="R36" s="39">
        <v>45096</v>
      </c>
      <c r="S36" s="47">
        <v>45098</v>
      </c>
      <c r="T36" s="27" t="str">
        <f t="shared" si="7"/>
        <v>0 - 7</v>
      </c>
    </row>
    <row r="37" spans="1:20" x14ac:dyDescent="0.25">
      <c r="A37" s="36" t="str">
        <f t="shared" si="3"/>
        <v>junho</v>
      </c>
      <c r="B37" s="37">
        <f t="shared" si="4"/>
        <v>25</v>
      </c>
      <c r="C37" s="29">
        <v>45096</v>
      </c>
      <c r="D37" s="29" t="s">
        <v>272</v>
      </c>
      <c r="E37" s="38" t="s">
        <v>4</v>
      </c>
      <c r="F37" s="4" t="s">
        <v>370</v>
      </c>
      <c r="G37" s="4" t="s">
        <v>27</v>
      </c>
      <c r="H37" s="4" t="s">
        <v>1349</v>
      </c>
      <c r="I37" s="4" t="s">
        <v>16</v>
      </c>
      <c r="J37" s="4" t="s">
        <v>51</v>
      </c>
      <c r="K37" s="4" t="s">
        <v>571</v>
      </c>
      <c r="L37" s="4">
        <v>1381299005</v>
      </c>
      <c r="M37" s="4">
        <v>1381299</v>
      </c>
      <c r="N37" s="4">
        <v>1</v>
      </c>
      <c r="O37" s="4">
        <v>0</v>
      </c>
      <c r="P37" s="4">
        <v>8</v>
      </c>
      <c r="Q37" s="41">
        <v>2</v>
      </c>
      <c r="R37" s="39">
        <v>45096</v>
      </c>
      <c r="S37" s="47">
        <v>45098</v>
      </c>
      <c r="T37" s="27" t="str">
        <f t="shared" si="7"/>
        <v>0 - 7</v>
      </c>
    </row>
    <row r="38" spans="1:20" x14ac:dyDescent="0.25">
      <c r="A38" s="36" t="str">
        <f t="shared" si="3"/>
        <v>junho</v>
      </c>
      <c r="B38" s="37">
        <f t="shared" si="4"/>
        <v>25</v>
      </c>
      <c r="C38" s="29">
        <v>45096</v>
      </c>
      <c r="D38" s="29" t="s">
        <v>272</v>
      </c>
      <c r="E38" s="38" t="s">
        <v>4</v>
      </c>
      <c r="F38" s="4" t="s">
        <v>370</v>
      </c>
      <c r="G38" s="4" t="s">
        <v>27</v>
      </c>
      <c r="H38" s="4" t="s">
        <v>1349</v>
      </c>
      <c r="I38" s="4" t="s">
        <v>16</v>
      </c>
      <c r="J38" s="4" t="s">
        <v>51</v>
      </c>
      <c r="K38" s="4" t="s">
        <v>571</v>
      </c>
      <c r="L38" s="4">
        <v>1381299005</v>
      </c>
      <c r="M38" s="4">
        <v>1381299</v>
      </c>
      <c r="N38" s="4">
        <v>1</v>
      </c>
      <c r="O38" s="4">
        <v>0</v>
      </c>
      <c r="P38" s="4">
        <v>44</v>
      </c>
      <c r="Q38" s="41">
        <v>2</v>
      </c>
      <c r="R38" s="39">
        <v>45096</v>
      </c>
      <c r="S38" s="47">
        <v>45098</v>
      </c>
      <c r="T38" s="27" t="str">
        <f t="shared" si="7"/>
        <v>0 - 7</v>
      </c>
    </row>
    <row r="39" spans="1:20" x14ac:dyDescent="0.25">
      <c r="A39" s="36" t="str">
        <f t="shared" si="3"/>
        <v>junho</v>
      </c>
      <c r="B39" s="37">
        <f t="shared" si="4"/>
        <v>25</v>
      </c>
      <c r="C39" s="29">
        <v>45096</v>
      </c>
      <c r="D39" s="29" t="s">
        <v>272</v>
      </c>
      <c r="E39" s="38" t="s">
        <v>4</v>
      </c>
      <c r="F39" s="4" t="s">
        <v>370</v>
      </c>
      <c r="G39" s="4" t="s">
        <v>27</v>
      </c>
      <c r="H39" s="4" t="s">
        <v>1349</v>
      </c>
      <c r="I39" s="4" t="s">
        <v>16</v>
      </c>
      <c r="J39" s="4" t="s">
        <v>51</v>
      </c>
      <c r="K39" s="4" t="s">
        <v>572</v>
      </c>
      <c r="L39" s="4">
        <v>1381299004</v>
      </c>
      <c r="M39" s="4">
        <v>1381299</v>
      </c>
      <c r="N39" s="4">
        <v>1</v>
      </c>
      <c r="O39" s="4">
        <v>0</v>
      </c>
      <c r="P39" s="4">
        <v>6</v>
      </c>
      <c r="Q39" s="41">
        <v>2</v>
      </c>
      <c r="R39" s="39">
        <v>45096</v>
      </c>
      <c r="S39" s="47">
        <v>45098</v>
      </c>
      <c r="T39" s="27" t="str">
        <f t="shared" si="7"/>
        <v>0 - 7</v>
      </c>
    </row>
    <row r="40" spans="1:20" x14ac:dyDescent="0.25">
      <c r="A40" s="36" t="str">
        <f t="shared" si="3"/>
        <v>junho</v>
      </c>
      <c r="B40" s="37">
        <f t="shared" si="4"/>
        <v>25</v>
      </c>
      <c r="C40" s="29">
        <v>45096</v>
      </c>
      <c r="D40" s="29" t="s">
        <v>272</v>
      </c>
      <c r="E40" s="38" t="s">
        <v>4</v>
      </c>
      <c r="F40" s="4" t="s">
        <v>370</v>
      </c>
      <c r="G40" s="4" t="s">
        <v>27</v>
      </c>
      <c r="H40" s="4" t="s">
        <v>1349</v>
      </c>
      <c r="I40" s="4" t="s">
        <v>16</v>
      </c>
      <c r="J40" s="4" t="s">
        <v>51</v>
      </c>
      <c r="K40" s="4" t="s">
        <v>572</v>
      </c>
      <c r="L40" s="4">
        <v>1381299004</v>
      </c>
      <c r="M40" s="4">
        <v>1381299</v>
      </c>
      <c r="N40" s="4">
        <v>1</v>
      </c>
      <c r="O40" s="4">
        <v>0</v>
      </c>
      <c r="P40" s="4">
        <v>41</v>
      </c>
      <c r="Q40" s="41">
        <v>2</v>
      </c>
      <c r="R40" s="39">
        <v>45096</v>
      </c>
      <c r="S40" s="47">
        <v>45098</v>
      </c>
      <c r="T40" s="27" t="str">
        <f t="shared" si="7"/>
        <v>0 - 7</v>
      </c>
    </row>
    <row r="41" spans="1:20" x14ac:dyDescent="0.25">
      <c r="A41" s="36" t="str">
        <f t="shared" si="3"/>
        <v>junho</v>
      </c>
      <c r="B41" s="37">
        <f t="shared" si="4"/>
        <v>25</v>
      </c>
      <c r="C41" s="29">
        <v>45096</v>
      </c>
      <c r="D41" s="29" t="s">
        <v>272</v>
      </c>
      <c r="E41" s="38" t="s">
        <v>4</v>
      </c>
      <c r="F41" s="4" t="s">
        <v>370</v>
      </c>
      <c r="G41" s="4" t="s">
        <v>55</v>
      </c>
      <c r="H41" s="4" t="s">
        <v>1349</v>
      </c>
      <c r="I41" s="4" t="s">
        <v>28</v>
      </c>
      <c r="J41" s="4" t="s">
        <v>29</v>
      </c>
      <c r="K41" s="4" t="s">
        <v>402</v>
      </c>
      <c r="L41" s="4" t="s">
        <v>56</v>
      </c>
      <c r="M41" s="4">
        <v>1381355</v>
      </c>
      <c r="N41" s="4">
        <v>7</v>
      </c>
      <c r="O41" s="4">
        <v>0</v>
      </c>
      <c r="P41" s="4">
        <v>1498</v>
      </c>
      <c r="Q41" s="41">
        <v>22</v>
      </c>
      <c r="R41" s="39">
        <v>45076</v>
      </c>
      <c r="S41" s="47">
        <v>45098</v>
      </c>
      <c r="T41" s="27" t="str">
        <f t="shared" si="7"/>
        <v>18 - 22</v>
      </c>
    </row>
    <row r="42" spans="1:20" x14ac:dyDescent="0.25">
      <c r="A42" s="36" t="str">
        <f t="shared" si="3"/>
        <v>junho</v>
      </c>
      <c r="B42" s="37">
        <f t="shared" si="4"/>
        <v>25</v>
      </c>
      <c r="C42" s="29">
        <v>45096</v>
      </c>
      <c r="D42" s="29" t="s">
        <v>272</v>
      </c>
      <c r="E42" s="38" t="s">
        <v>4</v>
      </c>
      <c r="F42" s="4" t="s">
        <v>370</v>
      </c>
      <c r="G42" s="4" t="s">
        <v>55</v>
      </c>
      <c r="H42" s="4" t="s">
        <v>1349</v>
      </c>
      <c r="I42" s="4" t="s">
        <v>28</v>
      </c>
      <c r="J42" s="4" t="s">
        <v>29</v>
      </c>
      <c r="K42" s="4" t="s">
        <v>403</v>
      </c>
      <c r="L42" s="4" t="s">
        <v>57</v>
      </c>
      <c r="M42" s="4">
        <v>1381360</v>
      </c>
      <c r="N42" s="4">
        <v>7</v>
      </c>
      <c r="O42" s="4">
        <v>0</v>
      </c>
      <c r="P42" s="4">
        <v>77</v>
      </c>
      <c r="Q42" s="41">
        <v>22</v>
      </c>
      <c r="R42" s="39">
        <v>45076</v>
      </c>
      <c r="S42" s="47">
        <v>45098</v>
      </c>
      <c r="T42" s="27" t="str">
        <f t="shared" si="7"/>
        <v>18 - 22</v>
      </c>
    </row>
    <row r="43" spans="1:20" x14ac:dyDescent="0.25">
      <c r="A43" s="36" t="str">
        <f t="shared" si="3"/>
        <v>junho</v>
      </c>
      <c r="B43" s="37">
        <f t="shared" si="4"/>
        <v>25</v>
      </c>
      <c r="C43" s="29">
        <v>45096</v>
      </c>
      <c r="D43" s="29" t="s">
        <v>272</v>
      </c>
      <c r="E43" s="38" t="s">
        <v>4</v>
      </c>
      <c r="F43" s="4" t="s">
        <v>370</v>
      </c>
      <c r="G43" s="4" t="s">
        <v>55</v>
      </c>
      <c r="H43" s="4" t="s">
        <v>1349</v>
      </c>
      <c r="I43" s="4" t="s">
        <v>28</v>
      </c>
      <c r="J43" s="4" t="s">
        <v>29</v>
      </c>
      <c r="K43" s="4" t="s">
        <v>404</v>
      </c>
      <c r="L43" s="4" t="s">
        <v>58</v>
      </c>
      <c r="M43" s="4">
        <v>1381360</v>
      </c>
      <c r="N43" s="4">
        <v>7</v>
      </c>
      <c r="O43" s="4">
        <v>0</v>
      </c>
      <c r="P43" s="4">
        <v>798</v>
      </c>
      <c r="Q43" s="41">
        <v>22</v>
      </c>
      <c r="R43" s="39">
        <v>45076</v>
      </c>
      <c r="S43" s="47">
        <v>45098</v>
      </c>
      <c r="T43" s="27" t="str">
        <f t="shared" si="7"/>
        <v>18 - 22</v>
      </c>
    </row>
    <row r="44" spans="1:20" x14ac:dyDescent="0.25">
      <c r="A44" s="36" t="str">
        <f t="shared" si="3"/>
        <v>junho</v>
      </c>
      <c r="B44" s="37">
        <f t="shared" si="4"/>
        <v>25</v>
      </c>
      <c r="C44" s="29">
        <v>45096</v>
      </c>
      <c r="D44" s="29" t="s">
        <v>272</v>
      </c>
      <c r="E44" s="38" t="s">
        <v>4</v>
      </c>
      <c r="F44" s="4" t="s">
        <v>370</v>
      </c>
      <c r="G44" s="4" t="s">
        <v>55</v>
      </c>
      <c r="H44" s="4" t="s">
        <v>1349</v>
      </c>
      <c r="I44" s="4" t="s">
        <v>28</v>
      </c>
      <c r="J44" s="4" t="s">
        <v>29</v>
      </c>
      <c r="K44" s="4" t="s">
        <v>405</v>
      </c>
      <c r="L44" s="4" t="s">
        <v>59</v>
      </c>
      <c r="M44" s="4">
        <v>1381360</v>
      </c>
      <c r="N44" s="4">
        <v>7</v>
      </c>
      <c r="O44" s="4">
        <v>0</v>
      </c>
      <c r="P44" s="4">
        <v>798</v>
      </c>
      <c r="Q44" s="41">
        <v>22</v>
      </c>
      <c r="R44" s="39">
        <v>45076</v>
      </c>
      <c r="S44" s="47">
        <v>45098</v>
      </c>
      <c r="T44" s="27" t="str">
        <f t="shared" si="7"/>
        <v>18 - 22</v>
      </c>
    </row>
    <row r="45" spans="1:20" x14ac:dyDescent="0.25">
      <c r="A45" s="36" t="str">
        <f t="shared" si="3"/>
        <v>junho</v>
      </c>
      <c r="B45" s="37">
        <f t="shared" si="4"/>
        <v>25</v>
      </c>
      <c r="C45" s="29">
        <v>45096</v>
      </c>
      <c r="D45" s="29" t="s">
        <v>272</v>
      </c>
      <c r="E45" s="38" t="s">
        <v>4</v>
      </c>
      <c r="F45" s="4" t="s">
        <v>370</v>
      </c>
      <c r="G45" s="4" t="s">
        <v>55</v>
      </c>
      <c r="H45" s="4" t="s">
        <v>1349</v>
      </c>
      <c r="I45" s="4" t="s">
        <v>28</v>
      </c>
      <c r="J45" s="4" t="s">
        <v>29</v>
      </c>
      <c r="K45" s="4" t="s">
        <v>406</v>
      </c>
      <c r="L45" s="4" t="s">
        <v>60</v>
      </c>
      <c r="M45" s="4">
        <v>1381360</v>
      </c>
      <c r="N45" s="4">
        <v>7</v>
      </c>
      <c r="O45" s="4">
        <v>0</v>
      </c>
      <c r="P45" s="4">
        <v>798</v>
      </c>
      <c r="Q45" s="41">
        <v>22</v>
      </c>
      <c r="R45" s="39">
        <v>45076</v>
      </c>
      <c r="S45" s="47">
        <v>45098</v>
      </c>
      <c r="T45" s="27" t="str">
        <f t="shared" si="7"/>
        <v>18 - 22</v>
      </c>
    </row>
    <row r="46" spans="1:20" x14ac:dyDescent="0.25">
      <c r="A46" s="36" t="str">
        <f t="shared" si="3"/>
        <v>junho</v>
      </c>
      <c r="B46" s="37">
        <f t="shared" si="4"/>
        <v>25</v>
      </c>
      <c r="C46" s="29">
        <v>45096</v>
      </c>
      <c r="D46" s="29" t="s">
        <v>272</v>
      </c>
      <c r="E46" s="38" t="s">
        <v>4</v>
      </c>
      <c r="F46" s="4" t="s">
        <v>370</v>
      </c>
      <c r="G46" s="4" t="s">
        <v>55</v>
      </c>
      <c r="H46" s="4" t="s">
        <v>1349</v>
      </c>
      <c r="I46" s="4" t="s">
        <v>28</v>
      </c>
      <c r="J46" s="4" t="s">
        <v>29</v>
      </c>
      <c r="K46" s="4" t="s">
        <v>407</v>
      </c>
      <c r="L46" s="4" t="s">
        <v>61</v>
      </c>
      <c r="M46" s="4">
        <v>1381360</v>
      </c>
      <c r="N46" s="4">
        <v>7</v>
      </c>
      <c r="O46" s="4">
        <v>0</v>
      </c>
      <c r="P46" s="4">
        <v>700</v>
      </c>
      <c r="Q46" s="41">
        <v>22</v>
      </c>
      <c r="R46" s="39">
        <v>45076</v>
      </c>
      <c r="S46" s="47">
        <v>45098</v>
      </c>
      <c r="T46" s="27" t="str">
        <f t="shared" si="7"/>
        <v>18 - 22</v>
      </c>
    </row>
    <row r="47" spans="1:20" x14ac:dyDescent="0.25">
      <c r="A47" s="36" t="str">
        <f t="shared" si="3"/>
        <v>junho</v>
      </c>
      <c r="B47" s="37">
        <f t="shared" si="4"/>
        <v>25</v>
      </c>
      <c r="C47" s="29">
        <v>45096</v>
      </c>
      <c r="D47" s="29" t="s">
        <v>272</v>
      </c>
      <c r="E47" s="38" t="s">
        <v>4</v>
      </c>
      <c r="F47" s="4" t="s">
        <v>370</v>
      </c>
      <c r="G47" s="4" t="s">
        <v>55</v>
      </c>
      <c r="H47" s="4" t="s">
        <v>1349</v>
      </c>
      <c r="I47" s="4" t="s">
        <v>28</v>
      </c>
      <c r="J47" s="4" t="s">
        <v>29</v>
      </c>
      <c r="K47" s="4" t="s">
        <v>408</v>
      </c>
      <c r="L47" s="4" t="s">
        <v>62</v>
      </c>
      <c r="M47" s="4">
        <v>1381360</v>
      </c>
      <c r="N47" s="4">
        <v>7</v>
      </c>
      <c r="O47" s="4">
        <v>0</v>
      </c>
      <c r="P47" s="4">
        <v>798</v>
      </c>
      <c r="Q47" s="41">
        <v>22</v>
      </c>
      <c r="R47" s="39">
        <v>45076</v>
      </c>
      <c r="S47" s="47">
        <v>45098</v>
      </c>
      <c r="T47" s="27" t="str">
        <f t="shared" si="7"/>
        <v>18 - 22</v>
      </c>
    </row>
    <row r="48" spans="1:20" x14ac:dyDescent="0.25">
      <c r="A48" s="36" t="str">
        <f t="shared" si="3"/>
        <v>junho</v>
      </c>
      <c r="B48" s="37">
        <f t="shared" si="4"/>
        <v>25</v>
      </c>
      <c r="C48" s="29">
        <v>45096</v>
      </c>
      <c r="D48" s="29" t="s">
        <v>272</v>
      </c>
      <c r="E48" s="38" t="s">
        <v>4</v>
      </c>
      <c r="F48" s="4" t="s">
        <v>370</v>
      </c>
      <c r="G48" s="4" t="s">
        <v>55</v>
      </c>
      <c r="H48" s="4" t="s">
        <v>1349</v>
      </c>
      <c r="I48" s="4" t="s">
        <v>28</v>
      </c>
      <c r="J48" s="4" t="s">
        <v>29</v>
      </c>
      <c r="K48" s="4" t="s">
        <v>573</v>
      </c>
      <c r="L48" s="4">
        <v>1381360016</v>
      </c>
      <c r="M48" s="4">
        <v>1381360</v>
      </c>
      <c r="N48" s="4">
        <v>1</v>
      </c>
      <c r="O48" s="4">
        <v>0</v>
      </c>
      <c r="P48" s="4">
        <v>1</v>
      </c>
      <c r="Q48" s="41">
        <v>2</v>
      </c>
      <c r="R48" s="39">
        <v>45096</v>
      </c>
      <c r="S48" s="47">
        <v>45098</v>
      </c>
      <c r="T48" s="27" t="str">
        <f t="shared" si="7"/>
        <v>0 - 7</v>
      </c>
    </row>
    <row r="49" spans="1:20" x14ac:dyDescent="0.25">
      <c r="A49" s="36" t="str">
        <f t="shared" si="3"/>
        <v>junho</v>
      </c>
      <c r="B49" s="37">
        <f t="shared" si="4"/>
        <v>25</v>
      </c>
      <c r="C49" s="29">
        <v>45096</v>
      </c>
      <c r="D49" s="29" t="s">
        <v>272</v>
      </c>
      <c r="E49" s="38" t="s">
        <v>4</v>
      </c>
      <c r="F49" s="4" t="s">
        <v>370</v>
      </c>
      <c r="G49" s="4" t="s">
        <v>55</v>
      </c>
      <c r="H49" s="4" t="s">
        <v>1349</v>
      </c>
      <c r="I49" s="4" t="s">
        <v>28</v>
      </c>
      <c r="J49" s="4" t="s">
        <v>29</v>
      </c>
      <c r="K49" s="4" t="s">
        <v>573</v>
      </c>
      <c r="L49" s="4">
        <v>1381360016</v>
      </c>
      <c r="M49" s="4">
        <v>1381360</v>
      </c>
      <c r="N49" s="4">
        <v>1</v>
      </c>
      <c r="O49" s="4">
        <v>0</v>
      </c>
      <c r="P49" s="4">
        <v>3</v>
      </c>
      <c r="Q49" s="41">
        <v>2</v>
      </c>
      <c r="R49" s="39">
        <v>45096</v>
      </c>
      <c r="S49" s="47">
        <v>45098</v>
      </c>
      <c r="T49" s="27" t="str">
        <f t="shared" si="7"/>
        <v>0 - 7</v>
      </c>
    </row>
    <row r="50" spans="1:20" x14ac:dyDescent="0.25">
      <c r="A50" s="36" t="str">
        <f t="shared" si="3"/>
        <v>junho</v>
      </c>
      <c r="B50" s="37">
        <f t="shared" si="4"/>
        <v>25</v>
      </c>
      <c r="C50" s="29">
        <v>45096</v>
      </c>
      <c r="D50" s="29" t="s">
        <v>272</v>
      </c>
      <c r="E50" s="38" t="s">
        <v>4</v>
      </c>
      <c r="F50" s="4" t="s">
        <v>370</v>
      </c>
      <c r="G50" s="4" t="s">
        <v>55</v>
      </c>
      <c r="H50" s="4" t="s">
        <v>1349</v>
      </c>
      <c r="I50" s="4" t="s">
        <v>28</v>
      </c>
      <c r="J50" s="4" t="s">
        <v>29</v>
      </c>
      <c r="K50" s="4" t="s">
        <v>574</v>
      </c>
      <c r="L50" s="4">
        <v>1381360015</v>
      </c>
      <c r="M50" s="4">
        <v>1381360</v>
      </c>
      <c r="N50" s="4">
        <v>1</v>
      </c>
      <c r="O50" s="4">
        <v>0</v>
      </c>
      <c r="P50" s="4">
        <v>2</v>
      </c>
      <c r="Q50" s="41">
        <v>2</v>
      </c>
      <c r="R50" s="39">
        <v>45096</v>
      </c>
      <c r="S50" s="47">
        <v>45098</v>
      </c>
      <c r="T50" s="27" t="str">
        <f t="shared" si="7"/>
        <v>0 - 7</v>
      </c>
    </row>
    <row r="51" spans="1:20" x14ac:dyDescent="0.25">
      <c r="A51" s="36" t="str">
        <f t="shared" si="3"/>
        <v>junho</v>
      </c>
      <c r="B51" s="37">
        <f t="shared" si="4"/>
        <v>25</v>
      </c>
      <c r="C51" s="29">
        <v>45096</v>
      </c>
      <c r="D51" s="29" t="s">
        <v>272</v>
      </c>
      <c r="E51" s="38" t="s">
        <v>4</v>
      </c>
      <c r="F51" s="4" t="s">
        <v>370</v>
      </c>
      <c r="G51" s="4" t="s">
        <v>55</v>
      </c>
      <c r="H51" s="4" t="s">
        <v>1349</v>
      </c>
      <c r="I51" s="4" t="s">
        <v>28</v>
      </c>
      <c r="J51" s="4" t="s">
        <v>29</v>
      </c>
      <c r="K51" s="4" t="s">
        <v>574</v>
      </c>
      <c r="L51" s="4">
        <v>1381360015</v>
      </c>
      <c r="M51" s="4">
        <v>1381360</v>
      </c>
      <c r="N51" s="4">
        <v>1</v>
      </c>
      <c r="O51" s="4">
        <v>0</v>
      </c>
      <c r="P51" s="4">
        <v>3</v>
      </c>
      <c r="Q51" s="41">
        <v>2</v>
      </c>
      <c r="R51" s="39">
        <v>45096</v>
      </c>
      <c r="S51" s="47">
        <v>45098</v>
      </c>
      <c r="T51" s="27" t="str">
        <f t="shared" si="7"/>
        <v>0 - 7</v>
      </c>
    </row>
    <row r="52" spans="1:20" x14ac:dyDescent="0.25">
      <c r="A52" s="36" t="str">
        <f t="shared" si="3"/>
        <v>junho</v>
      </c>
      <c r="B52" s="37">
        <f t="shared" si="4"/>
        <v>25</v>
      </c>
      <c r="C52" s="29">
        <v>45096</v>
      </c>
      <c r="D52" s="29" t="s">
        <v>272</v>
      </c>
      <c r="E52" s="38" t="s">
        <v>4</v>
      </c>
      <c r="F52" s="4" t="s">
        <v>370</v>
      </c>
      <c r="G52" s="4" t="s">
        <v>55</v>
      </c>
      <c r="H52" s="4" t="s">
        <v>1349</v>
      </c>
      <c r="I52" s="4" t="s">
        <v>28</v>
      </c>
      <c r="J52" s="4" t="s">
        <v>29</v>
      </c>
      <c r="K52" s="4" t="s">
        <v>575</v>
      </c>
      <c r="L52" s="4">
        <v>1381360006</v>
      </c>
      <c r="M52" s="4">
        <v>1381360</v>
      </c>
      <c r="N52" s="4">
        <v>1</v>
      </c>
      <c r="O52" s="4">
        <v>0</v>
      </c>
      <c r="P52" s="4">
        <v>2</v>
      </c>
      <c r="Q52" s="41">
        <v>2</v>
      </c>
      <c r="R52" s="39">
        <v>45096</v>
      </c>
      <c r="S52" s="47">
        <v>45098</v>
      </c>
      <c r="T52" s="27" t="str">
        <f t="shared" si="7"/>
        <v>0 - 7</v>
      </c>
    </row>
    <row r="53" spans="1:20" x14ac:dyDescent="0.25">
      <c r="A53" s="36" t="str">
        <f t="shared" si="3"/>
        <v>junho</v>
      </c>
      <c r="B53" s="37">
        <f t="shared" si="4"/>
        <v>25</v>
      </c>
      <c r="C53" s="29">
        <v>45096</v>
      </c>
      <c r="D53" s="29" t="s">
        <v>272</v>
      </c>
      <c r="E53" s="38" t="s">
        <v>4</v>
      </c>
      <c r="F53" s="4" t="s">
        <v>370</v>
      </c>
      <c r="G53" s="4" t="s">
        <v>55</v>
      </c>
      <c r="H53" s="4" t="s">
        <v>1349</v>
      </c>
      <c r="I53" s="4" t="s">
        <v>28</v>
      </c>
      <c r="J53" s="4" t="s">
        <v>29</v>
      </c>
      <c r="K53" s="4" t="s">
        <v>576</v>
      </c>
      <c r="L53" s="4">
        <v>1381360005</v>
      </c>
      <c r="M53" s="4">
        <v>1381360</v>
      </c>
      <c r="N53" s="4">
        <v>1</v>
      </c>
      <c r="O53" s="4">
        <v>0</v>
      </c>
      <c r="P53" s="4">
        <v>1</v>
      </c>
      <c r="Q53" s="41">
        <v>2</v>
      </c>
      <c r="R53" s="39">
        <v>45096</v>
      </c>
      <c r="S53" s="47">
        <v>45098</v>
      </c>
      <c r="T53" s="27" t="str">
        <f t="shared" si="7"/>
        <v>0 - 7</v>
      </c>
    </row>
    <row r="54" spans="1:20" x14ac:dyDescent="0.25">
      <c r="A54" s="36" t="str">
        <f t="shared" si="3"/>
        <v>junho</v>
      </c>
      <c r="B54" s="37">
        <f t="shared" si="4"/>
        <v>25</v>
      </c>
      <c r="C54" s="29">
        <v>45096</v>
      </c>
      <c r="D54" s="29" t="s">
        <v>272</v>
      </c>
      <c r="E54" s="38" t="s">
        <v>4</v>
      </c>
      <c r="F54" s="4" t="s">
        <v>370</v>
      </c>
      <c r="G54" s="4" t="s">
        <v>55</v>
      </c>
      <c r="H54" s="4" t="s">
        <v>1349</v>
      </c>
      <c r="I54" s="4" t="s">
        <v>28</v>
      </c>
      <c r="J54" s="4" t="s">
        <v>29</v>
      </c>
      <c r="K54" s="4" t="s">
        <v>577</v>
      </c>
      <c r="L54" s="4">
        <v>1381360007</v>
      </c>
      <c r="M54" s="4">
        <v>1381360</v>
      </c>
      <c r="N54" s="4">
        <v>1</v>
      </c>
      <c r="O54" s="4">
        <v>0</v>
      </c>
      <c r="P54" s="4">
        <v>1</v>
      </c>
      <c r="Q54" s="41">
        <v>2</v>
      </c>
      <c r="R54" s="39">
        <v>45096</v>
      </c>
      <c r="S54" s="47">
        <v>45098</v>
      </c>
      <c r="T54" s="27" t="str">
        <f t="shared" si="7"/>
        <v>0 - 7</v>
      </c>
    </row>
    <row r="55" spans="1:20" x14ac:dyDescent="0.25">
      <c r="A55" s="36" t="str">
        <f t="shared" si="3"/>
        <v>junho</v>
      </c>
      <c r="B55" s="37">
        <f t="shared" si="4"/>
        <v>25</v>
      </c>
      <c r="C55" s="29">
        <v>45096</v>
      </c>
      <c r="D55" s="29" t="s">
        <v>272</v>
      </c>
      <c r="E55" s="38" t="s">
        <v>4</v>
      </c>
      <c r="F55" s="4" t="s">
        <v>370</v>
      </c>
      <c r="G55" s="4" t="s">
        <v>55</v>
      </c>
      <c r="H55" s="4" t="s">
        <v>1349</v>
      </c>
      <c r="I55" s="4" t="s">
        <v>28</v>
      </c>
      <c r="J55" s="4" t="s">
        <v>29</v>
      </c>
      <c r="K55" s="4" t="s">
        <v>578</v>
      </c>
      <c r="L55" s="4">
        <v>1381360013</v>
      </c>
      <c r="M55" s="4">
        <v>1381360</v>
      </c>
      <c r="N55" s="4">
        <v>1</v>
      </c>
      <c r="O55" s="4">
        <v>0</v>
      </c>
      <c r="P55" s="4">
        <v>2</v>
      </c>
      <c r="Q55" s="41">
        <v>2</v>
      </c>
      <c r="R55" s="39">
        <v>45096</v>
      </c>
      <c r="S55" s="47">
        <v>45098</v>
      </c>
      <c r="T55" s="27" t="str">
        <f t="shared" si="7"/>
        <v>0 - 7</v>
      </c>
    </row>
    <row r="56" spans="1:20" x14ac:dyDescent="0.25">
      <c r="A56" s="36" t="str">
        <f t="shared" si="3"/>
        <v>junho</v>
      </c>
      <c r="B56" s="37">
        <f t="shared" si="4"/>
        <v>25</v>
      </c>
      <c r="C56" s="29">
        <v>45096</v>
      </c>
      <c r="D56" s="29" t="s">
        <v>272</v>
      </c>
      <c r="E56" s="38" t="s">
        <v>4</v>
      </c>
      <c r="F56" s="4" t="s">
        <v>370</v>
      </c>
      <c r="G56" s="4" t="s">
        <v>55</v>
      </c>
      <c r="H56" s="4" t="s">
        <v>1349</v>
      </c>
      <c r="I56" s="4" t="s">
        <v>28</v>
      </c>
      <c r="J56" s="4" t="s">
        <v>29</v>
      </c>
      <c r="K56" s="4" t="s">
        <v>578</v>
      </c>
      <c r="L56" s="4">
        <v>1381360013</v>
      </c>
      <c r="M56" s="4">
        <v>1381360</v>
      </c>
      <c r="N56" s="4">
        <v>1</v>
      </c>
      <c r="O56" s="4">
        <v>0</v>
      </c>
      <c r="P56" s="4">
        <v>3</v>
      </c>
      <c r="Q56" s="41">
        <v>2</v>
      </c>
      <c r="R56" s="39">
        <v>45096</v>
      </c>
      <c r="S56" s="47">
        <v>45098</v>
      </c>
      <c r="T56" s="27" t="str">
        <f t="shared" si="7"/>
        <v>0 - 7</v>
      </c>
    </row>
    <row r="57" spans="1:20" x14ac:dyDescent="0.25">
      <c r="A57" s="36" t="str">
        <f t="shared" si="3"/>
        <v>junho</v>
      </c>
      <c r="B57" s="37">
        <f t="shared" si="4"/>
        <v>25</v>
      </c>
      <c r="C57" s="29">
        <v>45096</v>
      </c>
      <c r="D57" s="29" t="s">
        <v>272</v>
      </c>
      <c r="E57" s="38" t="s">
        <v>4</v>
      </c>
      <c r="F57" s="4" t="s">
        <v>370</v>
      </c>
      <c r="G57" s="4" t="s">
        <v>55</v>
      </c>
      <c r="H57" s="4" t="s">
        <v>1349</v>
      </c>
      <c r="I57" s="4" t="s">
        <v>28</v>
      </c>
      <c r="J57" s="4" t="s">
        <v>29</v>
      </c>
      <c r="K57" s="4" t="s">
        <v>579</v>
      </c>
      <c r="L57" s="4">
        <v>1381360014</v>
      </c>
      <c r="M57" s="4">
        <v>1381360</v>
      </c>
      <c r="N57" s="4">
        <v>1</v>
      </c>
      <c r="O57" s="4">
        <v>0</v>
      </c>
      <c r="P57" s="4">
        <v>1</v>
      </c>
      <c r="Q57" s="41">
        <v>2</v>
      </c>
      <c r="R57" s="39">
        <v>45096</v>
      </c>
      <c r="S57" s="47">
        <v>45098</v>
      </c>
      <c r="T57" s="27" t="str">
        <f t="shared" si="7"/>
        <v>0 - 7</v>
      </c>
    </row>
    <row r="58" spans="1:20" x14ac:dyDescent="0.25">
      <c r="A58" s="36" t="str">
        <f t="shared" si="3"/>
        <v>junho</v>
      </c>
      <c r="B58" s="37">
        <f t="shared" si="4"/>
        <v>25</v>
      </c>
      <c r="C58" s="29">
        <v>45096</v>
      </c>
      <c r="D58" s="29" t="s">
        <v>272</v>
      </c>
      <c r="E58" s="38" t="s">
        <v>4</v>
      </c>
      <c r="F58" s="4" t="s">
        <v>370</v>
      </c>
      <c r="G58" s="4" t="s">
        <v>55</v>
      </c>
      <c r="H58" s="4" t="s">
        <v>1349</v>
      </c>
      <c r="I58" s="4" t="s">
        <v>28</v>
      </c>
      <c r="J58" s="4" t="s">
        <v>36</v>
      </c>
      <c r="K58" s="4" t="s">
        <v>409</v>
      </c>
      <c r="L58" s="4" t="s">
        <v>63</v>
      </c>
      <c r="M58" s="4">
        <v>1381356</v>
      </c>
      <c r="N58" s="4">
        <v>8</v>
      </c>
      <c r="O58" s="4">
        <v>0</v>
      </c>
      <c r="P58" s="4">
        <v>1504</v>
      </c>
      <c r="Q58" s="41">
        <v>22</v>
      </c>
      <c r="R58" s="39">
        <v>45076</v>
      </c>
      <c r="S58" s="47">
        <v>45098</v>
      </c>
      <c r="T58" s="27" t="str">
        <f t="shared" si="7"/>
        <v>18 - 22</v>
      </c>
    </row>
    <row r="59" spans="1:20" x14ac:dyDescent="0.25">
      <c r="A59" s="36" t="str">
        <f t="shared" si="3"/>
        <v>junho</v>
      </c>
      <c r="B59" s="37">
        <f t="shared" si="4"/>
        <v>25</v>
      </c>
      <c r="C59" s="29">
        <v>45096</v>
      </c>
      <c r="D59" s="29" t="s">
        <v>272</v>
      </c>
      <c r="E59" s="38" t="s">
        <v>4</v>
      </c>
      <c r="F59" s="4" t="s">
        <v>370</v>
      </c>
      <c r="G59" s="4" t="s">
        <v>55</v>
      </c>
      <c r="H59" s="4" t="s">
        <v>1349</v>
      </c>
      <c r="I59" s="4" t="s">
        <v>28</v>
      </c>
      <c r="J59" s="4" t="s">
        <v>36</v>
      </c>
      <c r="K59" s="4" t="s">
        <v>410</v>
      </c>
      <c r="L59" s="4" t="s">
        <v>64</v>
      </c>
      <c r="M59" s="4">
        <v>1381382</v>
      </c>
      <c r="N59" s="4">
        <v>8</v>
      </c>
      <c r="O59" s="4">
        <v>0</v>
      </c>
      <c r="P59" s="4">
        <v>800</v>
      </c>
      <c r="Q59" s="41">
        <v>22</v>
      </c>
      <c r="R59" s="39">
        <v>45076</v>
      </c>
      <c r="S59" s="47">
        <v>45098</v>
      </c>
      <c r="T59" s="27" t="str">
        <f t="shared" si="7"/>
        <v>18 - 22</v>
      </c>
    </row>
    <row r="60" spans="1:20" x14ac:dyDescent="0.25">
      <c r="A60" s="36" t="str">
        <f t="shared" si="3"/>
        <v>junho</v>
      </c>
      <c r="B60" s="37">
        <f t="shared" si="4"/>
        <v>25</v>
      </c>
      <c r="C60" s="29">
        <v>45096</v>
      </c>
      <c r="D60" s="29" t="s">
        <v>272</v>
      </c>
      <c r="E60" s="38" t="s">
        <v>4</v>
      </c>
      <c r="F60" s="4" t="s">
        <v>370</v>
      </c>
      <c r="G60" s="4" t="s">
        <v>55</v>
      </c>
      <c r="H60" s="4" t="s">
        <v>1349</v>
      </c>
      <c r="I60" s="4" t="s">
        <v>28</v>
      </c>
      <c r="J60" s="4" t="s">
        <v>36</v>
      </c>
      <c r="K60" s="4" t="s">
        <v>411</v>
      </c>
      <c r="L60" s="4" t="s">
        <v>65</v>
      </c>
      <c r="M60" s="4">
        <v>1381383</v>
      </c>
      <c r="N60" s="4">
        <v>8</v>
      </c>
      <c r="O60" s="4">
        <v>0</v>
      </c>
      <c r="P60" s="4">
        <v>800</v>
      </c>
      <c r="Q60" s="41">
        <v>22</v>
      </c>
      <c r="R60" s="39">
        <v>45076</v>
      </c>
      <c r="S60" s="47">
        <v>45098</v>
      </c>
      <c r="T60" s="27" t="str">
        <f t="shared" si="7"/>
        <v>18 - 22</v>
      </c>
    </row>
    <row r="61" spans="1:20" x14ac:dyDescent="0.25">
      <c r="A61" s="36" t="str">
        <f t="shared" si="3"/>
        <v>junho</v>
      </c>
      <c r="B61" s="37">
        <f t="shared" si="4"/>
        <v>25</v>
      </c>
      <c r="C61" s="29">
        <v>45096</v>
      </c>
      <c r="D61" s="29" t="s">
        <v>272</v>
      </c>
      <c r="E61" s="38" t="s">
        <v>4</v>
      </c>
      <c r="F61" s="4" t="s">
        <v>370</v>
      </c>
      <c r="G61" s="4" t="s">
        <v>55</v>
      </c>
      <c r="H61" s="4" t="s">
        <v>1349</v>
      </c>
      <c r="I61" s="4" t="s">
        <v>28</v>
      </c>
      <c r="J61" s="4" t="s">
        <v>66</v>
      </c>
      <c r="K61" s="4" t="s">
        <v>412</v>
      </c>
      <c r="L61" s="4" t="s">
        <v>67</v>
      </c>
      <c r="M61" s="4">
        <v>1381353</v>
      </c>
      <c r="N61" s="4">
        <v>7</v>
      </c>
      <c r="O61" s="4">
        <v>0</v>
      </c>
      <c r="P61" s="4">
        <v>1498</v>
      </c>
      <c r="Q61" s="41">
        <v>22</v>
      </c>
      <c r="R61" s="39">
        <v>45076</v>
      </c>
      <c r="S61" s="47">
        <v>45098</v>
      </c>
      <c r="T61" s="27" t="str">
        <f t="shared" si="7"/>
        <v>18 - 22</v>
      </c>
    </row>
    <row r="62" spans="1:20" x14ac:dyDescent="0.25">
      <c r="A62" s="36" t="str">
        <f t="shared" si="3"/>
        <v>junho</v>
      </c>
      <c r="B62" s="37">
        <f t="shared" si="4"/>
        <v>25</v>
      </c>
      <c r="C62" s="29">
        <v>45096</v>
      </c>
      <c r="D62" s="29" t="s">
        <v>272</v>
      </c>
      <c r="E62" s="38" t="s">
        <v>4</v>
      </c>
      <c r="F62" s="4" t="s">
        <v>370</v>
      </c>
      <c r="G62" s="4" t="s">
        <v>55</v>
      </c>
      <c r="H62" s="4" t="s">
        <v>1349</v>
      </c>
      <c r="I62" s="4" t="s">
        <v>16</v>
      </c>
      <c r="J62" s="4" t="s">
        <v>68</v>
      </c>
      <c r="K62" s="4" t="s">
        <v>413</v>
      </c>
      <c r="L62" s="4" t="s">
        <v>69</v>
      </c>
      <c r="M62" s="4">
        <v>1381354</v>
      </c>
      <c r="N62" s="4">
        <v>8</v>
      </c>
      <c r="O62" s="4">
        <v>0</v>
      </c>
      <c r="P62" s="4">
        <v>1712</v>
      </c>
      <c r="Q62" s="41">
        <v>22</v>
      </c>
      <c r="R62" s="39">
        <v>45076</v>
      </c>
      <c r="S62" s="47">
        <v>45098</v>
      </c>
      <c r="T62" s="27" t="str">
        <f t="shared" si="7"/>
        <v>18 - 22</v>
      </c>
    </row>
    <row r="63" spans="1:20" x14ac:dyDescent="0.25">
      <c r="A63" s="36" t="str">
        <f t="shared" si="3"/>
        <v>junho</v>
      </c>
      <c r="B63" s="37">
        <f t="shared" si="4"/>
        <v>25</v>
      </c>
      <c r="C63" s="29">
        <v>45096</v>
      </c>
      <c r="D63" s="29" t="s">
        <v>272</v>
      </c>
      <c r="E63" s="38" t="s">
        <v>4</v>
      </c>
      <c r="F63" s="4" t="s">
        <v>370</v>
      </c>
      <c r="G63" s="4" t="s">
        <v>55</v>
      </c>
      <c r="H63" s="4" t="s">
        <v>1349</v>
      </c>
      <c r="I63" s="4" t="s">
        <v>16</v>
      </c>
      <c r="J63" s="4" t="s">
        <v>25</v>
      </c>
      <c r="K63" s="4" t="s">
        <v>414</v>
      </c>
      <c r="L63" s="4" t="s">
        <v>70</v>
      </c>
      <c r="M63" s="4">
        <v>1381381</v>
      </c>
      <c r="N63" s="4">
        <v>8</v>
      </c>
      <c r="O63" s="4">
        <v>0</v>
      </c>
      <c r="P63" s="4">
        <v>800</v>
      </c>
      <c r="Q63" s="41">
        <v>22</v>
      </c>
      <c r="R63" s="39">
        <v>45076</v>
      </c>
      <c r="S63" s="47">
        <v>45098</v>
      </c>
      <c r="T63" s="27" t="str">
        <f t="shared" si="7"/>
        <v>18 - 22</v>
      </c>
    </row>
    <row r="64" spans="1:20" x14ac:dyDescent="0.25">
      <c r="A64" s="36" t="str">
        <f t="shared" si="3"/>
        <v>junho</v>
      </c>
      <c r="B64" s="37">
        <f t="shared" si="4"/>
        <v>25</v>
      </c>
      <c r="C64" s="29">
        <v>45096</v>
      </c>
      <c r="D64" s="29" t="s">
        <v>272</v>
      </c>
      <c r="E64" s="38" t="s">
        <v>4</v>
      </c>
      <c r="F64" s="4" t="s">
        <v>370</v>
      </c>
      <c r="G64" s="4" t="s">
        <v>71</v>
      </c>
      <c r="H64" s="4" t="s">
        <v>1349</v>
      </c>
      <c r="I64" s="4" t="s">
        <v>28</v>
      </c>
      <c r="J64" s="4" t="s">
        <v>29</v>
      </c>
      <c r="K64" s="4" t="s">
        <v>415</v>
      </c>
      <c r="L64" s="4" t="s">
        <v>72</v>
      </c>
      <c r="M64" s="4">
        <v>1381380</v>
      </c>
      <c r="N64" s="4">
        <v>7</v>
      </c>
      <c r="O64" s="4">
        <v>0</v>
      </c>
      <c r="P64" s="4">
        <v>798</v>
      </c>
      <c r="Q64" s="41">
        <v>22</v>
      </c>
      <c r="R64" s="39">
        <v>45076</v>
      </c>
      <c r="S64" s="47">
        <v>45098</v>
      </c>
      <c r="T64" s="27" t="str">
        <f t="shared" si="7"/>
        <v>18 - 22</v>
      </c>
    </row>
    <row r="65" spans="1:20" x14ac:dyDescent="0.25">
      <c r="A65" s="36" t="str">
        <f t="shared" si="3"/>
        <v>junho</v>
      </c>
      <c r="B65" s="37">
        <f t="shared" si="4"/>
        <v>25</v>
      </c>
      <c r="C65" s="29">
        <v>45096</v>
      </c>
      <c r="D65" s="29" t="s">
        <v>272</v>
      </c>
      <c r="E65" s="38" t="s">
        <v>4</v>
      </c>
      <c r="F65" s="4" t="s">
        <v>370</v>
      </c>
      <c r="G65" s="4" t="s">
        <v>71</v>
      </c>
      <c r="H65" s="4" t="s">
        <v>1349</v>
      </c>
      <c r="I65" s="4" t="s">
        <v>28</v>
      </c>
      <c r="J65" s="4" t="s">
        <v>29</v>
      </c>
      <c r="K65" s="4" t="s">
        <v>416</v>
      </c>
      <c r="L65" s="4" t="s">
        <v>73</v>
      </c>
      <c r="M65" s="4">
        <v>1381421</v>
      </c>
      <c r="N65" s="4">
        <v>7</v>
      </c>
      <c r="O65" s="4">
        <v>0</v>
      </c>
      <c r="P65" s="4">
        <v>798</v>
      </c>
      <c r="Q65" s="41">
        <v>22</v>
      </c>
      <c r="R65" s="39">
        <v>45076</v>
      </c>
      <c r="S65" s="47">
        <v>45098</v>
      </c>
      <c r="T65" s="27" t="str">
        <f t="shared" si="7"/>
        <v>18 - 22</v>
      </c>
    </row>
    <row r="66" spans="1:20" x14ac:dyDescent="0.25">
      <c r="A66" s="36" t="str">
        <f t="shared" si="3"/>
        <v>junho</v>
      </c>
      <c r="B66" s="37">
        <f t="shared" si="4"/>
        <v>25</v>
      </c>
      <c r="C66" s="29">
        <v>45096</v>
      </c>
      <c r="D66" s="29" t="s">
        <v>272</v>
      </c>
      <c r="E66" s="38" t="s">
        <v>4</v>
      </c>
      <c r="F66" s="4" t="s">
        <v>370</v>
      </c>
      <c r="G66" s="4" t="s">
        <v>71</v>
      </c>
      <c r="H66" s="4" t="s">
        <v>1349</v>
      </c>
      <c r="I66" s="4" t="s">
        <v>28</v>
      </c>
      <c r="J66" s="4" t="s">
        <v>36</v>
      </c>
      <c r="K66" s="4" t="s">
        <v>417</v>
      </c>
      <c r="L66" s="4" t="s">
        <v>74</v>
      </c>
      <c r="M66" s="4">
        <v>1381377</v>
      </c>
      <c r="N66" s="4">
        <v>8</v>
      </c>
      <c r="O66" s="4">
        <v>0</v>
      </c>
      <c r="P66" s="4">
        <v>256</v>
      </c>
      <c r="Q66" s="41">
        <v>22</v>
      </c>
      <c r="R66" s="39">
        <v>45076</v>
      </c>
      <c r="S66" s="47">
        <v>45098</v>
      </c>
      <c r="T66" s="27" t="str">
        <f t="shared" si="7"/>
        <v>18 - 22</v>
      </c>
    </row>
    <row r="67" spans="1:20" x14ac:dyDescent="0.25">
      <c r="A67" s="36" t="str">
        <f t="shared" ref="A67:A130" si="8">TEXT(DATE(,MONTH(C67),1),"MMMM")</f>
        <v>junho</v>
      </c>
      <c r="B67" s="37">
        <f t="shared" ref="B67:B130" si="9">WEEKNUM(C67)</f>
        <v>25</v>
      </c>
      <c r="C67" s="29">
        <v>45096</v>
      </c>
      <c r="D67" s="29" t="s">
        <v>272</v>
      </c>
      <c r="E67" s="38" t="s">
        <v>4</v>
      </c>
      <c r="F67" s="4" t="s">
        <v>370</v>
      </c>
      <c r="G67" s="4" t="s">
        <v>71</v>
      </c>
      <c r="H67" s="4" t="s">
        <v>1349</v>
      </c>
      <c r="I67" s="4" t="s">
        <v>28</v>
      </c>
      <c r="J67" s="4" t="s">
        <v>36</v>
      </c>
      <c r="K67" s="4" t="s">
        <v>418</v>
      </c>
      <c r="L67" s="4" t="s">
        <v>75</v>
      </c>
      <c r="M67" s="4">
        <v>1381378</v>
      </c>
      <c r="N67" s="4">
        <v>8</v>
      </c>
      <c r="O67" s="4">
        <v>0</v>
      </c>
      <c r="P67" s="4">
        <v>600</v>
      </c>
      <c r="Q67" s="41">
        <v>22</v>
      </c>
      <c r="R67" s="39">
        <v>45076</v>
      </c>
      <c r="S67" s="47">
        <v>45098</v>
      </c>
      <c r="T67" s="27" t="str">
        <f t="shared" ref="T67:T130" si="10">_xlfn.IFS(Q67&lt;8,$W$3,Q67&lt;13,$W$4,Q67&lt;18,$W$5,Q67&lt;23,$W$6,Q67&lt;28,$W$7,Q67&lt;33,$W$8,Q67&lt;38,$W$9,Q67&lt;43,$W$10,Q67&lt;48,$W$11,Q67&lt;52,$W$12,Q67&gt;53,"CRIAR_FAIXA")</f>
        <v>18 - 22</v>
      </c>
    </row>
    <row r="68" spans="1:20" x14ac:dyDescent="0.25">
      <c r="A68" s="36" t="str">
        <f t="shared" si="8"/>
        <v>junho</v>
      </c>
      <c r="B68" s="37">
        <f t="shared" si="9"/>
        <v>25</v>
      </c>
      <c r="C68" s="29">
        <v>45096</v>
      </c>
      <c r="D68" s="29" t="s">
        <v>272</v>
      </c>
      <c r="E68" s="38" t="s">
        <v>4</v>
      </c>
      <c r="F68" s="4" t="s">
        <v>370</v>
      </c>
      <c r="G68" s="4" t="s">
        <v>71</v>
      </c>
      <c r="H68" s="4" t="s">
        <v>1349</v>
      </c>
      <c r="I68" s="4" t="s">
        <v>28</v>
      </c>
      <c r="J68" s="4" t="s">
        <v>36</v>
      </c>
      <c r="K68" s="4" t="s">
        <v>419</v>
      </c>
      <c r="L68" s="4" t="s">
        <v>76</v>
      </c>
      <c r="M68" s="4">
        <v>1381378</v>
      </c>
      <c r="N68" s="4">
        <v>8</v>
      </c>
      <c r="O68" s="4">
        <v>0</v>
      </c>
      <c r="P68" s="4">
        <v>600</v>
      </c>
      <c r="Q68" s="41">
        <v>22</v>
      </c>
      <c r="R68" s="39">
        <v>45076</v>
      </c>
      <c r="S68" s="47">
        <v>45098</v>
      </c>
      <c r="T68" s="27" t="str">
        <f t="shared" si="10"/>
        <v>18 - 22</v>
      </c>
    </row>
    <row r="69" spans="1:20" x14ac:dyDescent="0.25">
      <c r="A69" s="36" t="str">
        <f t="shared" si="8"/>
        <v>junho</v>
      </c>
      <c r="B69" s="37">
        <f t="shared" si="9"/>
        <v>25</v>
      </c>
      <c r="C69" s="29">
        <v>45096</v>
      </c>
      <c r="D69" s="29" t="s">
        <v>272</v>
      </c>
      <c r="E69" s="38" t="s">
        <v>4</v>
      </c>
      <c r="F69" s="4" t="s">
        <v>370</v>
      </c>
      <c r="G69" s="4" t="s">
        <v>71</v>
      </c>
      <c r="H69" s="4" t="s">
        <v>1349</v>
      </c>
      <c r="I69" s="4" t="s">
        <v>28</v>
      </c>
      <c r="J69" s="4" t="s">
        <v>36</v>
      </c>
      <c r="K69" s="4" t="s">
        <v>580</v>
      </c>
      <c r="L69" s="4">
        <v>1381377004</v>
      </c>
      <c r="M69" s="4">
        <v>1381377</v>
      </c>
      <c r="N69" s="4">
        <v>1</v>
      </c>
      <c r="O69" s="4">
        <v>0</v>
      </c>
      <c r="P69" s="4">
        <v>1</v>
      </c>
      <c r="Q69" s="41">
        <v>2</v>
      </c>
      <c r="R69" s="39">
        <v>45096</v>
      </c>
      <c r="S69" s="47">
        <v>45098</v>
      </c>
      <c r="T69" s="27" t="str">
        <f t="shared" si="10"/>
        <v>0 - 7</v>
      </c>
    </row>
    <row r="70" spans="1:20" x14ac:dyDescent="0.25">
      <c r="A70" s="36" t="str">
        <f t="shared" si="8"/>
        <v>junho</v>
      </c>
      <c r="B70" s="37">
        <f t="shared" si="9"/>
        <v>25</v>
      </c>
      <c r="C70" s="29">
        <v>45096</v>
      </c>
      <c r="D70" s="29" t="s">
        <v>272</v>
      </c>
      <c r="E70" s="38" t="s">
        <v>4</v>
      </c>
      <c r="F70" s="4" t="s">
        <v>370</v>
      </c>
      <c r="G70" s="4" t="s">
        <v>71</v>
      </c>
      <c r="H70" s="4" t="s">
        <v>1349</v>
      </c>
      <c r="I70" s="4" t="s">
        <v>28</v>
      </c>
      <c r="J70" s="4" t="s">
        <v>36</v>
      </c>
      <c r="K70" s="4" t="s">
        <v>580</v>
      </c>
      <c r="L70" s="4">
        <v>1381377004</v>
      </c>
      <c r="M70" s="4">
        <v>1381377</v>
      </c>
      <c r="N70" s="4">
        <v>1</v>
      </c>
      <c r="O70" s="4">
        <v>0</v>
      </c>
      <c r="P70" s="4">
        <v>8</v>
      </c>
      <c r="Q70" s="41">
        <v>2</v>
      </c>
      <c r="R70" s="39">
        <v>45096</v>
      </c>
      <c r="S70" s="47">
        <v>45098</v>
      </c>
      <c r="T70" s="27" t="str">
        <f t="shared" si="10"/>
        <v>0 - 7</v>
      </c>
    </row>
    <row r="71" spans="1:20" x14ac:dyDescent="0.25">
      <c r="A71" s="36" t="str">
        <f t="shared" si="8"/>
        <v>junho</v>
      </c>
      <c r="B71" s="37">
        <f t="shared" si="9"/>
        <v>25</v>
      </c>
      <c r="C71" s="29">
        <v>45096</v>
      </c>
      <c r="D71" s="29" t="s">
        <v>272</v>
      </c>
      <c r="E71" s="38" t="s">
        <v>4</v>
      </c>
      <c r="F71" s="4" t="s">
        <v>370</v>
      </c>
      <c r="G71" s="4" t="s">
        <v>71</v>
      </c>
      <c r="H71" s="4" t="s">
        <v>1349</v>
      </c>
      <c r="I71" s="4" t="s">
        <v>28</v>
      </c>
      <c r="J71" s="4" t="s">
        <v>36</v>
      </c>
      <c r="K71" s="4" t="s">
        <v>581</v>
      </c>
      <c r="L71" s="4">
        <v>1381377003</v>
      </c>
      <c r="M71" s="4">
        <v>1381377</v>
      </c>
      <c r="N71" s="4">
        <v>1</v>
      </c>
      <c r="O71" s="4">
        <v>0</v>
      </c>
      <c r="P71" s="4">
        <v>7</v>
      </c>
      <c r="Q71" s="41">
        <v>2</v>
      </c>
      <c r="R71" s="39">
        <v>45096</v>
      </c>
      <c r="S71" s="47">
        <v>45098</v>
      </c>
      <c r="T71" s="27" t="str">
        <f t="shared" si="10"/>
        <v>0 - 7</v>
      </c>
    </row>
    <row r="72" spans="1:20" x14ac:dyDescent="0.25">
      <c r="A72" s="36" t="str">
        <f t="shared" si="8"/>
        <v>junho</v>
      </c>
      <c r="B72" s="37">
        <f t="shared" si="9"/>
        <v>25</v>
      </c>
      <c r="C72" s="29">
        <v>45096</v>
      </c>
      <c r="D72" s="29" t="s">
        <v>272</v>
      </c>
      <c r="E72" s="38" t="s">
        <v>4</v>
      </c>
      <c r="F72" s="4" t="s">
        <v>370</v>
      </c>
      <c r="G72" s="4" t="s">
        <v>71</v>
      </c>
      <c r="H72" s="4" t="s">
        <v>1349</v>
      </c>
      <c r="I72" s="4" t="s">
        <v>28</v>
      </c>
      <c r="J72" s="4" t="s">
        <v>36</v>
      </c>
      <c r="K72" s="4" t="s">
        <v>582</v>
      </c>
      <c r="L72" s="4">
        <v>1381377001</v>
      </c>
      <c r="M72" s="4">
        <v>1381377</v>
      </c>
      <c r="N72" s="4">
        <v>1</v>
      </c>
      <c r="O72" s="4">
        <v>0</v>
      </c>
      <c r="P72" s="4">
        <v>1</v>
      </c>
      <c r="Q72" s="41">
        <v>2</v>
      </c>
      <c r="R72" s="39">
        <v>45096</v>
      </c>
      <c r="S72" s="47">
        <v>45098</v>
      </c>
      <c r="T72" s="27" t="str">
        <f t="shared" si="10"/>
        <v>0 - 7</v>
      </c>
    </row>
    <row r="73" spans="1:20" x14ac:dyDescent="0.25">
      <c r="A73" s="36" t="str">
        <f t="shared" si="8"/>
        <v>junho</v>
      </c>
      <c r="B73" s="37">
        <f t="shared" si="9"/>
        <v>25</v>
      </c>
      <c r="C73" s="29">
        <v>45096</v>
      </c>
      <c r="D73" s="29" t="s">
        <v>272</v>
      </c>
      <c r="E73" s="38" t="s">
        <v>4</v>
      </c>
      <c r="F73" s="4" t="s">
        <v>370</v>
      </c>
      <c r="G73" s="4" t="s">
        <v>71</v>
      </c>
      <c r="H73" s="4" t="s">
        <v>1349</v>
      </c>
      <c r="I73" s="4" t="s">
        <v>28</v>
      </c>
      <c r="J73" s="4" t="s">
        <v>36</v>
      </c>
      <c r="K73" s="4" t="s">
        <v>582</v>
      </c>
      <c r="L73" s="4">
        <v>1381377001</v>
      </c>
      <c r="M73" s="4">
        <v>1381377</v>
      </c>
      <c r="N73" s="4">
        <v>1</v>
      </c>
      <c r="O73" s="4">
        <v>0</v>
      </c>
      <c r="P73" s="4">
        <v>2</v>
      </c>
      <c r="Q73" s="41">
        <v>2</v>
      </c>
      <c r="R73" s="39">
        <v>45096</v>
      </c>
      <c r="S73" s="47">
        <v>45098</v>
      </c>
      <c r="T73" s="27" t="str">
        <f t="shared" si="10"/>
        <v>0 - 7</v>
      </c>
    </row>
    <row r="74" spans="1:20" x14ac:dyDescent="0.25">
      <c r="A74" s="36" t="str">
        <f t="shared" si="8"/>
        <v>junho</v>
      </c>
      <c r="B74" s="37">
        <f t="shared" si="9"/>
        <v>25</v>
      </c>
      <c r="C74" s="29">
        <v>45096</v>
      </c>
      <c r="D74" s="29" t="s">
        <v>272</v>
      </c>
      <c r="E74" s="38" t="s">
        <v>4</v>
      </c>
      <c r="F74" s="4" t="s">
        <v>370</v>
      </c>
      <c r="G74" s="4" t="s">
        <v>71</v>
      </c>
      <c r="H74" s="4" t="s">
        <v>1349</v>
      </c>
      <c r="I74" s="4" t="s">
        <v>28</v>
      </c>
      <c r="J74" s="4" t="s">
        <v>36</v>
      </c>
      <c r="K74" s="4" t="s">
        <v>583</v>
      </c>
      <c r="L74" s="4">
        <v>1381377002</v>
      </c>
      <c r="M74" s="4">
        <v>1381377</v>
      </c>
      <c r="N74" s="4">
        <v>1</v>
      </c>
      <c r="O74" s="4">
        <v>0</v>
      </c>
      <c r="P74" s="4">
        <v>8</v>
      </c>
      <c r="Q74" s="41">
        <v>2</v>
      </c>
      <c r="R74" s="39">
        <v>45096</v>
      </c>
      <c r="S74" s="47">
        <v>45098</v>
      </c>
      <c r="T74" s="27" t="str">
        <f t="shared" si="10"/>
        <v>0 - 7</v>
      </c>
    </row>
    <row r="75" spans="1:20" x14ac:dyDescent="0.25">
      <c r="A75" s="36" t="str">
        <f t="shared" si="8"/>
        <v>junho</v>
      </c>
      <c r="B75" s="37">
        <f t="shared" si="9"/>
        <v>25</v>
      </c>
      <c r="C75" s="29">
        <v>45096</v>
      </c>
      <c r="D75" s="29" t="s">
        <v>272</v>
      </c>
      <c r="E75" s="38" t="s">
        <v>4</v>
      </c>
      <c r="F75" s="4" t="s">
        <v>370</v>
      </c>
      <c r="G75" s="4" t="s">
        <v>71</v>
      </c>
      <c r="H75" s="4" t="s">
        <v>1349</v>
      </c>
      <c r="I75" s="4" t="s">
        <v>28</v>
      </c>
      <c r="J75" s="4" t="s">
        <v>36</v>
      </c>
      <c r="K75" s="4" t="s">
        <v>584</v>
      </c>
      <c r="L75" s="4">
        <v>1381377005</v>
      </c>
      <c r="M75" s="4">
        <v>1381377</v>
      </c>
      <c r="N75" s="4">
        <v>1</v>
      </c>
      <c r="O75" s="4">
        <v>0</v>
      </c>
      <c r="P75" s="4">
        <v>1</v>
      </c>
      <c r="Q75" s="41">
        <v>2</v>
      </c>
      <c r="R75" s="39">
        <v>45096</v>
      </c>
      <c r="S75" s="47">
        <v>45098</v>
      </c>
      <c r="T75" s="27" t="str">
        <f t="shared" si="10"/>
        <v>0 - 7</v>
      </c>
    </row>
    <row r="76" spans="1:20" x14ac:dyDescent="0.25">
      <c r="A76" s="36" t="str">
        <f t="shared" si="8"/>
        <v>junho</v>
      </c>
      <c r="B76" s="37">
        <f t="shared" si="9"/>
        <v>25</v>
      </c>
      <c r="C76" s="29">
        <v>45096</v>
      </c>
      <c r="D76" s="29" t="s">
        <v>272</v>
      </c>
      <c r="E76" s="38" t="s">
        <v>4</v>
      </c>
      <c r="F76" s="4" t="s">
        <v>370</v>
      </c>
      <c r="G76" s="4" t="s">
        <v>71</v>
      </c>
      <c r="H76" s="4" t="s">
        <v>1349</v>
      </c>
      <c r="I76" s="4" t="s">
        <v>28</v>
      </c>
      <c r="J76" s="4" t="s">
        <v>36</v>
      </c>
      <c r="K76" s="4" t="s">
        <v>584</v>
      </c>
      <c r="L76" s="4">
        <v>1381377005</v>
      </c>
      <c r="M76" s="4">
        <v>1381377</v>
      </c>
      <c r="N76" s="4">
        <v>1</v>
      </c>
      <c r="O76" s="4">
        <v>0</v>
      </c>
      <c r="P76" s="4">
        <v>3</v>
      </c>
      <c r="Q76" s="41">
        <v>2</v>
      </c>
      <c r="R76" s="39">
        <v>45096</v>
      </c>
      <c r="S76" s="47">
        <v>45098</v>
      </c>
      <c r="T76" s="27" t="str">
        <f t="shared" si="10"/>
        <v>0 - 7</v>
      </c>
    </row>
    <row r="77" spans="1:20" x14ac:dyDescent="0.25">
      <c r="A77" s="36" t="str">
        <f t="shared" si="8"/>
        <v>junho</v>
      </c>
      <c r="B77" s="37">
        <f t="shared" si="9"/>
        <v>25</v>
      </c>
      <c r="C77" s="29">
        <v>45096</v>
      </c>
      <c r="D77" s="29" t="s">
        <v>272</v>
      </c>
      <c r="E77" s="38" t="s">
        <v>4</v>
      </c>
      <c r="F77" s="4" t="s">
        <v>370</v>
      </c>
      <c r="G77" s="4" t="s">
        <v>71</v>
      </c>
      <c r="H77" s="4" t="s">
        <v>1349</v>
      </c>
      <c r="I77" s="4" t="s">
        <v>28</v>
      </c>
      <c r="J77" s="4" t="s">
        <v>77</v>
      </c>
      <c r="K77" s="4" t="s">
        <v>420</v>
      </c>
      <c r="L77" s="4" t="s">
        <v>78</v>
      </c>
      <c r="M77" s="4">
        <v>1381376</v>
      </c>
      <c r="N77" s="4">
        <v>8</v>
      </c>
      <c r="O77" s="4">
        <v>0</v>
      </c>
      <c r="P77" s="4">
        <v>800</v>
      </c>
      <c r="Q77" s="41">
        <v>22</v>
      </c>
      <c r="R77" s="39">
        <v>45076</v>
      </c>
      <c r="S77" s="47">
        <v>45098</v>
      </c>
      <c r="T77" s="27" t="str">
        <f t="shared" si="10"/>
        <v>18 - 22</v>
      </c>
    </row>
    <row r="78" spans="1:20" x14ac:dyDescent="0.25">
      <c r="A78" s="36" t="str">
        <f t="shared" si="8"/>
        <v>junho</v>
      </c>
      <c r="B78" s="37">
        <f t="shared" si="9"/>
        <v>25</v>
      </c>
      <c r="C78" s="29">
        <v>45096</v>
      </c>
      <c r="D78" s="29" t="s">
        <v>272</v>
      </c>
      <c r="E78" s="38" t="s">
        <v>4</v>
      </c>
      <c r="F78" s="4" t="s">
        <v>370</v>
      </c>
      <c r="G78" s="4" t="s">
        <v>71</v>
      </c>
      <c r="H78" s="4" t="s">
        <v>1349</v>
      </c>
      <c r="I78" s="4" t="s">
        <v>16</v>
      </c>
      <c r="J78" s="4" t="s">
        <v>68</v>
      </c>
      <c r="K78" s="4" t="s">
        <v>421</v>
      </c>
      <c r="L78" s="4" t="s">
        <v>79</v>
      </c>
      <c r="M78" s="4">
        <v>1381374</v>
      </c>
      <c r="N78" s="4">
        <v>8</v>
      </c>
      <c r="O78" s="4">
        <v>0</v>
      </c>
      <c r="P78" s="4">
        <v>1000</v>
      </c>
      <c r="Q78" s="41">
        <v>22</v>
      </c>
      <c r="R78" s="39">
        <v>45076</v>
      </c>
      <c r="S78" s="47">
        <v>45098</v>
      </c>
      <c r="T78" s="27" t="str">
        <f t="shared" si="10"/>
        <v>18 - 22</v>
      </c>
    </row>
    <row r="79" spans="1:20" x14ac:dyDescent="0.25">
      <c r="A79" s="36" t="str">
        <f t="shared" si="8"/>
        <v>junho</v>
      </c>
      <c r="B79" s="37">
        <f t="shared" si="9"/>
        <v>25</v>
      </c>
      <c r="C79" s="29">
        <v>45096</v>
      </c>
      <c r="D79" s="29" t="s">
        <v>272</v>
      </c>
      <c r="E79" s="38" t="s">
        <v>4</v>
      </c>
      <c r="F79" s="4" t="s">
        <v>370</v>
      </c>
      <c r="G79" s="4" t="s">
        <v>71</v>
      </c>
      <c r="H79" s="4" t="s">
        <v>1349</v>
      </c>
      <c r="I79" s="4" t="s">
        <v>16</v>
      </c>
      <c r="J79" s="4" t="s">
        <v>68</v>
      </c>
      <c r="K79" s="4" t="s">
        <v>422</v>
      </c>
      <c r="L79" s="4" t="s">
        <v>80</v>
      </c>
      <c r="M79" s="4">
        <v>1381375</v>
      </c>
      <c r="N79" s="4">
        <v>8</v>
      </c>
      <c r="O79" s="4">
        <v>0</v>
      </c>
      <c r="P79" s="4">
        <v>1000</v>
      </c>
      <c r="Q79" s="41">
        <v>22</v>
      </c>
      <c r="R79" s="39">
        <v>45076</v>
      </c>
      <c r="S79" s="47">
        <v>45098</v>
      </c>
      <c r="T79" s="27" t="str">
        <f t="shared" si="10"/>
        <v>18 - 22</v>
      </c>
    </row>
    <row r="80" spans="1:20" x14ac:dyDescent="0.25">
      <c r="A80" s="36" t="str">
        <f t="shared" si="8"/>
        <v>junho</v>
      </c>
      <c r="B80" s="37">
        <f t="shared" si="9"/>
        <v>25</v>
      </c>
      <c r="C80" s="29">
        <v>45096</v>
      </c>
      <c r="D80" s="29" t="s">
        <v>272</v>
      </c>
      <c r="E80" s="38" t="s">
        <v>4</v>
      </c>
      <c r="F80" s="4" t="s">
        <v>370</v>
      </c>
      <c r="G80" s="4" t="s">
        <v>81</v>
      </c>
      <c r="H80" s="4" t="s">
        <v>1349</v>
      </c>
      <c r="I80" s="4" t="s">
        <v>28</v>
      </c>
      <c r="J80" s="4" t="s">
        <v>41</v>
      </c>
      <c r="K80" s="4" t="s">
        <v>423</v>
      </c>
      <c r="L80" s="4" t="s">
        <v>82</v>
      </c>
      <c r="M80" s="4">
        <v>1376001</v>
      </c>
      <c r="N80" s="4">
        <v>8</v>
      </c>
      <c r="O80" s="4">
        <v>0</v>
      </c>
      <c r="P80" s="4">
        <v>1000</v>
      </c>
      <c r="Q80" s="41">
        <v>22</v>
      </c>
      <c r="R80" s="39">
        <v>45076</v>
      </c>
      <c r="S80" s="47">
        <v>45098</v>
      </c>
      <c r="T80" s="27" t="str">
        <f t="shared" si="10"/>
        <v>18 - 22</v>
      </c>
    </row>
    <row r="81" spans="1:20" x14ac:dyDescent="0.25">
      <c r="A81" s="36" t="str">
        <f t="shared" si="8"/>
        <v>junho</v>
      </c>
      <c r="B81" s="37">
        <f t="shared" si="9"/>
        <v>25</v>
      </c>
      <c r="C81" s="29">
        <v>45096</v>
      </c>
      <c r="D81" s="29" t="s">
        <v>272</v>
      </c>
      <c r="E81" s="38" t="s">
        <v>4</v>
      </c>
      <c r="F81" s="4" t="s">
        <v>370</v>
      </c>
      <c r="G81" s="4" t="s">
        <v>81</v>
      </c>
      <c r="H81" s="4" t="s">
        <v>1349</v>
      </c>
      <c r="I81" s="4" t="s">
        <v>28</v>
      </c>
      <c r="J81" s="4" t="s">
        <v>41</v>
      </c>
      <c r="K81" s="4" t="s">
        <v>424</v>
      </c>
      <c r="L81" s="4" t="s">
        <v>83</v>
      </c>
      <c r="M81" s="4">
        <v>1376001</v>
      </c>
      <c r="N81" s="4">
        <v>8</v>
      </c>
      <c r="O81" s="4">
        <v>0</v>
      </c>
      <c r="P81" s="4">
        <v>1000</v>
      </c>
      <c r="Q81" s="41">
        <v>22</v>
      </c>
      <c r="R81" s="39">
        <v>45076</v>
      </c>
      <c r="S81" s="47">
        <v>45098</v>
      </c>
      <c r="T81" s="27" t="str">
        <f t="shared" si="10"/>
        <v>18 - 22</v>
      </c>
    </row>
    <row r="82" spans="1:20" x14ac:dyDescent="0.25">
      <c r="A82" s="36" t="str">
        <f t="shared" si="8"/>
        <v>junho</v>
      </c>
      <c r="B82" s="37">
        <f t="shared" si="9"/>
        <v>25</v>
      </c>
      <c r="C82" s="29">
        <v>45096</v>
      </c>
      <c r="D82" s="29" t="s">
        <v>272</v>
      </c>
      <c r="E82" s="38" t="s">
        <v>4</v>
      </c>
      <c r="F82" s="4" t="s">
        <v>370</v>
      </c>
      <c r="G82" s="4" t="s">
        <v>81</v>
      </c>
      <c r="H82" s="4" t="s">
        <v>1349</v>
      </c>
      <c r="I82" s="4" t="s">
        <v>28</v>
      </c>
      <c r="J82" s="4" t="s">
        <v>41</v>
      </c>
      <c r="K82" s="4" t="s">
        <v>425</v>
      </c>
      <c r="L82" s="4" t="s">
        <v>84</v>
      </c>
      <c r="M82" s="4">
        <v>1376001</v>
      </c>
      <c r="N82" s="4">
        <v>8</v>
      </c>
      <c r="O82" s="4">
        <v>0</v>
      </c>
      <c r="P82" s="4">
        <v>1000</v>
      </c>
      <c r="Q82" s="41">
        <v>22</v>
      </c>
      <c r="R82" s="39">
        <v>45076</v>
      </c>
      <c r="S82" s="47">
        <v>45098</v>
      </c>
      <c r="T82" s="27" t="str">
        <f t="shared" si="10"/>
        <v>18 - 22</v>
      </c>
    </row>
    <row r="83" spans="1:20" x14ac:dyDescent="0.25">
      <c r="A83" s="36" t="str">
        <f t="shared" si="8"/>
        <v>junho</v>
      </c>
      <c r="B83" s="37">
        <f t="shared" si="9"/>
        <v>25</v>
      </c>
      <c r="C83" s="29">
        <v>45096</v>
      </c>
      <c r="D83" s="29" t="s">
        <v>272</v>
      </c>
      <c r="E83" s="38" t="s">
        <v>4</v>
      </c>
      <c r="F83" s="4" t="s">
        <v>370</v>
      </c>
      <c r="G83" s="4" t="s">
        <v>81</v>
      </c>
      <c r="H83" s="4" t="s">
        <v>1349</v>
      </c>
      <c r="I83" s="4" t="s">
        <v>28</v>
      </c>
      <c r="J83" s="4" t="s">
        <v>41</v>
      </c>
      <c r="K83" s="4" t="s">
        <v>426</v>
      </c>
      <c r="L83" s="4" t="s">
        <v>85</v>
      </c>
      <c r="M83" s="4">
        <v>1376001</v>
      </c>
      <c r="N83" s="4">
        <v>8</v>
      </c>
      <c r="O83" s="4">
        <v>0</v>
      </c>
      <c r="P83" s="4">
        <v>1000</v>
      </c>
      <c r="Q83" s="41">
        <v>22</v>
      </c>
      <c r="R83" s="39">
        <v>45076</v>
      </c>
      <c r="S83" s="47">
        <v>45098</v>
      </c>
      <c r="T83" s="27" t="str">
        <f t="shared" si="10"/>
        <v>18 - 22</v>
      </c>
    </row>
    <row r="84" spans="1:20" x14ac:dyDescent="0.25">
      <c r="A84" s="36" t="str">
        <f t="shared" si="8"/>
        <v>junho</v>
      </c>
      <c r="B84" s="37">
        <f t="shared" si="9"/>
        <v>25</v>
      </c>
      <c r="C84" s="29">
        <v>45096</v>
      </c>
      <c r="D84" s="29" t="s">
        <v>272</v>
      </c>
      <c r="E84" s="38" t="s">
        <v>4</v>
      </c>
      <c r="F84" s="4" t="s">
        <v>370</v>
      </c>
      <c r="G84" s="4" t="s">
        <v>86</v>
      </c>
      <c r="H84" s="4" t="s">
        <v>1349</v>
      </c>
      <c r="I84" s="4" t="s">
        <v>28</v>
      </c>
      <c r="J84" s="4" t="s">
        <v>36</v>
      </c>
      <c r="K84" s="4" t="s">
        <v>427</v>
      </c>
      <c r="L84" s="4" t="s">
        <v>87</v>
      </c>
      <c r="M84" s="4">
        <v>1380846</v>
      </c>
      <c r="N84" s="4">
        <v>5</v>
      </c>
      <c r="O84" s="4">
        <v>0</v>
      </c>
      <c r="P84" s="4">
        <v>125</v>
      </c>
      <c r="Q84" s="41">
        <v>36</v>
      </c>
      <c r="R84" s="39">
        <v>45062</v>
      </c>
      <c r="S84" s="47">
        <v>45098</v>
      </c>
      <c r="T84" s="27" t="str">
        <f t="shared" si="10"/>
        <v>33 - 37</v>
      </c>
    </row>
    <row r="85" spans="1:20" x14ac:dyDescent="0.25">
      <c r="A85" s="36" t="str">
        <f t="shared" si="8"/>
        <v>junho</v>
      </c>
      <c r="B85" s="37">
        <f t="shared" si="9"/>
        <v>25</v>
      </c>
      <c r="C85" s="29">
        <v>45096</v>
      </c>
      <c r="D85" s="29" t="s">
        <v>272</v>
      </c>
      <c r="E85" s="38" t="s">
        <v>4</v>
      </c>
      <c r="F85" s="4" t="s">
        <v>370</v>
      </c>
      <c r="G85" s="4" t="s">
        <v>88</v>
      </c>
      <c r="H85" s="4" t="s">
        <v>1349</v>
      </c>
      <c r="I85" s="4" t="s">
        <v>16</v>
      </c>
      <c r="J85" s="4" t="s">
        <v>17</v>
      </c>
      <c r="K85" s="4" t="s">
        <v>428</v>
      </c>
      <c r="L85" s="4" t="s">
        <v>89</v>
      </c>
      <c r="M85" s="4">
        <v>1380557</v>
      </c>
      <c r="N85" s="4">
        <v>9</v>
      </c>
      <c r="O85" s="4">
        <v>0</v>
      </c>
      <c r="P85" s="4">
        <v>603</v>
      </c>
      <c r="Q85" s="41">
        <v>50</v>
      </c>
      <c r="R85" s="39">
        <v>45048</v>
      </c>
      <c r="S85" s="47">
        <v>45098</v>
      </c>
      <c r="T85" s="27" t="str">
        <f t="shared" si="10"/>
        <v>48 - 52</v>
      </c>
    </row>
    <row r="86" spans="1:20" x14ac:dyDescent="0.25">
      <c r="A86" s="36" t="str">
        <f t="shared" si="8"/>
        <v>junho</v>
      </c>
      <c r="B86" s="37">
        <f t="shared" si="9"/>
        <v>25</v>
      </c>
      <c r="C86" s="29">
        <v>45096</v>
      </c>
      <c r="D86" s="29" t="s">
        <v>272</v>
      </c>
      <c r="E86" s="38" t="s">
        <v>4</v>
      </c>
      <c r="F86" s="4" t="s">
        <v>370</v>
      </c>
      <c r="G86" s="4" t="s">
        <v>90</v>
      </c>
      <c r="H86" s="4" t="s">
        <v>1349</v>
      </c>
      <c r="I86" s="4" t="s">
        <v>28</v>
      </c>
      <c r="J86" s="4" t="s">
        <v>41</v>
      </c>
      <c r="K86" s="4" t="s">
        <v>429</v>
      </c>
      <c r="L86" s="4" t="s">
        <v>91</v>
      </c>
      <c r="M86" s="4">
        <v>1379785</v>
      </c>
      <c r="N86" s="4">
        <v>8</v>
      </c>
      <c r="O86" s="4">
        <v>0</v>
      </c>
      <c r="P86" s="4">
        <v>304</v>
      </c>
      <c r="Q86" s="41">
        <v>30</v>
      </c>
      <c r="R86" s="39">
        <v>45068</v>
      </c>
      <c r="S86" s="47">
        <v>45098</v>
      </c>
      <c r="T86" s="27" t="str">
        <f t="shared" si="10"/>
        <v>28 - 32</v>
      </c>
    </row>
    <row r="87" spans="1:20" x14ac:dyDescent="0.25">
      <c r="A87" s="36" t="str">
        <f t="shared" si="8"/>
        <v>junho</v>
      </c>
      <c r="B87" s="37">
        <f t="shared" si="9"/>
        <v>25</v>
      </c>
      <c r="C87" s="29">
        <v>45096</v>
      </c>
      <c r="D87" s="29" t="s">
        <v>272</v>
      </c>
      <c r="E87" s="38" t="s">
        <v>4</v>
      </c>
      <c r="F87" s="4" t="s">
        <v>370</v>
      </c>
      <c r="G87" s="4" t="s">
        <v>90</v>
      </c>
      <c r="H87" s="4" t="s">
        <v>1349</v>
      </c>
      <c r="I87" s="4" t="s">
        <v>28</v>
      </c>
      <c r="J87" s="4" t="s">
        <v>41</v>
      </c>
      <c r="K87" s="4" t="s">
        <v>430</v>
      </c>
      <c r="L87" s="4" t="s">
        <v>92</v>
      </c>
      <c r="M87" s="4">
        <v>1379785</v>
      </c>
      <c r="N87" s="4">
        <v>8</v>
      </c>
      <c r="O87" s="4">
        <v>0</v>
      </c>
      <c r="P87" s="4">
        <v>304</v>
      </c>
      <c r="Q87" s="41">
        <v>30</v>
      </c>
      <c r="R87" s="39">
        <v>45068</v>
      </c>
      <c r="S87" s="47">
        <v>45098</v>
      </c>
      <c r="T87" s="27" t="str">
        <f t="shared" si="10"/>
        <v>28 - 32</v>
      </c>
    </row>
    <row r="88" spans="1:20" x14ac:dyDescent="0.25">
      <c r="A88" s="36" t="str">
        <f t="shared" si="8"/>
        <v>junho</v>
      </c>
      <c r="B88" s="37">
        <f t="shared" si="9"/>
        <v>25</v>
      </c>
      <c r="C88" s="29">
        <v>45096</v>
      </c>
      <c r="D88" s="29" t="s">
        <v>272</v>
      </c>
      <c r="E88" s="38" t="s">
        <v>4</v>
      </c>
      <c r="F88" s="4" t="s">
        <v>370</v>
      </c>
      <c r="G88" s="4" t="s">
        <v>90</v>
      </c>
      <c r="H88" s="4" t="s">
        <v>1349</v>
      </c>
      <c r="I88" s="4" t="s">
        <v>28</v>
      </c>
      <c r="J88" s="4" t="s">
        <v>41</v>
      </c>
      <c r="K88" s="4" t="s">
        <v>431</v>
      </c>
      <c r="L88" s="4" t="s">
        <v>93</v>
      </c>
      <c r="M88" s="4">
        <v>1379786</v>
      </c>
      <c r="N88" s="4">
        <v>8</v>
      </c>
      <c r="O88" s="4">
        <v>0</v>
      </c>
      <c r="P88" s="4">
        <v>304</v>
      </c>
      <c r="Q88" s="41">
        <v>30</v>
      </c>
      <c r="R88" s="39">
        <v>45068</v>
      </c>
      <c r="S88" s="47">
        <v>45098</v>
      </c>
      <c r="T88" s="27" t="str">
        <f t="shared" si="10"/>
        <v>28 - 32</v>
      </c>
    </row>
    <row r="89" spans="1:20" x14ac:dyDescent="0.25">
      <c r="A89" s="36" t="str">
        <f t="shared" si="8"/>
        <v>junho</v>
      </c>
      <c r="B89" s="37">
        <f t="shared" si="9"/>
        <v>25</v>
      </c>
      <c r="C89" s="29">
        <v>45096</v>
      </c>
      <c r="D89" s="29" t="s">
        <v>272</v>
      </c>
      <c r="E89" s="38" t="s">
        <v>4</v>
      </c>
      <c r="F89" s="4" t="s">
        <v>370</v>
      </c>
      <c r="G89" s="4" t="s">
        <v>90</v>
      </c>
      <c r="H89" s="4" t="s">
        <v>1349</v>
      </c>
      <c r="I89" s="4" t="s">
        <v>28</v>
      </c>
      <c r="J89" s="4" t="s">
        <v>41</v>
      </c>
      <c r="K89" s="4" t="s">
        <v>432</v>
      </c>
      <c r="L89" s="4" t="s">
        <v>94</v>
      </c>
      <c r="M89" s="4">
        <v>1379786</v>
      </c>
      <c r="N89" s="4">
        <v>8</v>
      </c>
      <c r="O89" s="4">
        <v>0</v>
      </c>
      <c r="P89" s="4">
        <v>304</v>
      </c>
      <c r="Q89" s="41">
        <v>30</v>
      </c>
      <c r="R89" s="39">
        <v>45068</v>
      </c>
      <c r="S89" s="47">
        <v>45098</v>
      </c>
      <c r="T89" s="27" t="str">
        <f t="shared" si="10"/>
        <v>28 - 32</v>
      </c>
    </row>
    <row r="90" spans="1:20" x14ac:dyDescent="0.25">
      <c r="A90" s="36" t="str">
        <f t="shared" si="8"/>
        <v>junho</v>
      </c>
      <c r="B90" s="37">
        <f t="shared" si="9"/>
        <v>25</v>
      </c>
      <c r="C90" s="29">
        <v>45096</v>
      </c>
      <c r="D90" s="29" t="s">
        <v>272</v>
      </c>
      <c r="E90" s="38" t="s">
        <v>4</v>
      </c>
      <c r="F90" s="4" t="s">
        <v>370</v>
      </c>
      <c r="G90" s="4" t="s">
        <v>90</v>
      </c>
      <c r="H90" s="4" t="s">
        <v>1349</v>
      </c>
      <c r="I90" s="4" t="s">
        <v>16</v>
      </c>
      <c r="J90" s="4" t="s">
        <v>51</v>
      </c>
      <c r="K90" s="4" t="s">
        <v>433</v>
      </c>
      <c r="L90" s="4" t="s">
        <v>95</v>
      </c>
      <c r="M90" s="4">
        <v>1380203</v>
      </c>
      <c r="N90" s="4">
        <v>7</v>
      </c>
      <c r="O90" s="4">
        <v>0</v>
      </c>
      <c r="P90" s="4">
        <v>497</v>
      </c>
      <c r="Q90" s="41">
        <v>30</v>
      </c>
      <c r="R90" s="39">
        <v>45068</v>
      </c>
      <c r="S90" s="47">
        <v>45098</v>
      </c>
      <c r="T90" s="27" t="str">
        <f t="shared" si="10"/>
        <v>28 - 32</v>
      </c>
    </row>
    <row r="91" spans="1:20" x14ac:dyDescent="0.25">
      <c r="A91" s="36" t="str">
        <f t="shared" si="8"/>
        <v>junho</v>
      </c>
      <c r="B91" s="37">
        <f t="shared" si="9"/>
        <v>25</v>
      </c>
      <c r="C91" s="29">
        <v>45096</v>
      </c>
      <c r="D91" s="29" t="s">
        <v>272</v>
      </c>
      <c r="E91" s="38" t="s">
        <v>4</v>
      </c>
      <c r="F91" s="4" t="s">
        <v>370</v>
      </c>
      <c r="G91" s="4" t="s">
        <v>90</v>
      </c>
      <c r="H91" s="4" t="s">
        <v>1349</v>
      </c>
      <c r="I91" s="4" t="s">
        <v>16</v>
      </c>
      <c r="J91" s="4" t="s">
        <v>51</v>
      </c>
      <c r="K91" s="4" t="s">
        <v>434</v>
      </c>
      <c r="L91" s="4" t="s">
        <v>96</v>
      </c>
      <c r="M91" s="4">
        <v>1380203</v>
      </c>
      <c r="N91" s="4">
        <v>7</v>
      </c>
      <c r="O91" s="4">
        <v>0</v>
      </c>
      <c r="P91" s="4">
        <v>497</v>
      </c>
      <c r="Q91" s="41">
        <v>30</v>
      </c>
      <c r="R91" s="39">
        <v>45068</v>
      </c>
      <c r="S91" s="47">
        <v>45098</v>
      </c>
      <c r="T91" s="27" t="str">
        <f t="shared" si="10"/>
        <v>28 - 32</v>
      </c>
    </row>
    <row r="92" spans="1:20" x14ac:dyDescent="0.25">
      <c r="A92" s="36" t="str">
        <f t="shared" si="8"/>
        <v>junho</v>
      </c>
      <c r="B92" s="37">
        <f t="shared" si="9"/>
        <v>25</v>
      </c>
      <c r="C92" s="29">
        <v>45096</v>
      </c>
      <c r="D92" s="29" t="s">
        <v>272</v>
      </c>
      <c r="E92" s="38" t="s">
        <v>4</v>
      </c>
      <c r="F92" s="4" t="s">
        <v>370</v>
      </c>
      <c r="G92" s="4" t="s">
        <v>90</v>
      </c>
      <c r="H92" s="4" t="s">
        <v>1349</v>
      </c>
      <c r="I92" s="4" t="s">
        <v>16</v>
      </c>
      <c r="J92" s="4" t="s">
        <v>51</v>
      </c>
      <c r="K92" s="4" t="s">
        <v>435</v>
      </c>
      <c r="L92" s="4" t="s">
        <v>97</v>
      </c>
      <c r="M92" s="4">
        <v>1380203</v>
      </c>
      <c r="N92" s="4">
        <v>7</v>
      </c>
      <c r="O92" s="4">
        <v>0</v>
      </c>
      <c r="P92" s="4">
        <v>497</v>
      </c>
      <c r="Q92" s="41">
        <v>30</v>
      </c>
      <c r="R92" s="39">
        <v>45068</v>
      </c>
      <c r="S92" s="47">
        <v>45098</v>
      </c>
      <c r="T92" s="27" t="str">
        <f t="shared" si="10"/>
        <v>28 - 32</v>
      </c>
    </row>
    <row r="93" spans="1:20" x14ac:dyDescent="0.25">
      <c r="A93" s="36" t="str">
        <f t="shared" si="8"/>
        <v>junho</v>
      </c>
      <c r="B93" s="37">
        <f t="shared" si="9"/>
        <v>25</v>
      </c>
      <c r="C93" s="29">
        <v>45096</v>
      </c>
      <c r="D93" s="29" t="s">
        <v>272</v>
      </c>
      <c r="E93" s="38" t="s">
        <v>4</v>
      </c>
      <c r="F93" s="4" t="s">
        <v>370</v>
      </c>
      <c r="G93" s="4" t="s">
        <v>90</v>
      </c>
      <c r="H93" s="4" t="s">
        <v>1349</v>
      </c>
      <c r="I93" s="4" t="s">
        <v>16</v>
      </c>
      <c r="J93" s="4" t="s">
        <v>51</v>
      </c>
      <c r="K93" s="4" t="s">
        <v>436</v>
      </c>
      <c r="L93" s="4" t="s">
        <v>98</v>
      </c>
      <c r="M93" s="4">
        <v>1380203</v>
      </c>
      <c r="N93" s="4">
        <v>7</v>
      </c>
      <c r="O93" s="4">
        <v>0</v>
      </c>
      <c r="P93" s="4">
        <v>497</v>
      </c>
      <c r="Q93" s="41">
        <v>30</v>
      </c>
      <c r="R93" s="39">
        <v>45068</v>
      </c>
      <c r="S93" s="47">
        <v>45098</v>
      </c>
      <c r="T93" s="27" t="str">
        <f t="shared" si="10"/>
        <v>28 - 32</v>
      </c>
    </row>
    <row r="94" spans="1:20" x14ac:dyDescent="0.25">
      <c r="A94" s="36" t="str">
        <f t="shared" si="8"/>
        <v>junho</v>
      </c>
      <c r="B94" s="37">
        <f t="shared" si="9"/>
        <v>25</v>
      </c>
      <c r="C94" s="29">
        <v>45096</v>
      </c>
      <c r="D94" s="29" t="s">
        <v>272</v>
      </c>
      <c r="E94" s="38" t="s">
        <v>4</v>
      </c>
      <c r="F94" s="4" t="s">
        <v>370</v>
      </c>
      <c r="G94" s="4" t="s">
        <v>99</v>
      </c>
      <c r="H94" s="4" t="s">
        <v>1349</v>
      </c>
      <c r="I94" s="4" t="s">
        <v>28</v>
      </c>
      <c r="J94" s="4" t="s">
        <v>29</v>
      </c>
      <c r="K94" s="4" t="s">
        <v>437</v>
      </c>
      <c r="L94" s="4" t="s">
        <v>100</v>
      </c>
      <c r="M94" s="4">
        <v>1381547</v>
      </c>
      <c r="N94" s="4">
        <v>7</v>
      </c>
      <c r="O94" s="4">
        <v>0</v>
      </c>
      <c r="P94" s="4">
        <v>1197</v>
      </c>
      <c r="Q94" s="41">
        <v>15</v>
      </c>
      <c r="R94" s="39">
        <v>45083</v>
      </c>
      <c r="S94" s="47">
        <v>45098</v>
      </c>
      <c r="T94" s="27" t="str">
        <f t="shared" si="10"/>
        <v>13 - 17</v>
      </c>
    </row>
    <row r="95" spans="1:20" x14ac:dyDescent="0.25">
      <c r="A95" s="36" t="str">
        <f t="shared" si="8"/>
        <v>junho</v>
      </c>
      <c r="B95" s="37">
        <f t="shared" si="9"/>
        <v>25</v>
      </c>
      <c r="C95" s="29">
        <v>45096</v>
      </c>
      <c r="D95" s="29" t="s">
        <v>272</v>
      </c>
      <c r="E95" s="38" t="s">
        <v>4</v>
      </c>
      <c r="F95" s="4" t="s">
        <v>370</v>
      </c>
      <c r="G95" s="4" t="s">
        <v>99</v>
      </c>
      <c r="H95" s="4" t="s">
        <v>1349</v>
      </c>
      <c r="I95" s="4" t="s">
        <v>28</v>
      </c>
      <c r="J95" s="4" t="s">
        <v>29</v>
      </c>
      <c r="K95" s="4" t="s">
        <v>438</v>
      </c>
      <c r="L95" s="4" t="s">
        <v>101</v>
      </c>
      <c r="M95" s="4">
        <v>1381548</v>
      </c>
      <c r="N95" s="4">
        <v>7</v>
      </c>
      <c r="O95" s="4">
        <v>0</v>
      </c>
      <c r="P95" s="4">
        <v>1197</v>
      </c>
      <c r="Q95" s="41">
        <v>15</v>
      </c>
      <c r="R95" s="39">
        <v>45083</v>
      </c>
      <c r="S95" s="47">
        <v>45098</v>
      </c>
      <c r="T95" s="27" t="str">
        <f t="shared" si="10"/>
        <v>13 - 17</v>
      </c>
    </row>
    <row r="96" spans="1:20" x14ac:dyDescent="0.25">
      <c r="A96" s="36" t="str">
        <f t="shared" si="8"/>
        <v>junho</v>
      </c>
      <c r="B96" s="37">
        <f t="shared" si="9"/>
        <v>25</v>
      </c>
      <c r="C96" s="29">
        <v>45096</v>
      </c>
      <c r="D96" s="29" t="s">
        <v>272</v>
      </c>
      <c r="E96" s="38" t="s">
        <v>4</v>
      </c>
      <c r="F96" s="4" t="s">
        <v>370</v>
      </c>
      <c r="G96" s="4" t="s">
        <v>99</v>
      </c>
      <c r="H96" s="4" t="s">
        <v>1349</v>
      </c>
      <c r="I96" s="4" t="s">
        <v>28</v>
      </c>
      <c r="J96" s="4" t="s">
        <v>29</v>
      </c>
      <c r="K96" s="4" t="s">
        <v>439</v>
      </c>
      <c r="L96" s="4" t="s">
        <v>102</v>
      </c>
      <c r="M96" s="4">
        <v>1381549</v>
      </c>
      <c r="N96" s="4">
        <v>7</v>
      </c>
      <c r="O96" s="4">
        <v>0</v>
      </c>
      <c r="P96" s="4">
        <v>1001</v>
      </c>
      <c r="Q96" s="41">
        <v>15</v>
      </c>
      <c r="R96" s="39">
        <v>45083</v>
      </c>
      <c r="S96" s="47">
        <v>45098</v>
      </c>
      <c r="T96" s="27" t="str">
        <f t="shared" si="10"/>
        <v>13 - 17</v>
      </c>
    </row>
    <row r="97" spans="1:20" x14ac:dyDescent="0.25">
      <c r="A97" s="36" t="str">
        <f t="shared" si="8"/>
        <v>junho</v>
      </c>
      <c r="B97" s="37">
        <f t="shared" si="9"/>
        <v>25</v>
      </c>
      <c r="C97" s="29">
        <v>45096</v>
      </c>
      <c r="D97" s="29" t="s">
        <v>272</v>
      </c>
      <c r="E97" s="38" t="s">
        <v>4</v>
      </c>
      <c r="F97" s="4" t="s">
        <v>370</v>
      </c>
      <c r="G97" s="4" t="s">
        <v>99</v>
      </c>
      <c r="H97" s="4" t="s">
        <v>1349</v>
      </c>
      <c r="I97" s="4" t="s">
        <v>28</v>
      </c>
      <c r="J97" s="4" t="s">
        <v>29</v>
      </c>
      <c r="K97" s="4" t="s">
        <v>440</v>
      </c>
      <c r="L97" s="4" t="s">
        <v>103</v>
      </c>
      <c r="M97" s="4">
        <v>1381550</v>
      </c>
      <c r="N97" s="4">
        <v>7</v>
      </c>
      <c r="O97" s="4">
        <v>0</v>
      </c>
      <c r="P97" s="4">
        <v>1197</v>
      </c>
      <c r="Q97" s="41">
        <v>15</v>
      </c>
      <c r="R97" s="39">
        <v>45083</v>
      </c>
      <c r="S97" s="47">
        <v>45098</v>
      </c>
      <c r="T97" s="27" t="str">
        <f t="shared" si="10"/>
        <v>13 - 17</v>
      </c>
    </row>
    <row r="98" spans="1:20" x14ac:dyDescent="0.25">
      <c r="A98" s="36" t="str">
        <f t="shared" si="8"/>
        <v>junho</v>
      </c>
      <c r="B98" s="37">
        <f t="shared" si="9"/>
        <v>25</v>
      </c>
      <c r="C98" s="29">
        <v>45096</v>
      </c>
      <c r="D98" s="29" t="s">
        <v>272</v>
      </c>
      <c r="E98" s="38" t="s">
        <v>4</v>
      </c>
      <c r="F98" s="4" t="s">
        <v>370</v>
      </c>
      <c r="G98" s="4" t="s">
        <v>99</v>
      </c>
      <c r="H98" s="4" t="s">
        <v>1349</v>
      </c>
      <c r="I98" s="4" t="s">
        <v>28</v>
      </c>
      <c r="J98" s="4" t="s">
        <v>29</v>
      </c>
      <c r="K98" s="4" t="s">
        <v>441</v>
      </c>
      <c r="L98" s="4" t="s">
        <v>104</v>
      </c>
      <c r="M98" s="4">
        <v>1381553</v>
      </c>
      <c r="N98" s="4">
        <v>7</v>
      </c>
      <c r="O98" s="4">
        <v>0</v>
      </c>
      <c r="P98" s="4">
        <v>602</v>
      </c>
      <c r="Q98" s="41">
        <v>15</v>
      </c>
      <c r="R98" s="39">
        <v>45083</v>
      </c>
      <c r="S98" s="47">
        <v>45098</v>
      </c>
      <c r="T98" s="27" t="str">
        <f t="shared" si="10"/>
        <v>13 - 17</v>
      </c>
    </row>
    <row r="99" spans="1:20" x14ac:dyDescent="0.25">
      <c r="A99" s="36" t="str">
        <f t="shared" si="8"/>
        <v>junho</v>
      </c>
      <c r="B99" s="37">
        <f t="shared" si="9"/>
        <v>25</v>
      </c>
      <c r="C99" s="29">
        <v>45096</v>
      </c>
      <c r="D99" s="29" t="s">
        <v>272</v>
      </c>
      <c r="E99" s="38" t="s">
        <v>4</v>
      </c>
      <c r="F99" s="4" t="s">
        <v>370</v>
      </c>
      <c r="G99" s="4" t="s">
        <v>99</v>
      </c>
      <c r="H99" s="4" t="s">
        <v>1349</v>
      </c>
      <c r="I99" s="4" t="s">
        <v>28</v>
      </c>
      <c r="J99" s="4" t="s">
        <v>29</v>
      </c>
      <c r="K99" s="4" t="s">
        <v>442</v>
      </c>
      <c r="L99" s="4" t="s">
        <v>105</v>
      </c>
      <c r="M99" s="4">
        <v>1381554</v>
      </c>
      <c r="N99" s="4">
        <v>7</v>
      </c>
      <c r="O99" s="4">
        <v>0</v>
      </c>
      <c r="P99" s="4">
        <v>1001</v>
      </c>
      <c r="Q99" s="41">
        <v>15</v>
      </c>
      <c r="R99" s="39">
        <v>45083</v>
      </c>
      <c r="S99" s="47">
        <v>45098</v>
      </c>
      <c r="T99" s="27" t="str">
        <f t="shared" si="10"/>
        <v>13 - 17</v>
      </c>
    </row>
    <row r="100" spans="1:20" x14ac:dyDescent="0.25">
      <c r="A100" s="36" t="str">
        <f t="shared" si="8"/>
        <v>junho</v>
      </c>
      <c r="B100" s="37">
        <f t="shared" si="9"/>
        <v>25</v>
      </c>
      <c r="C100" s="29">
        <v>45096</v>
      </c>
      <c r="D100" s="29" t="s">
        <v>272</v>
      </c>
      <c r="E100" s="38" t="s">
        <v>4</v>
      </c>
      <c r="F100" s="4" t="s">
        <v>370</v>
      </c>
      <c r="G100" s="4" t="s">
        <v>99</v>
      </c>
      <c r="H100" s="4" t="s">
        <v>1349</v>
      </c>
      <c r="I100" s="4" t="s">
        <v>28</v>
      </c>
      <c r="J100" s="4" t="s">
        <v>36</v>
      </c>
      <c r="K100" s="4" t="s">
        <v>443</v>
      </c>
      <c r="L100" s="4" t="s">
        <v>106</v>
      </c>
      <c r="M100" s="4">
        <v>1381545</v>
      </c>
      <c r="N100" s="4">
        <v>8</v>
      </c>
      <c r="O100" s="4">
        <v>0</v>
      </c>
      <c r="P100" s="4">
        <v>1000</v>
      </c>
      <c r="Q100" s="41">
        <v>15</v>
      </c>
      <c r="R100" s="39">
        <v>45083</v>
      </c>
      <c r="S100" s="47">
        <v>45098</v>
      </c>
      <c r="T100" s="27" t="str">
        <f t="shared" si="10"/>
        <v>13 - 17</v>
      </c>
    </row>
    <row r="101" spans="1:20" x14ac:dyDescent="0.25">
      <c r="A101" s="36" t="str">
        <f t="shared" si="8"/>
        <v>junho</v>
      </c>
      <c r="B101" s="37">
        <f t="shared" si="9"/>
        <v>25</v>
      </c>
      <c r="C101" s="29">
        <v>45096</v>
      </c>
      <c r="D101" s="29" t="s">
        <v>272</v>
      </c>
      <c r="E101" s="38" t="s">
        <v>4</v>
      </c>
      <c r="F101" s="4" t="s">
        <v>370</v>
      </c>
      <c r="G101" s="4" t="s">
        <v>99</v>
      </c>
      <c r="H101" s="4" t="s">
        <v>1349</v>
      </c>
      <c r="I101" s="4" t="s">
        <v>28</v>
      </c>
      <c r="J101" s="4" t="s">
        <v>36</v>
      </c>
      <c r="K101" s="4" t="s">
        <v>444</v>
      </c>
      <c r="L101" s="4" t="s">
        <v>107</v>
      </c>
      <c r="M101" s="4">
        <v>1381551</v>
      </c>
      <c r="N101" s="4">
        <v>8</v>
      </c>
      <c r="O101" s="4">
        <v>0</v>
      </c>
      <c r="P101" s="4">
        <v>1000</v>
      </c>
      <c r="Q101" s="41">
        <v>15</v>
      </c>
      <c r="R101" s="39">
        <v>45083</v>
      </c>
      <c r="S101" s="47">
        <v>45098</v>
      </c>
      <c r="T101" s="27" t="str">
        <f t="shared" si="10"/>
        <v>13 - 17</v>
      </c>
    </row>
    <row r="102" spans="1:20" x14ac:dyDescent="0.25">
      <c r="A102" s="36" t="str">
        <f t="shared" si="8"/>
        <v>junho</v>
      </c>
      <c r="B102" s="37">
        <f t="shared" si="9"/>
        <v>25</v>
      </c>
      <c r="C102" s="29">
        <v>45096</v>
      </c>
      <c r="D102" s="29" t="s">
        <v>272</v>
      </c>
      <c r="E102" s="38" t="s">
        <v>4</v>
      </c>
      <c r="F102" s="4" t="s">
        <v>370</v>
      </c>
      <c r="G102" s="4" t="s">
        <v>99</v>
      </c>
      <c r="H102" s="4" t="s">
        <v>1349</v>
      </c>
      <c r="I102" s="4" t="s">
        <v>28</v>
      </c>
      <c r="J102" s="4" t="s">
        <v>36</v>
      </c>
      <c r="K102" s="4" t="s">
        <v>445</v>
      </c>
      <c r="L102" s="4" t="s">
        <v>108</v>
      </c>
      <c r="M102" s="4">
        <v>1381552</v>
      </c>
      <c r="N102" s="4">
        <v>8</v>
      </c>
      <c r="O102" s="4">
        <v>0</v>
      </c>
      <c r="P102" s="4">
        <v>1000</v>
      </c>
      <c r="Q102" s="41">
        <v>15</v>
      </c>
      <c r="R102" s="39">
        <v>45083</v>
      </c>
      <c r="S102" s="47">
        <v>45098</v>
      </c>
      <c r="T102" s="27" t="str">
        <f t="shared" si="10"/>
        <v>13 - 17</v>
      </c>
    </row>
    <row r="103" spans="1:20" x14ac:dyDescent="0.25">
      <c r="A103" s="36" t="str">
        <f t="shared" si="8"/>
        <v>junho</v>
      </c>
      <c r="B103" s="37">
        <f t="shared" si="9"/>
        <v>25</v>
      </c>
      <c r="C103" s="29">
        <v>45096</v>
      </c>
      <c r="D103" s="29" t="s">
        <v>272</v>
      </c>
      <c r="E103" s="38" t="s">
        <v>4</v>
      </c>
      <c r="F103" s="4" t="s">
        <v>370</v>
      </c>
      <c r="G103" s="4" t="s">
        <v>99</v>
      </c>
      <c r="H103" s="4" t="s">
        <v>1349</v>
      </c>
      <c r="I103" s="4" t="s">
        <v>28</v>
      </c>
      <c r="J103" s="4" t="s">
        <v>77</v>
      </c>
      <c r="K103" s="4" t="s">
        <v>446</v>
      </c>
      <c r="L103" s="4" t="s">
        <v>109</v>
      </c>
      <c r="M103" s="4">
        <v>1381546</v>
      </c>
      <c r="N103" s="4">
        <v>8</v>
      </c>
      <c r="O103" s="4">
        <v>0</v>
      </c>
      <c r="P103" s="4">
        <v>1200</v>
      </c>
      <c r="Q103" s="41">
        <v>15</v>
      </c>
      <c r="R103" s="39">
        <v>45083</v>
      </c>
      <c r="S103" s="47">
        <v>45098</v>
      </c>
      <c r="T103" s="27" t="str">
        <f t="shared" si="10"/>
        <v>13 - 17</v>
      </c>
    </row>
    <row r="104" spans="1:20" x14ac:dyDescent="0.25">
      <c r="A104" s="36" t="str">
        <f t="shared" si="8"/>
        <v>junho</v>
      </c>
      <c r="B104" s="37">
        <f t="shared" si="9"/>
        <v>25</v>
      </c>
      <c r="C104" s="29">
        <v>45096</v>
      </c>
      <c r="D104" s="29" t="s">
        <v>272</v>
      </c>
      <c r="E104" s="38" t="s">
        <v>4</v>
      </c>
      <c r="F104" s="4" t="s">
        <v>370</v>
      </c>
      <c r="G104" s="4" t="s">
        <v>99</v>
      </c>
      <c r="H104" s="4" t="s">
        <v>1349</v>
      </c>
      <c r="I104" s="4" t="s">
        <v>28</v>
      </c>
      <c r="J104" s="4" t="s">
        <v>77</v>
      </c>
      <c r="K104" s="4" t="s">
        <v>447</v>
      </c>
      <c r="L104" s="4" t="s">
        <v>110</v>
      </c>
      <c r="M104" s="4">
        <v>1381555</v>
      </c>
      <c r="N104" s="4">
        <v>8</v>
      </c>
      <c r="O104" s="4">
        <v>0</v>
      </c>
      <c r="P104" s="4">
        <v>1000</v>
      </c>
      <c r="Q104" s="41">
        <v>15</v>
      </c>
      <c r="R104" s="39">
        <v>45083</v>
      </c>
      <c r="S104" s="47">
        <v>45098</v>
      </c>
      <c r="T104" s="27" t="str">
        <f t="shared" si="10"/>
        <v>13 - 17</v>
      </c>
    </row>
    <row r="105" spans="1:20" x14ac:dyDescent="0.25">
      <c r="A105" s="36" t="str">
        <f t="shared" si="8"/>
        <v>junho</v>
      </c>
      <c r="B105" s="37">
        <f t="shared" si="9"/>
        <v>25</v>
      </c>
      <c r="C105" s="29">
        <v>45096</v>
      </c>
      <c r="D105" s="29" t="s">
        <v>272</v>
      </c>
      <c r="E105" s="38" t="s">
        <v>4</v>
      </c>
      <c r="F105" s="4" t="s">
        <v>370</v>
      </c>
      <c r="G105" s="4" t="s">
        <v>99</v>
      </c>
      <c r="H105" s="4" t="s">
        <v>1349</v>
      </c>
      <c r="I105" s="4" t="s">
        <v>16</v>
      </c>
      <c r="J105" s="4" t="s">
        <v>17</v>
      </c>
      <c r="K105" s="4" t="s">
        <v>448</v>
      </c>
      <c r="L105" s="4" t="s">
        <v>111</v>
      </c>
      <c r="M105" s="4">
        <v>1381364</v>
      </c>
      <c r="N105" s="4">
        <v>9</v>
      </c>
      <c r="O105" s="4">
        <v>0</v>
      </c>
      <c r="P105" s="4">
        <v>801</v>
      </c>
      <c r="Q105" s="41">
        <v>15</v>
      </c>
      <c r="R105" s="39">
        <v>45083</v>
      </c>
      <c r="S105" s="47">
        <v>45098</v>
      </c>
      <c r="T105" s="27" t="str">
        <f t="shared" si="10"/>
        <v>13 - 17</v>
      </c>
    </row>
    <row r="106" spans="1:20" x14ac:dyDescent="0.25">
      <c r="A106" s="36" t="str">
        <f t="shared" si="8"/>
        <v>junho</v>
      </c>
      <c r="B106" s="37">
        <f t="shared" si="9"/>
        <v>25</v>
      </c>
      <c r="C106" s="29">
        <v>45096</v>
      </c>
      <c r="D106" s="29" t="s">
        <v>272</v>
      </c>
      <c r="E106" s="38" t="s">
        <v>4</v>
      </c>
      <c r="F106" s="4" t="s">
        <v>370</v>
      </c>
      <c r="G106" s="4" t="s">
        <v>99</v>
      </c>
      <c r="H106" s="4" t="s">
        <v>1349</v>
      </c>
      <c r="I106" s="4" t="s">
        <v>16</v>
      </c>
      <c r="J106" s="4" t="s">
        <v>17</v>
      </c>
      <c r="K106" s="4" t="s">
        <v>449</v>
      </c>
      <c r="L106" s="4" t="s">
        <v>112</v>
      </c>
      <c r="M106" s="4">
        <v>1381365</v>
      </c>
      <c r="N106" s="4">
        <v>9</v>
      </c>
      <c r="O106" s="4">
        <v>0</v>
      </c>
      <c r="P106" s="4">
        <v>801</v>
      </c>
      <c r="Q106" s="41">
        <v>15</v>
      </c>
      <c r="R106" s="39">
        <v>45083</v>
      </c>
      <c r="S106" s="47">
        <v>45098</v>
      </c>
      <c r="T106" s="27" t="str">
        <f t="shared" si="10"/>
        <v>13 - 17</v>
      </c>
    </row>
    <row r="107" spans="1:20" x14ac:dyDescent="0.25">
      <c r="A107" s="36" t="str">
        <f t="shared" si="8"/>
        <v>junho</v>
      </c>
      <c r="B107" s="37">
        <f t="shared" si="9"/>
        <v>25</v>
      </c>
      <c r="C107" s="29">
        <v>45096</v>
      </c>
      <c r="D107" s="29" t="s">
        <v>272</v>
      </c>
      <c r="E107" s="38" t="s">
        <v>4</v>
      </c>
      <c r="F107" s="4" t="s">
        <v>370</v>
      </c>
      <c r="G107" s="4" t="s">
        <v>99</v>
      </c>
      <c r="H107" s="4" t="s">
        <v>1349</v>
      </c>
      <c r="I107" s="4" t="s">
        <v>16</v>
      </c>
      <c r="J107" s="4" t="s">
        <v>25</v>
      </c>
      <c r="K107" s="4" t="s">
        <v>450</v>
      </c>
      <c r="L107" s="4" t="s">
        <v>113</v>
      </c>
      <c r="M107" s="4">
        <v>1381544</v>
      </c>
      <c r="N107" s="4">
        <v>7</v>
      </c>
      <c r="O107" s="4">
        <v>0</v>
      </c>
      <c r="P107" s="4">
        <v>1001</v>
      </c>
      <c r="Q107" s="41">
        <v>15</v>
      </c>
      <c r="R107" s="39">
        <v>45083</v>
      </c>
      <c r="S107" s="47">
        <v>45098</v>
      </c>
      <c r="T107" s="27" t="str">
        <f t="shared" si="10"/>
        <v>13 - 17</v>
      </c>
    </row>
    <row r="108" spans="1:20" x14ac:dyDescent="0.25">
      <c r="A108" s="36" t="str">
        <f t="shared" si="8"/>
        <v>junho</v>
      </c>
      <c r="B108" s="37">
        <f t="shared" si="9"/>
        <v>25</v>
      </c>
      <c r="C108" s="29">
        <v>45096</v>
      </c>
      <c r="D108" s="29" t="s">
        <v>272</v>
      </c>
      <c r="E108" s="38" t="s">
        <v>4</v>
      </c>
      <c r="F108" s="4" t="s">
        <v>370</v>
      </c>
      <c r="G108" s="4" t="s">
        <v>99</v>
      </c>
      <c r="H108" s="4" t="s">
        <v>1349</v>
      </c>
      <c r="I108" s="4" t="s">
        <v>16</v>
      </c>
      <c r="J108" s="4" t="s">
        <v>25</v>
      </c>
      <c r="K108" s="4" t="s">
        <v>451</v>
      </c>
      <c r="L108" s="4" t="s">
        <v>114</v>
      </c>
      <c r="M108" s="4">
        <v>1381544</v>
      </c>
      <c r="N108" s="4">
        <v>7</v>
      </c>
      <c r="O108" s="4">
        <v>0</v>
      </c>
      <c r="P108" s="4">
        <v>1001</v>
      </c>
      <c r="Q108" s="41">
        <v>15</v>
      </c>
      <c r="R108" s="39">
        <v>45083</v>
      </c>
      <c r="S108" s="47">
        <v>45098</v>
      </c>
      <c r="T108" s="27" t="str">
        <f t="shared" si="10"/>
        <v>13 - 17</v>
      </c>
    </row>
    <row r="109" spans="1:20" x14ac:dyDescent="0.25">
      <c r="A109" s="36" t="str">
        <f t="shared" si="8"/>
        <v>junho</v>
      </c>
      <c r="B109" s="37">
        <f t="shared" si="9"/>
        <v>25</v>
      </c>
      <c r="C109" s="29">
        <v>45096</v>
      </c>
      <c r="D109" s="29" t="s">
        <v>272</v>
      </c>
      <c r="E109" s="38" t="s">
        <v>4</v>
      </c>
      <c r="F109" s="4" t="s">
        <v>370</v>
      </c>
      <c r="G109" s="4" t="s">
        <v>99</v>
      </c>
      <c r="H109" s="4" t="s">
        <v>1349</v>
      </c>
      <c r="I109" s="4" t="s">
        <v>16</v>
      </c>
      <c r="J109" s="4" t="s">
        <v>25</v>
      </c>
      <c r="K109" s="4" t="s">
        <v>452</v>
      </c>
      <c r="L109" s="4" t="s">
        <v>115</v>
      </c>
      <c r="M109" s="4">
        <v>1381544</v>
      </c>
      <c r="N109" s="4">
        <v>7</v>
      </c>
      <c r="O109" s="4">
        <v>0</v>
      </c>
      <c r="P109" s="4">
        <v>1001</v>
      </c>
      <c r="Q109" s="41">
        <v>15</v>
      </c>
      <c r="R109" s="39">
        <v>45083</v>
      </c>
      <c r="S109" s="47">
        <v>45098</v>
      </c>
      <c r="T109" s="27" t="str">
        <f t="shared" si="10"/>
        <v>13 - 17</v>
      </c>
    </row>
    <row r="110" spans="1:20" x14ac:dyDescent="0.25">
      <c r="A110" s="36" t="str">
        <f t="shared" si="8"/>
        <v>junho</v>
      </c>
      <c r="B110" s="37">
        <f t="shared" si="9"/>
        <v>25</v>
      </c>
      <c r="C110" s="29">
        <v>45096</v>
      </c>
      <c r="D110" s="29" t="s">
        <v>272</v>
      </c>
      <c r="E110" s="38" t="s">
        <v>4</v>
      </c>
      <c r="F110" s="4" t="s">
        <v>370</v>
      </c>
      <c r="G110" s="4" t="s">
        <v>99</v>
      </c>
      <c r="H110" s="4" t="s">
        <v>1349</v>
      </c>
      <c r="I110" s="4" t="s">
        <v>16</v>
      </c>
      <c r="J110" s="4" t="s">
        <v>25</v>
      </c>
      <c r="K110" s="4" t="s">
        <v>453</v>
      </c>
      <c r="L110" s="4" t="s">
        <v>116</v>
      </c>
      <c r="M110" s="4">
        <v>1381544</v>
      </c>
      <c r="N110" s="4">
        <v>7</v>
      </c>
      <c r="O110" s="4">
        <v>0</v>
      </c>
      <c r="P110" s="4">
        <v>1001</v>
      </c>
      <c r="Q110" s="41">
        <v>15</v>
      </c>
      <c r="R110" s="39">
        <v>45083</v>
      </c>
      <c r="S110" s="47">
        <v>45098</v>
      </c>
      <c r="T110" s="27" t="str">
        <f t="shared" si="10"/>
        <v>13 - 17</v>
      </c>
    </row>
    <row r="111" spans="1:20" x14ac:dyDescent="0.25">
      <c r="A111" s="36" t="str">
        <f t="shared" si="8"/>
        <v>junho</v>
      </c>
      <c r="B111" s="37">
        <f t="shared" si="9"/>
        <v>25</v>
      </c>
      <c r="C111" s="29">
        <v>45096</v>
      </c>
      <c r="D111" s="29" t="s">
        <v>272</v>
      </c>
      <c r="E111" s="38" t="s">
        <v>4</v>
      </c>
      <c r="F111" s="4" t="s">
        <v>370</v>
      </c>
      <c r="G111" s="4" t="s">
        <v>117</v>
      </c>
      <c r="H111" s="4" t="s">
        <v>1349</v>
      </c>
      <c r="I111" s="4" t="s">
        <v>16</v>
      </c>
      <c r="J111" s="4" t="s">
        <v>118</v>
      </c>
      <c r="K111" s="4" t="s">
        <v>454</v>
      </c>
      <c r="L111" s="4" t="s">
        <v>119</v>
      </c>
      <c r="M111" s="4">
        <v>1380867</v>
      </c>
      <c r="N111" s="4">
        <v>3</v>
      </c>
      <c r="O111" s="4">
        <v>0</v>
      </c>
      <c r="P111" s="4">
        <v>501</v>
      </c>
      <c r="Q111" s="41">
        <v>30</v>
      </c>
      <c r="R111" s="39">
        <v>45068</v>
      </c>
      <c r="S111" s="47">
        <v>45098</v>
      </c>
      <c r="T111" s="27" t="str">
        <f t="shared" si="10"/>
        <v>28 - 32</v>
      </c>
    </row>
    <row r="112" spans="1:20" x14ac:dyDescent="0.25">
      <c r="A112" s="36" t="str">
        <f t="shared" si="8"/>
        <v>junho</v>
      </c>
      <c r="B112" s="37">
        <f t="shared" si="9"/>
        <v>25</v>
      </c>
      <c r="C112" s="29">
        <v>45096</v>
      </c>
      <c r="D112" s="29" t="s">
        <v>272</v>
      </c>
      <c r="E112" s="38" t="s">
        <v>4</v>
      </c>
      <c r="F112" s="4" t="s">
        <v>370</v>
      </c>
      <c r="G112" s="4" t="s">
        <v>120</v>
      </c>
      <c r="H112" s="4" t="s">
        <v>1349</v>
      </c>
      <c r="I112" s="4" t="s">
        <v>16</v>
      </c>
      <c r="J112" s="4" t="s">
        <v>17</v>
      </c>
      <c r="K112" s="4" t="s">
        <v>455</v>
      </c>
      <c r="L112" s="4" t="s">
        <v>121</v>
      </c>
      <c r="M112" s="4">
        <v>1381366</v>
      </c>
      <c r="N112" s="4">
        <v>9</v>
      </c>
      <c r="O112" s="4">
        <v>0</v>
      </c>
      <c r="P112" s="4">
        <v>801</v>
      </c>
      <c r="Q112" s="41">
        <v>15</v>
      </c>
      <c r="R112" s="39">
        <v>45083</v>
      </c>
      <c r="S112" s="47">
        <v>45098</v>
      </c>
      <c r="T112" s="27" t="str">
        <f t="shared" si="10"/>
        <v>13 - 17</v>
      </c>
    </row>
    <row r="113" spans="1:20" x14ac:dyDescent="0.25">
      <c r="A113" s="36" t="str">
        <f t="shared" si="8"/>
        <v>junho</v>
      </c>
      <c r="B113" s="37">
        <f t="shared" si="9"/>
        <v>25</v>
      </c>
      <c r="C113" s="29">
        <v>45096</v>
      </c>
      <c r="D113" s="29" t="s">
        <v>272</v>
      </c>
      <c r="E113" s="38" t="s">
        <v>4</v>
      </c>
      <c r="F113" s="4" t="s">
        <v>370</v>
      </c>
      <c r="G113" s="4" t="s">
        <v>122</v>
      </c>
      <c r="H113" s="4" t="s">
        <v>1349</v>
      </c>
      <c r="I113" s="4" t="s">
        <v>28</v>
      </c>
      <c r="J113" s="4" t="s">
        <v>41</v>
      </c>
      <c r="K113" s="4" t="s">
        <v>456</v>
      </c>
      <c r="L113" s="4" t="s">
        <v>123</v>
      </c>
      <c r="M113" s="4">
        <v>1377625</v>
      </c>
      <c r="N113" s="4">
        <v>7</v>
      </c>
      <c r="O113" s="4">
        <v>0</v>
      </c>
      <c r="P113" s="4">
        <v>63</v>
      </c>
      <c r="Q113" s="41">
        <v>22</v>
      </c>
      <c r="R113" s="39">
        <v>45076</v>
      </c>
      <c r="S113" s="47">
        <v>45098</v>
      </c>
      <c r="T113" s="27" t="str">
        <f t="shared" si="10"/>
        <v>18 - 22</v>
      </c>
    </row>
    <row r="114" spans="1:20" x14ac:dyDescent="0.25">
      <c r="A114" s="36" t="str">
        <f t="shared" si="8"/>
        <v>junho</v>
      </c>
      <c r="B114" s="37">
        <f t="shared" si="9"/>
        <v>25</v>
      </c>
      <c r="C114" s="29">
        <v>45096</v>
      </c>
      <c r="D114" s="29" t="s">
        <v>272</v>
      </c>
      <c r="E114" s="38" t="s">
        <v>4</v>
      </c>
      <c r="F114" s="4" t="s">
        <v>370</v>
      </c>
      <c r="G114" s="4" t="s">
        <v>122</v>
      </c>
      <c r="H114" s="4" t="s">
        <v>1349</v>
      </c>
      <c r="I114" s="4" t="s">
        <v>16</v>
      </c>
      <c r="J114" s="4" t="s">
        <v>51</v>
      </c>
      <c r="K114" s="4" t="s">
        <v>457</v>
      </c>
      <c r="L114" s="4" t="s">
        <v>124</v>
      </c>
      <c r="M114" s="4">
        <v>1380832</v>
      </c>
      <c r="N114" s="4">
        <v>8</v>
      </c>
      <c r="O114" s="4">
        <v>0</v>
      </c>
      <c r="P114" s="4">
        <v>504</v>
      </c>
      <c r="Q114" s="41">
        <v>22</v>
      </c>
      <c r="R114" s="39">
        <v>45076</v>
      </c>
      <c r="S114" s="47">
        <v>45098</v>
      </c>
      <c r="T114" s="27" t="str">
        <f t="shared" si="10"/>
        <v>18 - 22</v>
      </c>
    </row>
    <row r="115" spans="1:20" x14ac:dyDescent="0.25">
      <c r="A115" s="36" t="str">
        <f t="shared" si="8"/>
        <v>junho</v>
      </c>
      <c r="B115" s="37">
        <f t="shared" si="9"/>
        <v>25</v>
      </c>
      <c r="C115" s="29">
        <v>45096</v>
      </c>
      <c r="D115" s="29" t="s">
        <v>272</v>
      </c>
      <c r="E115" s="38" t="s">
        <v>4</v>
      </c>
      <c r="F115" s="4" t="s">
        <v>370</v>
      </c>
      <c r="G115" s="4" t="s">
        <v>122</v>
      </c>
      <c r="H115" s="4" t="s">
        <v>1349</v>
      </c>
      <c r="I115" s="4" t="s">
        <v>16</v>
      </c>
      <c r="J115" s="4" t="s">
        <v>51</v>
      </c>
      <c r="K115" s="4" t="s">
        <v>458</v>
      </c>
      <c r="L115" s="4" t="s">
        <v>125</v>
      </c>
      <c r="M115" s="4">
        <v>1380832</v>
      </c>
      <c r="N115" s="4">
        <v>8</v>
      </c>
      <c r="O115" s="4">
        <v>0</v>
      </c>
      <c r="P115" s="4">
        <v>504</v>
      </c>
      <c r="Q115" s="41">
        <v>22</v>
      </c>
      <c r="R115" s="39">
        <v>45076</v>
      </c>
      <c r="S115" s="47">
        <v>45098</v>
      </c>
      <c r="T115" s="27" t="str">
        <f t="shared" si="10"/>
        <v>18 - 22</v>
      </c>
    </row>
    <row r="116" spans="1:20" x14ac:dyDescent="0.25">
      <c r="A116" s="36" t="str">
        <f t="shared" si="8"/>
        <v>junho</v>
      </c>
      <c r="B116" s="37">
        <f t="shared" si="9"/>
        <v>25</v>
      </c>
      <c r="C116" s="29">
        <v>45096</v>
      </c>
      <c r="D116" s="29" t="s">
        <v>272</v>
      </c>
      <c r="E116" s="38" t="s">
        <v>4</v>
      </c>
      <c r="F116" s="4" t="s">
        <v>370</v>
      </c>
      <c r="G116" s="4" t="s">
        <v>126</v>
      </c>
      <c r="H116" s="4" t="s">
        <v>1349</v>
      </c>
      <c r="I116" s="4" t="s">
        <v>28</v>
      </c>
      <c r="J116" s="4" t="s">
        <v>36</v>
      </c>
      <c r="K116" s="4" t="s">
        <v>459</v>
      </c>
      <c r="L116" s="4" t="s">
        <v>127</v>
      </c>
      <c r="M116" s="4">
        <v>1381127</v>
      </c>
      <c r="N116" s="4">
        <v>8</v>
      </c>
      <c r="O116" s="4">
        <v>0</v>
      </c>
      <c r="P116" s="4">
        <v>1200</v>
      </c>
      <c r="Q116" s="41">
        <v>36</v>
      </c>
      <c r="R116" s="39">
        <v>45062</v>
      </c>
      <c r="S116" s="47">
        <v>45098</v>
      </c>
      <c r="T116" s="27" t="str">
        <f t="shared" si="10"/>
        <v>33 - 37</v>
      </c>
    </row>
    <row r="117" spans="1:20" x14ac:dyDescent="0.25">
      <c r="A117" s="36" t="str">
        <f t="shared" si="8"/>
        <v>junho</v>
      </c>
      <c r="B117" s="37">
        <f t="shared" si="9"/>
        <v>25</v>
      </c>
      <c r="C117" s="29">
        <v>45096</v>
      </c>
      <c r="D117" s="29" t="s">
        <v>272</v>
      </c>
      <c r="E117" s="38" t="s">
        <v>4</v>
      </c>
      <c r="F117" s="4" t="s">
        <v>370</v>
      </c>
      <c r="G117" s="4" t="s">
        <v>126</v>
      </c>
      <c r="H117" s="4" t="s">
        <v>1349</v>
      </c>
      <c r="I117" s="4" t="s">
        <v>28</v>
      </c>
      <c r="J117" s="4" t="s">
        <v>77</v>
      </c>
      <c r="K117" s="4" t="s">
        <v>460</v>
      </c>
      <c r="L117" s="4" t="s">
        <v>128</v>
      </c>
      <c r="M117" s="4">
        <v>1381125</v>
      </c>
      <c r="N117" s="4">
        <v>8</v>
      </c>
      <c r="O117" s="4">
        <v>0</v>
      </c>
      <c r="P117" s="4">
        <v>1200</v>
      </c>
      <c r="Q117" s="41">
        <v>36</v>
      </c>
      <c r="R117" s="39">
        <v>45062</v>
      </c>
      <c r="S117" s="47">
        <v>45098</v>
      </c>
      <c r="T117" s="27" t="str">
        <f t="shared" si="10"/>
        <v>33 - 37</v>
      </c>
    </row>
    <row r="118" spans="1:20" x14ac:dyDescent="0.25">
      <c r="A118" s="36" t="str">
        <f t="shared" si="8"/>
        <v>junho</v>
      </c>
      <c r="B118" s="37">
        <f t="shared" si="9"/>
        <v>25</v>
      </c>
      <c r="C118" s="29">
        <v>45096</v>
      </c>
      <c r="D118" s="29" t="s">
        <v>272</v>
      </c>
      <c r="E118" s="38" t="s">
        <v>4</v>
      </c>
      <c r="F118" s="4" t="s">
        <v>370</v>
      </c>
      <c r="G118" s="4" t="s">
        <v>126</v>
      </c>
      <c r="H118" s="4" t="s">
        <v>1349</v>
      </c>
      <c r="I118" s="4" t="s">
        <v>16</v>
      </c>
      <c r="J118" s="4" t="s">
        <v>17</v>
      </c>
      <c r="K118" s="4" t="s">
        <v>448</v>
      </c>
      <c r="L118" s="4" t="s">
        <v>129</v>
      </c>
      <c r="M118" s="4">
        <v>1380900</v>
      </c>
      <c r="N118" s="4">
        <v>9</v>
      </c>
      <c r="O118" s="4">
        <v>0</v>
      </c>
      <c r="P118" s="4">
        <v>387</v>
      </c>
      <c r="Q118" s="41">
        <v>44</v>
      </c>
      <c r="R118" s="39">
        <v>45054</v>
      </c>
      <c r="S118" s="47">
        <v>45098</v>
      </c>
      <c r="T118" s="27" t="str">
        <f t="shared" si="10"/>
        <v>43 - 47</v>
      </c>
    </row>
    <row r="119" spans="1:20" x14ac:dyDescent="0.25">
      <c r="A119" s="36" t="str">
        <f t="shared" si="8"/>
        <v>junho</v>
      </c>
      <c r="B119" s="37">
        <f t="shared" si="9"/>
        <v>25</v>
      </c>
      <c r="C119" s="29">
        <v>45096</v>
      </c>
      <c r="D119" s="29" t="s">
        <v>272</v>
      </c>
      <c r="E119" s="38" t="s">
        <v>4</v>
      </c>
      <c r="F119" s="4" t="s">
        <v>370</v>
      </c>
      <c r="G119" s="4" t="s">
        <v>130</v>
      </c>
      <c r="H119" s="4" t="s">
        <v>1349</v>
      </c>
      <c r="I119" s="4" t="s">
        <v>16</v>
      </c>
      <c r="J119" s="4" t="s">
        <v>17</v>
      </c>
      <c r="K119" s="4" t="s">
        <v>461</v>
      </c>
      <c r="L119" s="4" t="s">
        <v>131</v>
      </c>
      <c r="M119" s="4">
        <v>1380910</v>
      </c>
      <c r="N119" s="4">
        <v>9</v>
      </c>
      <c r="O119" s="4">
        <v>0</v>
      </c>
      <c r="P119" s="4">
        <v>504</v>
      </c>
      <c r="Q119" s="41">
        <v>36</v>
      </c>
      <c r="R119" s="39">
        <v>45062</v>
      </c>
      <c r="S119" s="47">
        <v>45098</v>
      </c>
      <c r="T119" s="27" t="str">
        <f t="shared" si="10"/>
        <v>33 - 37</v>
      </c>
    </row>
    <row r="120" spans="1:20" x14ac:dyDescent="0.25">
      <c r="A120" s="36" t="str">
        <f t="shared" si="8"/>
        <v>junho</v>
      </c>
      <c r="B120" s="37">
        <f t="shared" si="9"/>
        <v>25</v>
      </c>
      <c r="C120" s="29">
        <v>45096</v>
      </c>
      <c r="D120" s="29" t="s">
        <v>272</v>
      </c>
      <c r="E120" s="38" t="s">
        <v>4</v>
      </c>
      <c r="F120" s="4" t="s">
        <v>370</v>
      </c>
      <c r="G120" s="4" t="s">
        <v>130</v>
      </c>
      <c r="H120" s="4" t="s">
        <v>1349</v>
      </c>
      <c r="I120" s="4" t="s">
        <v>16</v>
      </c>
      <c r="J120" s="4" t="s">
        <v>17</v>
      </c>
      <c r="K120" s="4" t="s">
        <v>462</v>
      </c>
      <c r="L120" s="4" t="s">
        <v>132</v>
      </c>
      <c r="M120" s="4">
        <v>1380910</v>
      </c>
      <c r="N120" s="4">
        <v>9</v>
      </c>
      <c r="O120" s="4">
        <v>0</v>
      </c>
      <c r="P120" s="4">
        <v>504</v>
      </c>
      <c r="Q120" s="41">
        <v>36</v>
      </c>
      <c r="R120" s="39">
        <v>45062</v>
      </c>
      <c r="S120" s="47">
        <v>45098</v>
      </c>
      <c r="T120" s="27" t="str">
        <f t="shared" si="10"/>
        <v>33 - 37</v>
      </c>
    </row>
    <row r="121" spans="1:20" x14ac:dyDescent="0.25">
      <c r="A121" s="36" t="str">
        <f t="shared" si="8"/>
        <v>junho</v>
      </c>
      <c r="B121" s="37">
        <f t="shared" si="9"/>
        <v>25</v>
      </c>
      <c r="C121" s="29">
        <v>45096</v>
      </c>
      <c r="D121" s="29" t="s">
        <v>272</v>
      </c>
      <c r="E121" s="38" t="s">
        <v>4</v>
      </c>
      <c r="F121" s="4" t="s">
        <v>370</v>
      </c>
      <c r="G121" s="4" t="s">
        <v>130</v>
      </c>
      <c r="H121" s="4" t="s">
        <v>1349</v>
      </c>
      <c r="I121" s="4" t="s">
        <v>16</v>
      </c>
      <c r="J121" s="4" t="s">
        <v>51</v>
      </c>
      <c r="K121" s="4" t="s">
        <v>463</v>
      </c>
      <c r="L121" s="4" t="s">
        <v>133</v>
      </c>
      <c r="M121" s="4">
        <v>1380991</v>
      </c>
      <c r="N121" s="4">
        <v>7</v>
      </c>
      <c r="O121" s="4">
        <v>0</v>
      </c>
      <c r="P121" s="4">
        <v>441</v>
      </c>
      <c r="Q121" s="41">
        <v>22</v>
      </c>
      <c r="R121" s="39">
        <v>45076</v>
      </c>
      <c r="S121" s="47">
        <v>45098</v>
      </c>
      <c r="T121" s="27" t="str">
        <f t="shared" si="10"/>
        <v>18 - 22</v>
      </c>
    </row>
    <row r="122" spans="1:20" x14ac:dyDescent="0.25">
      <c r="A122" s="36" t="str">
        <f t="shared" si="8"/>
        <v>junho</v>
      </c>
      <c r="B122" s="37">
        <f t="shared" si="9"/>
        <v>25</v>
      </c>
      <c r="C122" s="29">
        <v>45096</v>
      </c>
      <c r="D122" s="29" t="s">
        <v>272</v>
      </c>
      <c r="E122" s="38" t="s">
        <v>4</v>
      </c>
      <c r="F122" s="4" t="s">
        <v>370</v>
      </c>
      <c r="G122" s="4" t="s">
        <v>134</v>
      </c>
      <c r="H122" s="4" t="s">
        <v>1349</v>
      </c>
      <c r="I122" s="4" t="s">
        <v>16</v>
      </c>
      <c r="J122" s="4" t="s">
        <v>25</v>
      </c>
      <c r="K122" s="4" t="s">
        <v>464</v>
      </c>
      <c r="L122" s="4" t="s">
        <v>135</v>
      </c>
      <c r="M122" s="4">
        <v>1379754</v>
      </c>
      <c r="N122" s="4">
        <v>7</v>
      </c>
      <c r="O122" s="4">
        <v>0</v>
      </c>
      <c r="P122" s="4">
        <v>679</v>
      </c>
      <c r="Q122" s="41">
        <v>50</v>
      </c>
      <c r="R122" s="39">
        <v>45048</v>
      </c>
      <c r="S122" s="47">
        <v>45098</v>
      </c>
      <c r="T122" s="27" t="str">
        <f t="shared" si="10"/>
        <v>48 - 52</v>
      </c>
    </row>
    <row r="123" spans="1:20" x14ac:dyDescent="0.25">
      <c r="A123" s="36" t="str">
        <f t="shared" si="8"/>
        <v>junho</v>
      </c>
      <c r="B123" s="37">
        <f t="shared" si="9"/>
        <v>25</v>
      </c>
      <c r="C123" s="29">
        <v>45096</v>
      </c>
      <c r="D123" s="29" t="s">
        <v>272</v>
      </c>
      <c r="E123" s="38" t="s">
        <v>4</v>
      </c>
      <c r="F123" s="4" t="s">
        <v>370</v>
      </c>
      <c r="G123" s="4" t="s">
        <v>134</v>
      </c>
      <c r="H123" s="4" t="s">
        <v>1349</v>
      </c>
      <c r="I123" s="4" t="s">
        <v>16</v>
      </c>
      <c r="J123" s="4" t="s">
        <v>25</v>
      </c>
      <c r="K123" s="4" t="s">
        <v>465</v>
      </c>
      <c r="L123" s="4" t="s">
        <v>136</v>
      </c>
      <c r="M123" s="4">
        <v>1380399</v>
      </c>
      <c r="N123" s="4">
        <v>7</v>
      </c>
      <c r="O123" s="4">
        <v>0</v>
      </c>
      <c r="P123" s="4">
        <v>406</v>
      </c>
      <c r="Q123" s="41">
        <v>50</v>
      </c>
      <c r="R123" s="39">
        <v>45048</v>
      </c>
      <c r="S123" s="47">
        <v>45098</v>
      </c>
      <c r="T123" s="27" t="str">
        <f t="shared" si="10"/>
        <v>48 - 52</v>
      </c>
    </row>
    <row r="124" spans="1:20" x14ac:dyDescent="0.25">
      <c r="A124" s="36" t="str">
        <f t="shared" si="8"/>
        <v>junho</v>
      </c>
      <c r="B124" s="37">
        <f t="shared" si="9"/>
        <v>25</v>
      </c>
      <c r="C124" s="29">
        <v>45096</v>
      </c>
      <c r="D124" s="29" t="s">
        <v>272</v>
      </c>
      <c r="E124" s="38" t="s">
        <v>4</v>
      </c>
      <c r="F124" s="4" t="s">
        <v>370</v>
      </c>
      <c r="G124" s="4" t="s">
        <v>137</v>
      </c>
      <c r="H124" s="4" t="s">
        <v>1349</v>
      </c>
      <c r="I124" s="4" t="s">
        <v>28</v>
      </c>
      <c r="J124" s="4" t="s">
        <v>29</v>
      </c>
      <c r="K124" s="4" t="s">
        <v>466</v>
      </c>
      <c r="L124" s="4" t="s">
        <v>138</v>
      </c>
      <c r="M124" s="4">
        <v>1381320</v>
      </c>
      <c r="N124" s="4">
        <v>7</v>
      </c>
      <c r="O124" s="4">
        <v>0</v>
      </c>
      <c r="P124" s="4">
        <v>1498</v>
      </c>
      <c r="Q124" s="41">
        <v>22</v>
      </c>
      <c r="R124" s="39">
        <v>45076</v>
      </c>
      <c r="S124" s="47">
        <v>45098</v>
      </c>
      <c r="T124" s="27" t="str">
        <f t="shared" si="10"/>
        <v>18 - 22</v>
      </c>
    </row>
    <row r="125" spans="1:20" x14ac:dyDescent="0.25">
      <c r="A125" s="36" t="str">
        <f t="shared" si="8"/>
        <v>junho</v>
      </c>
      <c r="B125" s="37">
        <f t="shared" si="9"/>
        <v>25</v>
      </c>
      <c r="C125" s="29">
        <v>45096</v>
      </c>
      <c r="D125" s="29" t="s">
        <v>272</v>
      </c>
      <c r="E125" s="38" t="s">
        <v>4</v>
      </c>
      <c r="F125" s="4" t="s">
        <v>370</v>
      </c>
      <c r="G125" s="4" t="s">
        <v>137</v>
      </c>
      <c r="H125" s="4" t="s">
        <v>1349</v>
      </c>
      <c r="I125" s="4" t="s">
        <v>28</v>
      </c>
      <c r="J125" s="4" t="s">
        <v>29</v>
      </c>
      <c r="K125" s="4" t="s">
        <v>467</v>
      </c>
      <c r="L125" s="4" t="s">
        <v>139</v>
      </c>
      <c r="M125" s="4">
        <v>1381362</v>
      </c>
      <c r="N125" s="4">
        <v>7</v>
      </c>
      <c r="O125" s="4">
        <v>0</v>
      </c>
      <c r="P125" s="4">
        <v>1498</v>
      </c>
      <c r="Q125" s="41">
        <v>22</v>
      </c>
      <c r="R125" s="39">
        <v>45076</v>
      </c>
      <c r="S125" s="47">
        <v>45098</v>
      </c>
      <c r="T125" s="27" t="str">
        <f t="shared" si="10"/>
        <v>18 - 22</v>
      </c>
    </row>
    <row r="126" spans="1:20" x14ac:dyDescent="0.25">
      <c r="A126" s="36" t="str">
        <f t="shared" si="8"/>
        <v>junho</v>
      </c>
      <c r="B126" s="37">
        <f t="shared" si="9"/>
        <v>25</v>
      </c>
      <c r="C126" s="29">
        <v>45096</v>
      </c>
      <c r="D126" s="29" t="s">
        <v>272</v>
      </c>
      <c r="E126" s="38" t="s">
        <v>4</v>
      </c>
      <c r="F126" s="4" t="s">
        <v>370</v>
      </c>
      <c r="G126" s="4" t="s">
        <v>137</v>
      </c>
      <c r="H126" s="4" t="s">
        <v>1349</v>
      </c>
      <c r="I126" s="4" t="s">
        <v>28</v>
      </c>
      <c r="J126" s="4" t="s">
        <v>29</v>
      </c>
      <c r="K126" s="4" t="s">
        <v>468</v>
      </c>
      <c r="L126" s="4" t="s">
        <v>140</v>
      </c>
      <c r="M126" s="4">
        <v>1381363</v>
      </c>
      <c r="N126" s="4">
        <v>7</v>
      </c>
      <c r="O126" s="4">
        <v>0</v>
      </c>
      <c r="P126" s="4">
        <v>1498</v>
      </c>
      <c r="Q126" s="41">
        <v>22</v>
      </c>
      <c r="R126" s="39">
        <v>45076</v>
      </c>
      <c r="S126" s="47">
        <v>45098</v>
      </c>
      <c r="T126" s="27" t="str">
        <f t="shared" si="10"/>
        <v>18 - 22</v>
      </c>
    </row>
    <row r="127" spans="1:20" x14ac:dyDescent="0.25">
      <c r="A127" s="36" t="str">
        <f t="shared" si="8"/>
        <v>junho</v>
      </c>
      <c r="B127" s="37">
        <f t="shared" si="9"/>
        <v>25</v>
      </c>
      <c r="C127" s="29">
        <v>45096</v>
      </c>
      <c r="D127" s="29" t="s">
        <v>272</v>
      </c>
      <c r="E127" s="38" t="s">
        <v>4</v>
      </c>
      <c r="F127" s="4" t="s">
        <v>370</v>
      </c>
      <c r="G127" s="4" t="s">
        <v>137</v>
      </c>
      <c r="H127" s="4" t="s">
        <v>1349</v>
      </c>
      <c r="I127" s="4" t="s">
        <v>28</v>
      </c>
      <c r="J127" s="4" t="s">
        <v>36</v>
      </c>
      <c r="K127" s="4" t="s">
        <v>469</v>
      </c>
      <c r="L127" s="4" t="s">
        <v>141</v>
      </c>
      <c r="M127" s="4">
        <v>1381361</v>
      </c>
      <c r="N127" s="4">
        <v>8</v>
      </c>
      <c r="O127" s="4">
        <v>0</v>
      </c>
      <c r="P127" s="4">
        <v>1504</v>
      </c>
      <c r="Q127" s="41">
        <v>22</v>
      </c>
      <c r="R127" s="39">
        <v>45076</v>
      </c>
      <c r="S127" s="47">
        <v>45098</v>
      </c>
      <c r="T127" s="27" t="str">
        <f t="shared" si="10"/>
        <v>18 - 22</v>
      </c>
    </row>
    <row r="128" spans="1:20" x14ac:dyDescent="0.25">
      <c r="A128" s="36" t="str">
        <f t="shared" si="8"/>
        <v>junho</v>
      </c>
      <c r="B128" s="37">
        <f t="shared" si="9"/>
        <v>25</v>
      </c>
      <c r="C128" s="29">
        <v>45096</v>
      </c>
      <c r="D128" s="29" t="s">
        <v>272</v>
      </c>
      <c r="E128" s="38" t="s">
        <v>4</v>
      </c>
      <c r="F128" s="4" t="s">
        <v>370</v>
      </c>
      <c r="G128" s="4" t="s">
        <v>142</v>
      </c>
      <c r="H128" s="4" t="s">
        <v>1349</v>
      </c>
      <c r="I128" s="4" t="s">
        <v>28</v>
      </c>
      <c r="J128" s="4" t="s">
        <v>29</v>
      </c>
      <c r="K128" s="4" t="s">
        <v>470</v>
      </c>
      <c r="L128" s="4" t="s">
        <v>143</v>
      </c>
      <c r="M128" s="4">
        <v>1381639</v>
      </c>
      <c r="N128" s="4">
        <v>7</v>
      </c>
      <c r="O128" s="4">
        <v>0</v>
      </c>
      <c r="P128" s="4">
        <v>1001</v>
      </c>
      <c r="Q128" s="41">
        <v>8</v>
      </c>
      <c r="R128" s="39">
        <v>45090</v>
      </c>
      <c r="S128" s="47">
        <v>45098</v>
      </c>
      <c r="T128" s="27" t="str">
        <f t="shared" si="10"/>
        <v>8 - 12</v>
      </c>
    </row>
    <row r="129" spans="1:20" x14ac:dyDescent="0.25">
      <c r="A129" s="36" t="str">
        <f t="shared" si="8"/>
        <v>junho</v>
      </c>
      <c r="B129" s="37">
        <f t="shared" si="9"/>
        <v>25</v>
      </c>
      <c r="C129" s="29">
        <v>45096</v>
      </c>
      <c r="D129" s="29" t="s">
        <v>272</v>
      </c>
      <c r="E129" s="38" t="s">
        <v>4</v>
      </c>
      <c r="F129" s="4" t="s">
        <v>370</v>
      </c>
      <c r="G129" s="4" t="s">
        <v>142</v>
      </c>
      <c r="H129" s="4" t="s">
        <v>1349</v>
      </c>
      <c r="I129" s="4" t="s">
        <v>28</v>
      </c>
      <c r="J129" s="4" t="s">
        <v>36</v>
      </c>
      <c r="K129" s="4" t="s">
        <v>471</v>
      </c>
      <c r="L129" s="4" t="s">
        <v>144</v>
      </c>
      <c r="M129" s="4">
        <v>1381631</v>
      </c>
      <c r="N129" s="4">
        <v>8</v>
      </c>
      <c r="O129" s="4">
        <v>0</v>
      </c>
      <c r="P129" s="4">
        <v>1000</v>
      </c>
      <c r="Q129" s="41">
        <v>8</v>
      </c>
      <c r="R129" s="39">
        <v>45090</v>
      </c>
      <c r="S129" s="47">
        <v>45098</v>
      </c>
      <c r="T129" s="27" t="str">
        <f t="shared" si="10"/>
        <v>8 - 12</v>
      </c>
    </row>
    <row r="130" spans="1:20" x14ac:dyDescent="0.25">
      <c r="A130" s="36" t="str">
        <f t="shared" si="8"/>
        <v>junho</v>
      </c>
      <c r="B130" s="37">
        <f t="shared" si="9"/>
        <v>25</v>
      </c>
      <c r="C130" s="29">
        <v>45096</v>
      </c>
      <c r="D130" s="29" t="s">
        <v>272</v>
      </c>
      <c r="E130" s="38" t="s">
        <v>4</v>
      </c>
      <c r="F130" s="4" t="s">
        <v>370</v>
      </c>
      <c r="G130" s="4" t="s">
        <v>142</v>
      </c>
      <c r="H130" s="4" t="s">
        <v>1349</v>
      </c>
      <c r="I130" s="4" t="s">
        <v>28</v>
      </c>
      <c r="J130" s="4" t="s">
        <v>36</v>
      </c>
      <c r="K130" s="4" t="s">
        <v>471</v>
      </c>
      <c r="L130" s="4" t="s">
        <v>144</v>
      </c>
      <c r="M130" s="4">
        <v>1381631</v>
      </c>
      <c r="N130" s="4">
        <v>8</v>
      </c>
      <c r="O130" s="4">
        <v>0</v>
      </c>
      <c r="P130" s="4">
        <v>1200</v>
      </c>
      <c r="Q130" s="41">
        <v>8</v>
      </c>
      <c r="R130" s="39">
        <v>45090</v>
      </c>
      <c r="S130" s="47">
        <v>45098</v>
      </c>
      <c r="T130" s="27" t="str">
        <f t="shared" si="10"/>
        <v>8 - 12</v>
      </c>
    </row>
    <row r="131" spans="1:20" x14ac:dyDescent="0.25">
      <c r="A131" s="36" t="str">
        <f t="shared" ref="A131:A194" si="11">TEXT(DATE(,MONTH(C131),1),"MMMM")</f>
        <v>junho</v>
      </c>
      <c r="B131" s="37">
        <f t="shared" ref="B131:B194" si="12">WEEKNUM(C131)</f>
        <v>25</v>
      </c>
      <c r="C131" s="29">
        <v>45096</v>
      </c>
      <c r="D131" s="29" t="s">
        <v>272</v>
      </c>
      <c r="E131" s="38" t="s">
        <v>4</v>
      </c>
      <c r="F131" s="4" t="s">
        <v>370</v>
      </c>
      <c r="G131" s="4" t="s">
        <v>142</v>
      </c>
      <c r="H131" s="4" t="s">
        <v>1349</v>
      </c>
      <c r="I131" s="4" t="s">
        <v>28</v>
      </c>
      <c r="J131" s="4" t="s">
        <v>77</v>
      </c>
      <c r="K131" s="4" t="s">
        <v>472</v>
      </c>
      <c r="L131" s="4" t="s">
        <v>145</v>
      </c>
      <c r="M131" s="4">
        <v>1381599</v>
      </c>
      <c r="N131" s="4">
        <v>8</v>
      </c>
      <c r="O131" s="4">
        <v>0</v>
      </c>
      <c r="P131" s="4">
        <v>1000</v>
      </c>
      <c r="Q131" s="41">
        <v>8</v>
      </c>
      <c r="R131" s="39">
        <v>45090</v>
      </c>
      <c r="S131" s="47">
        <v>45098</v>
      </c>
      <c r="T131" s="27" t="str">
        <f t="shared" ref="T131:T194" si="13">_xlfn.IFS(Q131&lt;8,$W$3,Q131&lt;13,$W$4,Q131&lt;18,$W$5,Q131&lt;23,$W$6,Q131&lt;28,$W$7,Q131&lt;33,$W$8,Q131&lt;38,$W$9,Q131&lt;43,$W$10,Q131&lt;48,$W$11,Q131&lt;52,$W$12,Q131&gt;53,"CRIAR_FAIXA")</f>
        <v>8 - 12</v>
      </c>
    </row>
    <row r="132" spans="1:20" x14ac:dyDescent="0.25">
      <c r="A132" s="36" t="str">
        <f t="shared" si="11"/>
        <v>junho</v>
      </c>
      <c r="B132" s="37">
        <f t="shared" si="12"/>
        <v>25</v>
      </c>
      <c r="C132" s="29">
        <v>45096</v>
      </c>
      <c r="D132" s="29" t="s">
        <v>272</v>
      </c>
      <c r="E132" s="38" t="s">
        <v>4</v>
      </c>
      <c r="F132" s="4" t="s">
        <v>370</v>
      </c>
      <c r="G132" s="4" t="s">
        <v>142</v>
      </c>
      <c r="H132" s="4" t="s">
        <v>1349</v>
      </c>
      <c r="I132" s="4" t="s">
        <v>28</v>
      </c>
      <c r="J132" s="4" t="s">
        <v>41</v>
      </c>
      <c r="K132" s="4" t="s">
        <v>473</v>
      </c>
      <c r="L132" s="4" t="s">
        <v>146</v>
      </c>
      <c r="M132" s="4">
        <v>1381600</v>
      </c>
      <c r="N132" s="4">
        <v>8</v>
      </c>
      <c r="O132" s="4">
        <v>0</v>
      </c>
      <c r="P132" s="4">
        <v>800</v>
      </c>
      <c r="Q132" s="41">
        <v>8</v>
      </c>
      <c r="R132" s="39">
        <v>45090</v>
      </c>
      <c r="S132" s="47">
        <v>45098</v>
      </c>
      <c r="T132" s="27" t="str">
        <f t="shared" si="13"/>
        <v>8 - 12</v>
      </c>
    </row>
    <row r="133" spans="1:20" x14ac:dyDescent="0.25">
      <c r="A133" s="36" t="str">
        <f t="shared" si="11"/>
        <v>junho</v>
      </c>
      <c r="B133" s="37">
        <f t="shared" si="12"/>
        <v>25</v>
      </c>
      <c r="C133" s="29">
        <v>45096</v>
      </c>
      <c r="D133" s="29" t="s">
        <v>272</v>
      </c>
      <c r="E133" s="38" t="s">
        <v>4</v>
      </c>
      <c r="F133" s="4" t="s">
        <v>370</v>
      </c>
      <c r="G133" s="4" t="s">
        <v>142</v>
      </c>
      <c r="H133" s="4" t="s">
        <v>1349</v>
      </c>
      <c r="I133" s="4" t="s">
        <v>28</v>
      </c>
      <c r="J133" s="4" t="s">
        <v>41</v>
      </c>
      <c r="K133" s="4" t="s">
        <v>474</v>
      </c>
      <c r="L133" s="4" t="s">
        <v>147</v>
      </c>
      <c r="M133" s="4">
        <v>1381621</v>
      </c>
      <c r="N133" s="4">
        <v>8</v>
      </c>
      <c r="O133" s="4">
        <v>0</v>
      </c>
      <c r="P133" s="4">
        <v>1000</v>
      </c>
      <c r="Q133" s="41">
        <v>8</v>
      </c>
      <c r="R133" s="39">
        <v>45090</v>
      </c>
      <c r="S133" s="47">
        <v>45098</v>
      </c>
      <c r="T133" s="27" t="str">
        <f t="shared" si="13"/>
        <v>8 - 12</v>
      </c>
    </row>
    <row r="134" spans="1:20" x14ac:dyDescent="0.25">
      <c r="A134" s="36" t="str">
        <f t="shared" si="11"/>
        <v>junho</v>
      </c>
      <c r="B134" s="37">
        <f t="shared" si="12"/>
        <v>25</v>
      </c>
      <c r="C134" s="29">
        <v>45096</v>
      </c>
      <c r="D134" s="29" t="s">
        <v>272</v>
      </c>
      <c r="E134" s="38" t="s">
        <v>4</v>
      </c>
      <c r="F134" s="4" t="s">
        <v>370</v>
      </c>
      <c r="G134" s="4" t="s">
        <v>142</v>
      </c>
      <c r="H134" s="4" t="s">
        <v>1349</v>
      </c>
      <c r="I134" s="4" t="s">
        <v>16</v>
      </c>
      <c r="J134" s="4" t="s">
        <v>25</v>
      </c>
      <c r="K134" s="4" t="s">
        <v>475</v>
      </c>
      <c r="L134" s="4" t="s">
        <v>148</v>
      </c>
      <c r="M134" s="4">
        <v>1381597</v>
      </c>
      <c r="N134" s="4">
        <v>7</v>
      </c>
      <c r="O134" s="4">
        <v>0</v>
      </c>
      <c r="P134" s="4">
        <v>798</v>
      </c>
      <c r="Q134" s="41">
        <v>8</v>
      </c>
      <c r="R134" s="39">
        <v>45090</v>
      </c>
      <c r="S134" s="47">
        <v>45098</v>
      </c>
      <c r="T134" s="27" t="str">
        <f t="shared" si="13"/>
        <v>8 - 12</v>
      </c>
    </row>
    <row r="135" spans="1:20" x14ac:dyDescent="0.25">
      <c r="A135" s="36" t="str">
        <f t="shared" si="11"/>
        <v>junho</v>
      </c>
      <c r="B135" s="37">
        <f t="shared" si="12"/>
        <v>25</v>
      </c>
      <c r="C135" s="29">
        <v>45096</v>
      </c>
      <c r="D135" s="29" t="s">
        <v>272</v>
      </c>
      <c r="E135" s="38" t="s">
        <v>4</v>
      </c>
      <c r="F135" s="4" t="s">
        <v>370</v>
      </c>
      <c r="G135" s="4" t="s">
        <v>142</v>
      </c>
      <c r="H135" s="4" t="s">
        <v>1349</v>
      </c>
      <c r="I135" s="4" t="s">
        <v>16</v>
      </c>
      <c r="J135" s="4" t="s">
        <v>25</v>
      </c>
      <c r="K135" s="4" t="s">
        <v>476</v>
      </c>
      <c r="L135" s="4" t="s">
        <v>149</v>
      </c>
      <c r="M135" s="4">
        <v>1381597</v>
      </c>
      <c r="N135" s="4">
        <v>7</v>
      </c>
      <c r="O135" s="4">
        <v>0</v>
      </c>
      <c r="P135" s="4">
        <v>798</v>
      </c>
      <c r="Q135" s="41">
        <v>8</v>
      </c>
      <c r="R135" s="39">
        <v>45090</v>
      </c>
      <c r="S135" s="47">
        <v>45098</v>
      </c>
      <c r="T135" s="27" t="str">
        <f t="shared" si="13"/>
        <v>8 - 12</v>
      </c>
    </row>
    <row r="136" spans="1:20" x14ac:dyDescent="0.25">
      <c r="A136" s="36" t="str">
        <f t="shared" si="11"/>
        <v>junho</v>
      </c>
      <c r="B136" s="37">
        <f t="shared" si="12"/>
        <v>25</v>
      </c>
      <c r="C136" s="29">
        <v>45096</v>
      </c>
      <c r="D136" s="29" t="s">
        <v>272</v>
      </c>
      <c r="E136" s="38" t="s">
        <v>4</v>
      </c>
      <c r="F136" s="4" t="s">
        <v>370</v>
      </c>
      <c r="G136" s="4" t="s">
        <v>142</v>
      </c>
      <c r="H136" s="4" t="s">
        <v>1349</v>
      </c>
      <c r="I136" s="4" t="s">
        <v>16</v>
      </c>
      <c r="J136" s="4" t="s">
        <v>25</v>
      </c>
      <c r="K136" s="4" t="s">
        <v>477</v>
      </c>
      <c r="L136" s="4" t="s">
        <v>150</v>
      </c>
      <c r="M136" s="4">
        <v>1381597</v>
      </c>
      <c r="N136" s="4">
        <v>7</v>
      </c>
      <c r="O136" s="4">
        <v>0</v>
      </c>
      <c r="P136" s="4">
        <v>798</v>
      </c>
      <c r="Q136" s="41">
        <v>8</v>
      </c>
      <c r="R136" s="39">
        <v>45090</v>
      </c>
      <c r="S136" s="47">
        <v>45098</v>
      </c>
      <c r="T136" s="27" t="str">
        <f t="shared" si="13"/>
        <v>8 - 12</v>
      </c>
    </row>
    <row r="137" spans="1:20" x14ac:dyDescent="0.25">
      <c r="A137" s="36" t="str">
        <f t="shared" si="11"/>
        <v>junho</v>
      </c>
      <c r="B137" s="37">
        <f t="shared" si="12"/>
        <v>25</v>
      </c>
      <c r="C137" s="29">
        <v>45096</v>
      </c>
      <c r="D137" s="29" t="s">
        <v>272</v>
      </c>
      <c r="E137" s="38" t="s">
        <v>4</v>
      </c>
      <c r="F137" s="4" t="s">
        <v>370</v>
      </c>
      <c r="G137" s="4" t="s">
        <v>142</v>
      </c>
      <c r="H137" s="4" t="s">
        <v>1349</v>
      </c>
      <c r="I137" s="4" t="s">
        <v>16</v>
      </c>
      <c r="J137" s="4" t="s">
        <v>51</v>
      </c>
      <c r="K137" s="4" t="s">
        <v>478</v>
      </c>
      <c r="L137" s="4" t="s">
        <v>151</v>
      </c>
      <c r="M137" s="4">
        <v>1381598</v>
      </c>
      <c r="N137" s="4">
        <v>8</v>
      </c>
      <c r="O137" s="4">
        <v>0</v>
      </c>
      <c r="P137" s="4">
        <v>1000</v>
      </c>
      <c r="Q137" s="41">
        <v>8</v>
      </c>
      <c r="R137" s="39">
        <v>45090</v>
      </c>
      <c r="S137" s="47">
        <v>45098</v>
      </c>
      <c r="T137" s="27" t="str">
        <f t="shared" si="13"/>
        <v>8 - 12</v>
      </c>
    </row>
    <row r="138" spans="1:20" x14ac:dyDescent="0.25">
      <c r="A138" s="36" t="str">
        <f t="shared" si="11"/>
        <v>junho</v>
      </c>
      <c r="B138" s="37">
        <f t="shared" si="12"/>
        <v>25</v>
      </c>
      <c r="C138" s="29">
        <v>45096</v>
      </c>
      <c r="D138" s="29" t="s">
        <v>272</v>
      </c>
      <c r="E138" s="38" t="s">
        <v>4</v>
      </c>
      <c r="F138" s="4" t="s">
        <v>370</v>
      </c>
      <c r="G138" s="4" t="s">
        <v>152</v>
      </c>
      <c r="H138" s="4" t="s">
        <v>1349</v>
      </c>
      <c r="I138" s="4" t="s">
        <v>28</v>
      </c>
      <c r="J138" s="4" t="s">
        <v>36</v>
      </c>
      <c r="K138" s="4" t="s">
        <v>479</v>
      </c>
      <c r="L138" s="4" t="s">
        <v>153</v>
      </c>
      <c r="M138" s="4">
        <v>1380969</v>
      </c>
      <c r="N138" s="4">
        <v>8</v>
      </c>
      <c r="O138" s="4">
        <v>0</v>
      </c>
      <c r="P138" s="4">
        <v>1000</v>
      </c>
      <c r="Q138" s="41">
        <v>36</v>
      </c>
      <c r="R138" s="39">
        <v>45062</v>
      </c>
      <c r="S138" s="47">
        <v>45098</v>
      </c>
      <c r="T138" s="27" t="str">
        <f t="shared" si="13"/>
        <v>33 - 37</v>
      </c>
    </row>
    <row r="139" spans="1:20" x14ac:dyDescent="0.25">
      <c r="A139" s="36" t="str">
        <f t="shared" si="11"/>
        <v>junho</v>
      </c>
      <c r="B139" s="37">
        <f t="shared" si="12"/>
        <v>25</v>
      </c>
      <c r="C139" s="29">
        <v>45096</v>
      </c>
      <c r="D139" s="29" t="s">
        <v>272</v>
      </c>
      <c r="E139" s="38" t="s">
        <v>4</v>
      </c>
      <c r="F139" s="4" t="s">
        <v>370</v>
      </c>
      <c r="G139" s="4" t="s">
        <v>152</v>
      </c>
      <c r="H139" s="4" t="s">
        <v>1349</v>
      </c>
      <c r="I139" s="4" t="s">
        <v>28</v>
      </c>
      <c r="J139" s="4" t="s">
        <v>36</v>
      </c>
      <c r="K139" s="4" t="s">
        <v>480</v>
      </c>
      <c r="L139" s="4" t="s">
        <v>154</v>
      </c>
      <c r="M139" s="4">
        <v>1380969</v>
      </c>
      <c r="N139" s="4">
        <v>8</v>
      </c>
      <c r="O139" s="4">
        <v>0</v>
      </c>
      <c r="P139" s="4">
        <v>1000</v>
      </c>
      <c r="Q139" s="41">
        <v>36</v>
      </c>
      <c r="R139" s="39">
        <v>45062</v>
      </c>
      <c r="S139" s="47">
        <v>45098</v>
      </c>
      <c r="T139" s="27" t="str">
        <f t="shared" si="13"/>
        <v>33 - 37</v>
      </c>
    </row>
    <row r="140" spans="1:20" x14ac:dyDescent="0.25">
      <c r="A140" s="36" t="str">
        <f t="shared" si="11"/>
        <v>junho</v>
      </c>
      <c r="B140" s="37">
        <f t="shared" si="12"/>
        <v>25</v>
      </c>
      <c r="C140" s="29">
        <v>45096</v>
      </c>
      <c r="D140" s="29" t="s">
        <v>272</v>
      </c>
      <c r="E140" s="38" t="s">
        <v>4</v>
      </c>
      <c r="F140" s="4" t="s">
        <v>370</v>
      </c>
      <c r="G140" s="4" t="s">
        <v>152</v>
      </c>
      <c r="H140" s="4" t="s">
        <v>1349</v>
      </c>
      <c r="I140" s="4" t="s">
        <v>28</v>
      </c>
      <c r="J140" s="4" t="s">
        <v>36</v>
      </c>
      <c r="K140" s="4" t="s">
        <v>481</v>
      </c>
      <c r="L140" s="4" t="s">
        <v>155</v>
      </c>
      <c r="M140" s="4">
        <v>1380969</v>
      </c>
      <c r="N140" s="4">
        <v>8</v>
      </c>
      <c r="O140" s="4">
        <v>0</v>
      </c>
      <c r="P140" s="4">
        <v>1000</v>
      </c>
      <c r="Q140" s="41">
        <v>36</v>
      </c>
      <c r="R140" s="39">
        <v>45062</v>
      </c>
      <c r="S140" s="47">
        <v>45098</v>
      </c>
      <c r="T140" s="27" t="str">
        <f t="shared" si="13"/>
        <v>33 - 37</v>
      </c>
    </row>
    <row r="141" spans="1:20" x14ac:dyDescent="0.25">
      <c r="A141" s="36" t="str">
        <f t="shared" si="11"/>
        <v>junho</v>
      </c>
      <c r="B141" s="37">
        <f t="shared" si="12"/>
        <v>25</v>
      </c>
      <c r="C141" s="29">
        <v>45096</v>
      </c>
      <c r="D141" s="29" t="s">
        <v>272</v>
      </c>
      <c r="E141" s="38" t="s">
        <v>4</v>
      </c>
      <c r="F141" s="4" t="s">
        <v>370</v>
      </c>
      <c r="G141" s="4" t="s">
        <v>152</v>
      </c>
      <c r="H141" s="4" t="s">
        <v>1349</v>
      </c>
      <c r="I141" s="4" t="s">
        <v>28</v>
      </c>
      <c r="J141" s="4" t="s">
        <v>36</v>
      </c>
      <c r="K141" s="4" t="s">
        <v>482</v>
      </c>
      <c r="L141" s="4" t="s">
        <v>156</v>
      </c>
      <c r="M141" s="4">
        <v>1380969</v>
      </c>
      <c r="N141" s="4">
        <v>8</v>
      </c>
      <c r="O141" s="4">
        <v>0</v>
      </c>
      <c r="P141" s="4">
        <v>1000</v>
      </c>
      <c r="Q141" s="41">
        <v>36</v>
      </c>
      <c r="R141" s="39">
        <v>45062</v>
      </c>
      <c r="S141" s="47">
        <v>45098</v>
      </c>
      <c r="T141" s="27" t="str">
        <f t="shared" si="13"/>
        <v>33 - 37</v>
      </c>
    </row>
    <row r="142" spans="1:20" x14ac:dyDescent="0.25">
      <c r="A142" s="36" t="str">
        <f t="shared" si="11"/>
        <v>junho</v>
      </c>
      <c r="B142" s="37">
        <f t="shared" si="12"/>
        <v>25</v>
      </c>
      <c r="C142" s="29">
        <v>45096</v>
      </c>
      <c r="D142" s="29" t="s">
        <v>272</v>
      </c>
      <c r="E142" s="38" t="s">
        <v>4</v>
      </c>
      <c r="F142" s="4" t="s">
        <v>370</v>
      </c>
      <c r="G142" s="4" t="s">
        <v>152</v>
      </c>
      <c r="H142" s="4" t="s">
        <v>1349</v>
      </c>
      <c r="I142" s="4" t="s">
        <v>28</v>
      </c>
      <c r="J142" s="4" t="s">
        <v>36</v>
      </c>
      <c r="K142" s="4" t="s">
        <v>483</v>
      </c>
      <c r="L142" s="4" t="s">
        <v>157</v>
      </c>
      <c r="M142" s="4">
        <v>1380970</v>
      </c>
      <c r="N142" s="4">
        <v>8</v>
      </c>
      <c r="O142" s="4">
        <v>0</v>
      </c>
      <c r="P142" s="4">
        <v>504</v>
      </c>
      <c r="Q142" s="41">
        <v>36</v>
      </c>
      <c r="R142" s="39">
        <v>45062</v>
      </c>
      <c r="S142" s="47">
        <v>45098</v>
      </c>
      <c r="T142" s="27" t="str">
        <f t="shared" si="13"/>
        <v>33 - 37</v>
      </c>
    </row>
    <row r="143" spans="1:20" x14ac:dyDescent="0.25">
      <c r="A143" s="36" t="str">
        <f t="shared" si="11"/>
        <v>junho</v>
      </c>
      <c r="B143" s="37">
        <f t="shared" si="12"/>
        <v>25</v>
      </c>
      <c r="C143" s="29">
        <v>45096</v>
      </c>
      <c r="D143" s="29" t="s">
        <v>272</v>
      </c>
      <c r="E143" s="38" t="s">
        <v>4</v>
      </c>
      <c r="F143" s="4" t="s">
        <v>370</v>
      </c>
      <c r="G143" s="4" t="s">
        <v>152</v>
      </c>
      <c r="H143" s="4" t="s">
        <v>1349</v>
      </c>
      <c r="I143" s="4" t="s">
        <v>28</v>
      </c>
      <c r="J143" s="4" t="s">
        <v>36</v>
      </c>
      <c r="K143" s="4" t="s">
        <v>484</v>
      </c>
      <c r="L143" s="4" t="s">
        <v>158</v>
      </c>
      <c r="M143" s="4">
        <v>1381014</v>
      </c>
      <c r="N143" s="4">
        <v>8</v>
      </c>
      <c r="O143" s="4">
        <v>0</v>
      </c>
      <c r="P143" s="4">
        <v>304</v>
      </c>
      <c r="Q143" s="41">
        <v>36</v>
      </c>
      <c r="R143" s="39">
        <v>45062</v>
      </c>
      <c r="S143" s="47">
        <v>45098</v>
      </c>
      <c r="T143" s="27" t="str">
        <f t="shared" si="13"/>
        <v>33 - 37</v>
      </c>
    </row>
    <row r="144" spans="1:20" x14ac:dyDescent="0.25">
      <c r="A144" s="36" t="str">
        <f t="shared" si="11"/>
        <v>junho</v>
      </c>
      <c r="B144" s="37">
        <f t="shared" si="12"/>
        <v>25</v>
      </c>
      <c r="C144" s="29">
        <v>45096</v>
      </c>
      <c r="D144" s="29" t="s">
        <v>272</v>
      </c>
      <c r="E144" s="38" t="s">
        <v>4</v>
      </c>
      <c r="F144" s="4" t="s">
        <v>370</v>
      </c>
      <c r="G144" s="4" t="s">
        <v>152</v>
      </c>
      <c r="H144" s="4" t="s">
        <v>1349</v>
      </c>
      <c r="I144" s="4" t="s">
        <v>28</v>
      </c>
      <c r="J144" s="4" t="s">
        <v>36</v>
      </c>
      <c r="K144" s="4" t="s">
        <v>485</v>
      </c>
      <c r="L144" s="4" t="s">
        <v>159</v>
      </c>
      <c r="M144" s="4">
        <v>1381015</v>
      </c>
      <c r="N144" s="4">
        <v>8</v>
      </c>
      <c r="O144" s="4">
        <v>0</v>
      </c>
      <c r="P144" s="4">
        <v>1000</v>
      </c>
      <c r="Q144" s="41">
        <v>36</v>
      </c>
      <c r="R144" s="39">
        <v>45062</v>
      </c>
      <c r="S144" s="47">
        <v>45098</v>
      </c>
      <c r="T144" s="27" t="str">
        <f t="shared" si="13"/>
        <v>33 - 37</v>
      </c>
    </row>
    <row r="145" spans="1:20" x14ac:dyDescent="0.25">
      <c r="A145" s="36" t="str">
        <f t="shared" si="11"/>
        <v>junho</v>
      </c>
      <c r="B145" s="37">
        <f t="shared" si="12"/>
        <v>25</v>
      </c>
      <c r="C145" s="29">
        <v>45096</v>
      </c>
      <c r="D145" s="29" t="s">
        <v>272</v>
      </c>
      <c r="E145" s="38" t="s">
        <v>4</v>
      </c>
      <c r="F145" s="4" t="s">
        <v>370</v>
      </c>
      <c r="G145" s="4" t="s">
        <v>152</v>
      </c>
      <c r="H145" s="4" t="s">
        <v>1349</v>
      </c>
      <c r="I145" s="4" t="s">
        <v>28</v>
      </c>
      <c r="J145" s="4" t="s">
        <v>36</v>
      </c>
      <c r="K145" s="4" t="s">
        <v>486</v>
      </c>
      <c r="L145" s="4" t="s">
        <v>160</v>
      </c>
      <c r="M145" s="4">
        <v>1381015</v>
      </c>
      <c r="N145" s="4">
        <v>8</v>
      </c>
      <c r="O145" s="4">
        <v>0</v>
      </c>
      <c r="P145" s="4">
        <v>1000</v>
      </c>
      <c r="Q145" s="41">
        <v>36</v>
      </c>
      <c r="R145" s="39">
        <v>45062</v>
      </c>
      <c r="S145" s="47">
        <v>45098</v>
      </c>
      <c r="T145" s="27" t="str">
        <f t="shared" si="13"/>
        <v>33 - 37</v>
      </c>
    </row>
    <row r="146" spans="1:20" x14ac:dyDescent="0.25">
      <c r="A146" s="36" t="str">
        <f t="shared" si="11"/>
        <v>junho</v>
      </c>
      <c r="B146" s="37">
        <f t="shared" si="12"/>
        <v>25</v>
      </c>
      <c r="C146" s="29">
        <v>45096</v>
      </c>
      <c r="D146" s="29" t="s">
        <v>272</v>
      </c>
      <c r="E146" s="38" t="s">
        <v>4</v>
      </c>
      <c r="F146" s="4" t="s">
        <v>370</v>
      </c>
      <c r="G146" s="4" t="s">
        <v>152</v>
      </c>
      <c r="H146" s="4" t="s">
        <v>1349</v>
      </c>
      <c r="I146" s="4" t="s">
        <v>28</v>
      </c>
      <c r="J146" s="4" t="s">
        <v>36</v>
      </c>
      <c r="K146" s="4" t="s">
        <v>487</v>
      </c>
      <c r="L146" s="4" t="s">
        <v>161</v>
      </c>
      <c r="M146" s="4">
        <v>1381015</v>
      </c>
      <c r="N146" s="4">
        <v>8</v>
      </c>
      <c r="O146" s="4">
        <v>0</v>
      </c>
      <c r="P146" s="4">
        <v>1000</v>
      </c>
      <c r="Q146" s="41">
        <v>36</v>
      </c>
      <c r="R146" s="39">
        <v>45062</v>
      </c>
      <c r="S146" s="47">
        <v>45098</v>
      </c>
      <c r="T146" s="27" t="str">
        <f t="shared" si="13"/>
        <v>33 - 37</v>
      </c>
    </row>
    <row r="147" spans="1:20" x14ac:dyDescent="0.25">
      <c r="A147" s="36" t="str">
        <f t="shared" si="11"/>
        <v>junho</v>
      </c>
      <c r="B147" s="37">
        <f t="shared" si="12"/>
        <v>25</v>
      </c>
      <c r="C147" s="29">
        <v>45096</v>
      </c>
      <c r="D147" s="29" t="s">
        <v>272</v>
      </c>
      <c r="E147" s="38" t="s">
        <v>4</v>
      </c>
      <c r="F147" s="4" t="s">
        <v>370</v>
      </c>
      <c r="G147" s="4" t="s">
        <v>152</v>
      </c>
      <c r="H147" s="4" t="s">
        <v>1349</v>
      </c>
      <c r="I147" s="4" t="s">
        <v>28</v>
      </c>
      <c r="J147" s="4" t="s">
        <v>36</v>
      </c>
      <c r="K147" s="4" t="s">
        <v>488</v>
      </c>
      <c r="L147" s="4" t="s">
        <v>162</v>
      </c>
      <c r="M147" s="4">
        <v>1381015</v>
      </c>
      <c r="N147" s="4">
        <v>8</v>
      </c>
      <c r="O147" s="4">
        <v>0</v>
      </c>
      <c r="P147" s="4">
        <v>1000</v>
      </c>
      <c r="Q147" s="41">
        <v>36</v>
      </c>
      <c r="R147" s="39">
        <v>45062</v>
      </c>
      <c r="S147" s="47">
        <v>45098</v>
      </c>
      <c r="T147" s="27" t="str">
        <f t="shared" si="13"/>
        <v>33 - 37</v>
      </c>
    </row>
    <row r="148" spans="1:20" x14ac:dyDescent="0.25">
      <c r="A148" s="36" t="str">
        <f t="shared" si="11"/>
        <v>junho</v>
      </c>
      <c r="B148" s="37">
        <f t="shared" si="12"/>
        <v>25</v>
      </c>
      <c r="C148" s="29">
        <v>45096</v>
      </c>
      <c r="D148" s="29" t="s">
        <v>272</v>
      </c>
      <c r="E148" s="38" t="s">
        <v>4</v>
      </c>
      <c r="F148" s="4" t="s">
        <v>370</v>
      </c>
      <c r="G148" s="4" t="s">
        <v>152</v>
      </c>
      <c r="H148" s="4" t="s">
        <v>1349</v>
      </c>
      <c r="I148" s="4" t="s">
        <v>28</v>
      </c>
      <c r="J148" s="4" t="s">
        <v>36</v>
      </c>
      <c r="K148" s="4" t="s">
        <v>489</v>
      </c>
      <c r="L148" s="4" t="s">
        <v>163</v>
      </c>
      <c r="M148" s="4">
        <v>1381015</v>
      </c>
      <c r="N148" s="4">
        <v>8</v>
      </c>
      <c r="O148" s="4">
        <v>0</v>
      </c>
      <c r="P148" s="4">
        <v>1000</v>
      </c>
      <c r="Q148" s="41">
        <v>36</v>
      </c>
      <c r="R148" s="39">
        <v>45062</v>
      </c>
      <c r="S148" s="47">
        <v>45098</v>
      </c>
      <c r="T148" s="27" t="str">
        <f t="shared" si="13"/>
        <v>33 - 37</v>
      </c>
    </row>
    <row r="149" spans="1:20" x14ac:dyDescent="0.25">
      <c r="A149" s="36" t="str">
        <f t="shared" si="11"/>
        <v>junho</v>
      </c>
      <c r="B149" s="37">
        <f t="shared" si="12"/>
        <v>25</v>
      </c>
      <c r="C149" s="29">
        <v>45096</v>
      </c>
      <c r="D149" s="29" t="s">
        <v>272</v>
      </c>
      <c r="E149" s="38" t="s">
        <v>4</v>
      </c>
      <c r="F149" s="4" t="s">
        <v>370</v>
      </c>
      <c r="G149" s="4" t="s">
        <v>152</v>
      </c>
      <c r="H149" s="4" t="s">
        <v>1349</v>
      </c>
      <c r="I149" s="4" t="s">
        <v>16</v>
      </c>
      <c r="J149" s="4" t="s">
        <v>118</v>
      </c>
      <c r="K149" s="4" t="s">
        <v>490</v>
      </c>
      <c r="L149" s="4" t="s">
        <v>164</v>
      </c>
      <c r="M149" s="4">
        <v>1381016</v>
      </c>
      <c r="N149" s="4">
        <v>3</v>
      </c>
      <c r="O149" s="4">
        <v>0</v>
      </c>
      <c r="P149" s="4">
        <v>501</v>
      </c>
      <c r="Q149" s="41">
        <v>36</v>
      </c>
      <c r="R149" s="39">
        <v>45062</v>
      </c>
      <c r="S149" s="47">
        <v>45098</v>
      </c>
      <c r="T149" s="27" t="str">
        <f t="shared" si="13"/>
        <v>33 - 37</v>
      </c>
    </row>
    <row r="150" spans="1:20" x14ac:dyDescent="0.25">
      <c r="A150" s="36" t="str">
        <f t="shared" si="11"/>
        <v>junho</v>
      </c>
      <c r="B150" s="37">
        <f t="shared" si="12"/>
        <v>25</v>
      </c>
      <c r="C150" s="29">
        <v>45096</v>
      </c>
      <c r="D150" s="29" t="s">
        <v>272</v>
      </c>
      <c r="E150" s="38" t="s">
        <v>4</v>
      </c>
      <c r="F150" s="4" t="s">
        <v>370</v>
      </c>
      <c r="G150" s="4" t="s">
        <v>165</v>
      </c>
      <c r="H150" s="4" t="s">
        <v>1349</v>
      </c>
      <c r="I150" s="4" t="s">
        <v>28</v>
      </c>
      <c r="J150" s="4" t="s">
        <v>36</v>
      </c>
      <c r="K150" s="4" t="s">
        <v>491</v>
      </c>
      <c r="L150" s="4" t="s">
        <v>166</v>
      </c>
      <c r="M150" s="4">
        <v>1381051</v>
      </c>
      <c r="N150" s="4">
        <v>8</v>
      </c>
      <c r="O150" s="4">
        <v>0</v>
      </c>
      <c r="P150" s="4">
        <v>600</v>
      </c>
      <c r="Q150" s="41">
        <v>36</v>
      </c>
      <c r="R150" s="39">
        <v>45062</v>
      </c>
      <c r="S150" s="47">
        <v>45098</v>
      </c>
      <c r="T150" s="27" t="str">
        <f t="shared" si="13"/>
        <v>33 - 37</v>
      </c>
    </row>
    <row r="151" spans="1:20" x14ac:dyDescent="0.25">
      <c r="A151" s="36" t="str">
        <f t="shared" si="11"/>
        <v>junho</v>
      </c>
      <c r="B151" s="37">
        <f t="shared" si="12"/>
        <v>25</v>
      </c>
      <c r="C151" s="29">
        <v>45096</v>
      </c>
      <c r="D151" s="29" t="s">
        <v>272</v>
      </c>
      <c r="E151" s="38" t="s">
        <v>4</v>
      </c>
      <c r="F151" s="4" t="s">
        <v>370</v>
      </c>
      <c r="G151" s="4" t="s">
        <v>165</v>
      </c>
      <c r="H151" s="4" t="s">
        <v>1349</v>
      </c>
      <c r="I151" s="4" t="s">
        <v>28</v>
      </c>
      <c r="J151" s="4" t="s">
        <v>41</v>
      </c>
      <c r="K151" s="4" t="s">
        <v>492</v>
      </c>
      <c r="L151" s="4" t="s">
        <v>167</v>
      </c>
      <c r="M151" s="4">
        <v>1381227</v>
      </c>
      <c r="N151" s="4">
        <v>8</v>
      </c>
      <c r="O151" s="4">
        <v>0</v>
      </c>
      <c r="P151" s="4">
        <v>912</v>
      </c>
      <c r="Q151" s="41">
        <v>22</v>
      </c>
      <c r="R151" s="39">
        <v>45076</v>
      </c>
      <c r="S151" s="47">
        <v>45098</v>
      </c>
      <c r="T151" s="27" t="str">
        <f t="shared" si="13"/>
        <v>18 - 22</v>
      </c>
    </row>
    <row r="152" spans="1:20" x14ac:dyDescent="0.25">
      <c r="A152" s="36" t="str">
        <f t="shared" si="11"/>
        <v>junho</v>
      </c>
      <c r="B152" s="37">
        <f t="shared" si="12"/>
        <v>25</v>
      </c>
      <c r="C152" s="29">
        <v>45096</v>
      </c>
      <c r="D152" s="29" t="s">
        <v>272</v>
      </c>
      <c r="E152" s="38" t="s">
        <v>4</v>
      </c>
      <c r="F152" s="4" t="s">
        <v>370</v>
      </c>
      <c r="G152" s="4" t="s">
        <v>165</v>
      </c>
      <c r="H152" s="4" t="s">
        <v>1349</v>
      </c>
      <c r="I152" s="4" t="s">
        <v>28</v>
      </c>
      <c r="J152" s="4" t="s">
        <v>41</v>
      </c>
      <c r="K152" s="4" t="s">
        <v>585</v>
      </c>
      <c r="L152" s="4">
        <v>1381227001</v>
      </c>
      <c r="M152" s="4">
        <v>1381227</v>
      </c>
      <c r="N152" s="4">
        <v>1</v>
      </c>
      <c r="O152" s="4">
        <v>0</v>
      </c>
      <c r="P152" s="4">
        <v>13</v>
      </c>
      <c r="Q152" s="41">
        <v>2</v>
      </c>
      <c r="R152" s="39">
        <v>45096</v>
      </c>
      <c r="S152" s="47">
        <v>45098</v>
      </c>
      <c r="T152" s="27" t="str">
        <f t="shared" si="13"/>
        <v>0 - 7</v>
      </c>
    </row>
    <row r="153" spans="1:20" x14ac:dyDescent="0.25">
      <c r="A153" s="36" t="str">
        <f t="shared" si="11"/>
        <v>junho</v>
      </c>
      <c r="B153" s="37">
        <f t="shared" si="12"/>
        <v>25</v>
      </c>
      <c r="C153" s="29">
        <v>45096</v>
      </c>
      <c r="D153" s="29" t="s">
        <v>272</v>
      </c>
      <c r="E153" s="38" t="s">
        <v>4</v>
      </c>
      <c r="F153" s="4" t="s">
        <v>370</v>
      </c>
      <c r="G153" s="4" t="s">
        <v>165</v>
      </c>
      <c r="H153" s="4" t="s">
        <v>1349</v>
      </c>
      <c r="I153" s="4" t="s">
        <v>28</v>
      </c>
      <c r="J153" s="4" t="s">
        <v>41</v>
      </c>
      <c r="K153" s="4" t="s">
        <v>585</v>
      </c>
      <c r="L153" s="4">
        <v>1381227001</v>
      </c>
      <c r="M153" s="4">
        <v>1381227</v>
      </c>
      <c r="N153" s="4">
        <v>1</v>
      </c>
      <c r="O153" s="4">
        <v>0</v>
      </c>
      <c r="P153" s="4">
        <v>39</v>
      </c>
      <c r="Q153" s="41">
        <v>2</v>
      </c>
      <c r="R153" s="39">
        <v>45096</v>
      </c>
      <c r="S153" s="47">
        <v>45098</v>
      </c>
      <c r="T153" s="27" t="str">
        <f t="shared" si="13"/>
        <v>0 - 7</v>
      </c>
    </row>
    <row r="154" spans="1:20" x14ac:dyDescent="0.25">
      <c r="A154" s="36" t="str">
        <f t="shared" si="11"/>
        <v>junho</v>
      </c>
      <c r="B154" s="37">
        <f t="shared" si="12"/>
        <v>25</v>
      </c>
      <c r="C154" s="29">
        <v>45096</v>
      </c>
      <c r="D154" s="29" t="s">
        <v>272</v>
      </c>
      <c r="E154" s="38" t="s">
        <v>4</v>
      </c>
      <c r="F154" s="4" t="s">
        <v>370</v>
      </c>
      <c r="G154" s="4" t="s">
        <v>165</v>
      </c>
      <c r="H154" s="4" t="s">
        <v>1349</v>
      </c>
      <c r="I154" s="4" t="s">
        <v>28</v>
      </c>
      <c r="J154" s="4" t="s">
        <v>41</v>
      </c>
      <c r="K154" s="4" t="s">
        <v>586</v>
      </c>
      <c r="L154" s="4">
        <v>1381227002</v>
      </c>
      <c r="M154" s="4">
        <v>1381227</v>
      </c>
      <c r="N154" s="4">
        <v>1</v>
      </c>
      <c r="O154" s="4">
        <v>0</v>
      </c>
      <c r="P154" s="4">
        <v>16</v>
      </c>
      <c r="Q154" s="41">
        <v>2</v>
      </c>
      <c r="R154" s="39">
        <v>45096</v>
      </c>
      <c r="S154" s="47">
        <v>45098</v>
      </c>
      <c r="T154" s="27" t="str">
        <f t="shared" si="13"/>
        <v>0 - 7</v>
      </c>
    </row>
    <row r="155" spans="1:20" x14ac:dyDescent="0.25">
      <c r="A155" s="36" t="str">
        <f t="shared" si="11"/>
        <v>junho</v>
      </c>
      <c r="B155" s="37">
        <f t="shared" si="12"/>
        <v>25</v>
      </c>
      <c r="C155" s="29">
        <v>45096</v>
      </c>
      <c r="D155" s="29" t="s">
        <v>272</v>
      </c>
      <c r="E155" s="38" t="s">
        <v>4</v>
      </c>
      <c r="F155" s="4" t="s">
        <v>370</v>
      </c>
      <c r="G155" s="4" t="s">
        <v>165</v>
      </c>
      <c r="H155" s="4" t="s">
        <v>1349</v>
      </c>
      <c r="I155" s="4" t="s">
        <v>28</v>
      </c>
      <c r="J155" s="4" t="s">
        <v>41</v>
      </c>
      <c r="K155" s="4" t="s">
        <v>586</v>
      </c>
      <c r="L155" s="4">
        <v>1381227002</v>
      </c>
      <c r="M155" s="4">
        <v>1381227</v>
      </c>
      <c r="N155" s="4">
        <v>1</v>
      </c>
      <c r="O155" s="4">
        <v>0</v>
      </c>
      <c r="P155" s="4">
        <v>34</v>
      </c>
      <c r="Q155" s="41">
        <v>2</v>
      </c>
      <c r="R155" s="39">
        <v>45096</v>
      </c>
      <c r="S155" s="47">
        <v>45098</v>
      </c>
      <c r="T155" s="27" t="str">
        <f t="shared" si="13"/>
        <v>0 - 7</v>
      </c>
    </row>
    <row r="156" spans="1:20" x14ac:dyDescent="0.25">
      <c r="A156" s="36" t="str">
        <f t="shared" si="11"/>
        <v>junho</v>
      </c>
      <c r="B156" s="37">
        <f t="shared" si="12"/>
        <v>25</v>
      </c>
      <c r="C156" s="29">
        <v>45096</v>
      </c>
      <c r="D156" s="29" t="s">
        <v>272</v>
      </c>
      <c r="E156" s="38" t="s">
        <v>4</v>
      </c>
      <c r="F156" s="4" t="s">
        <v>370</v>
      </c>
      <c r="G156" s="4" t="s">
        <v>165</v>
      </c>
      <c r="H156" s="4" t="s">
        <v>1349</v>
      </c>
      <c r="I156" s="4" t="s">
        <v>28</v>
      </c>
      <c r="J156" s="4" t="s">
        <v>41</v>
      </c>
      <c r="K156" s="4" t="s">
        <v>587</v>
      </c>
      <c r="L156" s="4">
        <v>1381227003</v>
      </c>
      <c r="M156" s="4">
        <v>1381227</v>
      </c>
      <c r="N156" s="4">
        <v>1</v>
      </c>
      <c r="O156" s="4">
        <v>0</v>
      </c>
      <c r="P156" s="4">
        <v>20</v>
      </c>
      <c r="Q156" s="41">
        <v>2</v>
      </c>
      <c r="R156" s="39">
        <v>45096</v>
      </c>
      <c r="S156" s="47">
        <v>45098</v>
      </c>
      <c r="T156" s="27" t="str">
        <f t="shared" si="13"/>
        <v>0 - 7</v>
      </c>
    </row>
    <row r="157" spans="1:20" x14ac:dyDescent="0.25">
      <c r="A157" s="36" t="str">
        <f t="shared" si="11"/>
        <v>junho</v>
      </c>
      <c r="B157" s="37">
        <f t="shared" si="12"/>
        <v>25</v>
      </c>
      <c r="C157" s="29">
        <v>45096</v>
      </c>
      <c r="D157" s="29" t="s">
        <v>272</v>
      </c>
      <c r="E157" s="38" t="s">
        <v>4</v>
      </c>
      <c r="F157" s="4" t="s">
        <v>370</v>
      </c>
      <c r="G157" s="4" t="s">
        <v>165</v>
      </c>
      <c r="H157" s="4" t="s">
        <v>1349</v>
      </c>
      <c r="I157" s="4" t="s">
        <v>28</v>
      </c>
      <c r="J157" s="4" t="s">
        <v>41</v>
      </c>
      <c r="K157" s="4" t="s">
        <v>587</v>
      </c>
      <c r="L157" s="4">
        <v>1381227003</v>
      </c>
      <c r="M157" s="4">
        <v>1381227</v>
      </c>
      <c r="N157" s="4">
        <v>1</v>
      </c>
      <c r="O157" s="4">
        <v>0</v>
      </c>
      <c r="P157" s="4">
        <v>32</v>
      </c>
      <c r="Q157" s="41">
        <v>2</v>
      </c>
      <c r="R157" s="39">
        <v>45096</v>
      </c>
      <c r="S157" s="47">
        <v>45098</v>
      </c>
      <c r="T157" s="27" t="str">
        <f t="shared" si="13"/>
        <v>0 - 7</v>
      </c>
    </row>
    <row r="158" spans="1:20" x14ac:dyDescent="0.25">
      <c r="A158" s="36" t="str">
        <f t="shared" si="11"/>
        <v>junho</v>
      </c>
      <c r="B158" s="37">
        <f t="shared" si="12"/>
        <v>25</v>
      </c>
      <c r="C158" s="29">
        <v>45096</v>
      </c>
      <c r="D158" s="29" t="s">
        <v>272</v>
      </c>
      <c r="E158" s="38" t="s">
        <v>4</v>
      </c>
      <c r="F158" s="4" t="s">
        <v>370</v>
      </c>
      <c r="G158" s="4" t="s">
        <v>165</v>
      </c>
      <c r="H158" s="4" t="s">
        <v>1349</v>
      </c>
      <c r="I158" s="4" t="s">
        <v>28</v>
      </c>
      <c r="J158" s="4" t="s">
        <v>41</v>
      </c>
      <c r="K158" s="4" t="s">
        <v>588</v>
      </c>
      <c r="L158" s="4">
        <v>1381227004</v>
      </c>
      <c r="M158" s="4">
        <v>1381227</v>
      </c>
      <c r="N158" s="4">
        <v>1</v>
      </c>
      <c r="O158" s="4">
        <v>0</v>
      </c>
      <c r="P158" s="4">
        <v>3</v>
      </c>
      <c r="Q158" s="41">
        <v>2</v>
      </c>
      <c r="R158" s="39">
        <v>45096</v>
      </c>
      <c r="S158" s="47">
        <v>45098</v>
      </c>
      <c r="T158" s="27" t="str">
        <f t="shared" si="13"/>
        <v>0 - 7</v>
      </c>
    </row>
    <row r="159" spans="1:20" x14ac:dyDescent="0.25">
      <c r="A159" s="36" t="str">
        <f t="shared" si="11"/>
        <v>junho</v>
      </c>
      <c r="B159" s="37">
        <f t="shared" si="12"/>
        <v>25</v>
      </c>
      <c r="C159" s="29">
        <v>45096</v>
      </c>
      <c r="D159" s="29" t="s">
        <v>272</v>
      </c>
      <c r="E159" s="38" t="s">
        <v>4</v>
      </c>
      <c r="F159" s="4" t="s">
        <v>370</v>
      </c>
      <c r="G159" s="4" t="s">
        <v>165</v>
      </c>
      <c r="H159" s="4" t="s">
        <v>1349</v>
      </c>
      <c r="I159" s="4" t="s">
        <v>28</v>
      </c>
      <c r="J159" s="4" t="s">
        <v>41</v>
      </c>
      <c r="K159" s="4" t="s">
        <v>588</v>
      </c>
      <c r="L159" s="4">
        <v>1381227004</v>
      </c>
      <c r="M159" s="4">
        <v>1381227</v>
      </c>
      <c r="N159" s="4">
        <v>1</v>
      </c>
      <c r="O159" s="4">
        <v>0</v>
      </c>
      <c r="P159" s="4">
        <v>21</v>
      </c>
      <c r="Q159" s="41">
        <v>2</v>
      </c>
      <c r="R159" s="39">
        <v>45096</v>
      </c>
      <c r="S159" s="47">
        <v>45098</v>
      </c>
      <c r="T159" s="27" t="str">
        <f t="shared" si="13"/>
        <v>0 - 7</v>
      </c>
    </row>
    <row r="160" spans="1:20" x14ac:dyDescent="0.25">
      <c r="A160" s="36" t="str">
        <f t="shared" si="11"/>
        <v>junho</v>
      </c>
      <c r="B160" s="37">
        <f t="shared" si="12"/>
        <v>25</v>
      </c>
      <c r="C160" s="29">
        <v>45096</v>
      </c>
      <c r="D160" s="29" t="s">
        <v>272</v>
      </c>
      <c r="E160" s="38" t="s">
        <v>4</v>
      </c>
      <c r="F160" s="4" t="s">
        <v>370</v>
      </c>
      <c r="G160" s="4" t="s">
        <v>165</v>
      </c>
      <c r="H160" s="4" t="s">
        <v>1349</v>
      </c>
      <c r="I160" s="4" t="s">
        <v>28</v>
      </c>
      <c r="J160" s="4" t="s">
        <v>41</v>
      </c>
      <c r="K160" s="4" t="s">
        <v>589</v>
      </c>
      <c r="L160" s="4">
        <v>1381227005</v>
      </c>
      <c r="M160" s="4">
        <v>1381227</v>
      </c>
      <c r="N160" s="4">
        <v>1</v>
      </c>
      <c r="O160" s="4">
        <v>0</v>
      </c>
      <c r="P160" s="4">
        <v>4</v>
      </c>
      <c r="Q160" s="41">
        <v>2</v>
      </c>
      <c r="R160" s="39">
        <v>45096</v>
      </c>
      <c r="S160" s="47">
        <v>45098</v>
      </c>
      <c r="T160" s="27" t="str">
        <f t="shared" si="13"/>
        <v>0 - 7</v>
      </c>
    </row>
    <row r="161" spans="1:20" x14ac:dyDescent="0.25">
      <c r="A161" s="36" t="str">
        <f t="shared" si="11"/>
        <v>junho</v>
      </c>
      <c r="B161" s="37">
        <f t="shared" si="12"/>
        <v>25</v>
      </c>
      <c r="C161" s="29">
        <v>45096</v>
      </c>
      <c r="D161" s="29" t="s">
        <v>272</v>
      </c>
      <c r="E161" s="38" t="s">
        <v>4</v>
      </c>
      <c r="F161" s="4" t="s">
        <v>370</v>
      </c>
      <c r="G161" s="4" t="s">
        <v>165</v>
      </c>
      <c r="H161" s="4" t="s">
        <v>1349</v>
      </c>
      <c r="I161" s="4" t="s">
        <v>28</v>
      </c>
      <c r="J161" s="4" t="s">
        <v>41</v>
      </c>
      <c r="K161" s="4" t="s">
        <v>589</v>
      </c>
      <c r="L161" s="4">
        <v>1381227005</v>
      </c>
      <c r="M161" s="4">
        <v>1381227</v>
      </c>
      <c r="N161" s="4">
        <v>1</v>
      </c>
      <c r="O161" s="4">
        <v>0</v>
      </c>
      <c r="P161" s="4">
        <v>21</v>
      </c>
      <c r="Q161" s="41">
        <v>2</v>
      </c>
      <c r="R161" s="39">
        <v>45096</v>
      </c>
      <c r="S161" s="47">
        <v>45098</v>
      </c>
      <c r="T161" s="27" t="str">
        <f t="shared" si="13"/>
        <v>0 - 7</v>
      </c>
    </row>
    <row r="162" spans="1:20" x14ac:dyDescent="0.25">
      <c r="A162" s="36" t="str">
        <f t="shared" si="11"/>
        <v>junho</v>
      </c>
      <c r="B162" s="37">
        <f t="shared" si="12"/>
        <v>25</v>
      </c>
      <c r="C162" s="29">
        <v>45096</v>
      </c>
      <c r="D162" s="29" t="s">
        <v>272</v>
      </c>
      <c r="E162" s="38" t="s">
        <v>4</v>
      </c>
      <c r="F162" s="4" t="s">
        <v>370</v>
      </c>
      <c r="G162" s="4" t="s">
        <v>168</v>
      </c>
      <c r="H162" s="4" t="s">
        <v>1349</v>
      </c>
      <c r="I162" s="4" t="s">
        <v>28</v>
      </c>
      <c r="J162" s="4" t="s">
        <v>29</v>
      </c>
      <c r="K162" s="4" t="s">
        <v>493</v>
      </c>
      <c r="L162" s="4" t="s">
        <v>169</v>
      </c>
      <c r="M162" s="4">
        <v>1381129</v>
      </c>
      <c r="N162" s="4">
        <v>7</v>
      </c>
      <c r="O162" s="4">
        <v>0</v>
      </c>
      <c r="P162" s="4">
        <v>798</v>
      </c>
      <c r="Q162" s="41">
        <v>36</v>
      </c>
      <c r="R162" s="39">
        <v>45062</v>
      </c>
      <c r="S162" s="47">
        <v>45098</v>
      </c>
      <c r="T162" s="27" t="str">
        <f t="shared" si="13"/>
        <v>33 - 37</v>
      </c>
    </row>
    <row r="163" spans="1:20" x14ac:dyDescent="0.25">
      <c r="A163" s="36" t="str">
        <f t="shared" si="11"/>
        <v>junho</v>
      </c>
      <c r="B163" s="37">
        <f t="shared" si="12"/>
        <v>25</v>
      </c>
      <c r="C163" s="29">
        <v>45096</v>
      </c>
      <c r="D163" s="29" t="s">
        <v>272</v>
      </c>
      <c r="E163" s="38" t="s">
        <v>4</v>
      </c>
      <c r="F163" s="4" t="s">
        <v>370</v>
      </c>
      <c r="G163" s="4" t="s">
        <v>168</v>
      </c>
      <c r="H163" s="4" t="s">
        <v>1349</v>
      </c>
      <c r="I163" s="4" t="s">
        <v>28</v>
      </c>
      <c r="J163" s="4" t="s">
        <v>36</v>
      </c>
      <c r="K163" s="4" t="s">
        <v>494</v>
      </c>
      <c r="L163" s="4" t="s">
        <v>170</v>
      </c>
      <c r="M163" s="4">
        <v>1381131</v>
      </c>
      <c r="N163" s="4">
        <v>8</v>
      </c>
      <c r="O163" s="4">
        <v>0</v>
      </c>
      <c r="P163" s="4">
        <v>800</v>
      </c>
      <c r="Q163" s="41">
        <v>36</v>
      </c>
      <c r="R163" s="39">
        <v>45062</v>
      </c>
      <c r="S163" s="47">
        <v>45098</v>
      </c>
      <c r="T163" s="27" t="str">
        <f t="shared" si="13"/>
        <v>33 - 37</v>
      </c>
    </row>
    <row r="164" spans="1:20" x14ac:dyDescent="0.25">
      <c r="A164" s="36" t="str">
        <f t="shared" si="11"/>
        <v>junho</v>
      </c>
      <c r="B164" s="37">
        <f t="shared" si="12"/>
        <v>25</v>
      </c>
      <c r="C164" s="29">
        <v>45096</v>
      </c>
      <c r="D164" s="29" t="s">
        <v>272</v>
      </c>
      <c r="E164" s="38" t="s">
        <v>4</v>
      </c>
      <c r="F164" s="4" t="s">
        <v>370</v>
      </c>
      <c r="G164" s="4" t="s">
        <v>168</v>
      </c>
      <c r="H164" s="4" t="s">
        <v>1349</v>
      </c>
      <c r="I164" s="4" t="s">
        <v>28</v>
      </c>
      <c r="J164" s="4" t="s">
        <v>36</v>
      </c>
      <c r="K164" s="4" t="s">
        <v>495</v>
      </c>
      <c r="L164" s="4" t="s">
        <v>171</v>
      </c>
      <c r="M164" s="4">
        <v>1381133</v>
      </c>
      <c r="N164" s="4">
        <v>8</v>
      </c>
      <c r="O164" s="4">
        <v>0</v>
      </c>
      <c r="P164" s="4">
        <v>800</v>
      </c>
      <c r="Q164" s="41">
        <v>36</v>
      </c>
      <c r="R164" s="39">
        <v>45062</v>
      </c>
      <c r="S164" s="47">
        <v>45098</v>
      </c>
      <c r="T164" s="27" t="str">
        <f t="shared" si="13"/>
        <v>33 - 37</v>
      </c>
    </row>
    <row r="165" spans="1:20" x14ac:dyDescent="0.25">
      <c r="A165" s="36" t="str">
        <f t="shared" si="11"/>
        <v>junho</v>
      </c>
      <c r="B165" s="37">
        <f t="shared" si="12"/>
        <v>25</v>
      </c>
      <c r="C165" s="29">
        <v>45096</v>
      </c>
      <c r="D165" s="29" t="s">
        <v>272</v>
      </c>
      <c r="E165" s="38" t="s">
        <v>4</v>
      </c>
      <c r="F165" s="4" t="s">
        <v>370</v>
      </c>
      <c r="G165" s="4" t="s">
        <v>168</v>
      </c>
      <c r="H165" s="4" t="s">
        <v>1349</v>
      </c>
      <c r="I165" s="4" t="s">
        <v>28</v>
      </c>
      <c r="J165" s="4" t="s">
        <v>36</v>
      </c>
      <c r="K165" s="4" t="s">
        <v>496</v>
      </c>
      <c r="L165" s="4" t="s">
        <v>172</v>
      </c>
      <c r="M165" s="4">
        <v>1381134</v>
      </c>
      <c r="N165" s="4">
        <v>8</v>
      </c>
      <c r="O165" s="4">
        <v>0</v>
      </c>
      <c r="P165" s="4">
        <v>800</v>
      </c>
      <c r="Q165" s="41">
        <v>36</v>
      </c>
      <c r="R165" s="39">
        <v>45062</v>
      </c>
      <c r="S165" s="47">
        <v>45098</v>
      </c>
      <c r="T165" s="27" t="str">
        <f t="shared" si="13"/>
        <v>33 - 37</v>
      </c>
    </row>
    <row r="166" spans="1:20" x14ac:dyDescent="0.25">
      <c r="A166" s="36" t="str">
        <f t="shared" si="11"/>
        <v>junho</v>
      </c>
      <c r="B166" s="37">
        <f t="shared" si="12"/>
        <v>25</v>
      </c>
      <c r="C166" s="29">
        <v>45096</v>
      </c>
      <c r="D166" s="29" t="s">
        <v>272</v>
      </c>
      <c r="E166" s="38" t="s">
        <v>4</v>
      </c>
      <c r="F166" s="4" t="s">
        <v>370</v>
      </c>
      <c r="G166" s="4" t="s">
        <v>168</v>
      </c>
      <c r="H166" s="4" t="s">
        <v>1349</v>
      </c>
      <c r="I166" s="4" t="s">
        <v>28</v>
      </c>
      <c r="J166" s="4" t="s">
        <v>36</v>
      </c>
      <c r="K166" s="4" t="s">
        <v>497</v>
      </c>
      <c r="L166" s="4" t="s">
        <v>173</v>
      </c>
      <c r="M166" s="4">
        <v>1381134</v>
      </c>
      <c r="N166" s="4">
        <v>8</v>
      </c>
      <c r="O166" s="4">
        <v>0</v>
      </c>
      <c r="P166" s="4">
        <v>800</v>
      </c>
      <c r="Q166" s="41">
        <v>36</v>
      </c>
      <c r="R166" s="39">
        <v>45062</v>
      </c>
      <c r="S166" s="47">
        <v>45098</v>
      </c>
      <c r="T166" s="27" t="str">
        <f t="shared" si="13"/>
        <v>33 - 37</v>
      </c>
    </row>
    <row r="167" spans="1:20" x14ac:dyDescent="0.25">
      <c r="A167" s="36" t="str">
        <f t="shared" si="11"/>
        <v>junho</v>
      </c>
      <c r="B167" s="37">
        <f t="shared" si="12"/>
        <v>25</v>
      </c>
      <c r="C167" s="29">
        <v>45096</v>
      </c>
      <c r="D167" s="29" t="s">
        <v>272</v>
      </c>
      <c r="E167" s="38" t="s">
        <v>4</v>
      </c>
      <c r="F167" s="4" t="s">
        <v>370</v>
      </c>
      <c r="G167" s="4" t="s">
        <v>168</v>
      </c>
      <c r="H167" s="4" t="s">
        <v>1349</v>
      </c>
      <c r="I167" s="4" t="s">
        <v>28</v>
      </c>
      <c r="J167" s="4" t="s">
        <v>36</v>
      </c>
      <c r="K167" s="4" t="s">
        <v>498</v>
      </c>
      <c r="L167" s="4" t="s">
        <v>174</v>
      </c>
      <c r="M167" s="4">
        <v>1381132</v>
      </c>
      <c r="N167" s="4">
        <v>7</v>
      </c>
      <c r="O167" s="4">
        <v>0</v>
      </c>
      <c r="P167" s="4">
        <v>525</v>
      </c>
      <c r="Q167" s="41">
        <v>22</v>
      </c>
      <c r="R167" s="39">
        <v>45076</v>
      </c>
      <c r="S167" s="47">
        <v>45098</v>
      </c>
      <c r="T167" s="27" t="str">
        <f t="shared" si="13"/>
        <v>18 - 22</v>
      </c>
    </row>
    <row r="168" spans="1:20" x14ac:dyDescent="0.25">
      <c r="A168" s="36" t="str">
        <f t="shared" si="11"/>
        <v>junho</v>
      </c>
      <c r="B168" s="37">
        <f t="shared" si="12"/>
        <v>25</v>
      </c>
      <c r="C168" s="29">
        <v>45096</v>
      </c>
      <c r="D168" s="29" t="s">
        <v>272</v>
      </c>
      <c r="E168" s="38" t="s">
        <v>4</v>
      </c>
      <c r="F168" s="4" t="s">
        <v>370</v>
      </c>
      <c r="G168" s="4" t="s">
        <v>175</v>
      </c>
      <c r="H168" s="4" t="s">
        <v>1349</v>
      </c>
      <c r="I168" s="4" t="s">
        <v>28</v>
      </c>
      <c r="J168" s="4" t="s">
        <v>29</v>
      </c>
      <c r="K168" s="4" t="s">
        <v>499</v>
      </c>
      <c r="L168" s="4" t="s">
        <v>176</v>
      </c>
      <c r="M168" s="4">
        <v>1381234</v>
      </c>
      <c r="N168" s="4">
        <v>7</v>
      </c>
      <c r="O168" s="4">
        <v>0</v>
      </c>
      <c r="P168" s="4">
        <v>798</v>
      </c>
      <c r="Q168" s="41">
        <v>30</v>
      </c>
      <c r="R168" s="39">
        <v>45068</v>
      </c>
      <c r="S168" s="47">
        <v>45098</v>
      </c>
      <c r="T168" s="27" t="str">
        <f t="shared" si="13"/>
        <v>28 - 32</v>
      </c>
    </row>
    <row r="169" spans="1:20" x14ac:dyDescent="0.25">
      <c r="A169" s="36" t="str">
        <f t="shared" si="11"/>
        <v>junho</v>
      </c>
      <c r="B169" s="37">
        <f t="shared" si="12"/>
        <v>25</v>
      </c>
      <c r="C169" s="29">
        <v>45096</v>
      </c>
      <c r="D169" s="29" t="s">
        <v>272</v>
      </c>
      <c r="E169" s="38" t="s">
        <v>4</v>
      </c>
      <c r="F169" s="4" t="s">
        <v>370</v>
      </c>
      <c r="G169" s="4" t="s">
        <v>175</v>
      </c>
      <c r="H169" s="4" t="s">
        <v>1349</v>
      </c>
      <c r="I169" s="4" t="s">
        <v>28</v>
      </c>
      <c r="J169" s="4" t="s">
        <v>29</v>
      </c>
      <c r="K169" s="4" t="s">
        <v>500</v>
      </c>
      <c r="L169" s="4" t="s">
        <v>177</v>
      </c>
      <c r="M169" s="4">
        <v>1381235</v>
      </c>
      <c r="N169" s="4">
        <v>7</v>
      </c>
      <c r="O169" s="4">
        <v>0</v>
      </c>
      <c r="P169" s="4">
        <v>798</v>
      </c>
      <c r="Q169" s="41">
        <v>30</v>
      </c>
      <c r="R169" s="39">
        <v>45068</v>
      </c>
      <c r="S169" s="47">
        <v>45098</v>
      </c>
      <c r="T169" s="27" t="str">
        <f t="shared" si="13"/>
        <v>28 - 32</v>
      </c>
    </row>
    <row r="170" spans="1:20" x14ac:dyDescent="0.25">
      <c r="A170" s="36" t="str">
        <f t="shared" si="11"/>
        <v>junho</v>
      </c>
      <c r="B170" s="37">
        <f t="shared" si="12"/>
        <v>25</v>
      </c>
      <c r="C170" s="29">
        <v>45096</v>
      </c>
      <c r="D170" s="29" t="s">
        <v>272</v>
      </c>
      <c r="E170" s="38" t="s">
        <v>4</v>
      </c>
      <c r="F170" s="4" t="s">
        <v>370</v>
      </c>
      <c r="G170" s="4" t="s">
        <v>175</v>
      </c>
      <c r="H170" s="4" t="s">
        <v>1349</v>
      </c>
      <c r="I170" s="4" t="s">
        <v>28</v>
      </c>
      <c r="J170" s="4" t="s">
        <v>29</v>
      </c>
      <c r="K170" s="4" t="s">
        <v>590</v>
      </c>
      <c r="L170" s="4">
        <v>1381234002</v>
      </c>
      <c r="M170" s="4">
        <v>1381234</v>
      </c>
      <c r="N170" s="4">
        <v>1</v>
      </c>
      <c r="O170" s="4">
        <v>0</v>
      </c>
      <c r="P170" s="4">
        <v>13</v>
      </c>
      <c r="Q170" s="41">
        <v>2</v>
      </c>
      <c r="R170" s="39">
        <v>45096</v>
      </c>
      <c r="S170" s="47">
        <v>45098</v>
      </c>
      <c r="T170" s="27" t="str">
        <f t="shared" si="13"/>
        <v>0 - 7</v>
      </c>
    </row>
    <row r="171" spans="1:20" x14ac:dyDescent="0.25">
      <c r="A171" s="36" t="str">
        <f t="shared" si="11"/>
        <v>junho</v>
      </c>
      <c r="B171" s="37">
        <f t="shared" si="12"/>
        <v>25</v>
      </c>
      <c r="C171" s="29">
        <v>45096</v>
      </c>
      <c r="D171" s="29" t="s">
        <v>272</v>
      </c>
      <c r="E171" s="38" t="s">
        <v>4</v>
      </c>
      <c r="F171" s="4" t="s">
        <v>370</v>
      </c>
      <c r="G171" s="4" t="s">
        <v>175</v>
      </c>
      <c r="H171" s="4" t="s">
        <v>1349</v>
      </c>
      <c r="I171" s="4" t="s">
        <v>28</v>
      </c>
      <c r="J171" s="4" t="s">
        <v>29</v>
      </c>
      <c r="K171" s="4" t="s">
        <v>590</v>
      </c>
      <c r="L171" s="4">
        <v>1381234002</v>
      </c>
      <c r="M171" s="4">
        <v>1381234</v>
      </c>
      <c r="N171" s="4">
        <v>1</v>
      </c>
      <c r="O171" s="4">
        <v>0</v>
      </c>
      <c r="P171" s="4">
        <v>122</v>
      </c>
      <c r="Q171" s="41">
        <v>2</v>
      </c>
      <c r="R171" s="39">
        <v>45096</v>
      </c>
      <c r="S171" s="47">
        <v>45098</v>
      </c>
      <c r="T171" s="27" t="str">
        <f t="shared" si="13"/>
        <v>0 - 7</v>
      </c>
    </row>
    <row r="172" spans="1:20" x14ac:dyDescent="0.25">
      <c r="A172" s="36" t="str">
        <f t="shared" si="11"/>
        <v>junho</v>
      </c>
      <c r="B172" s="37">
        <f t="shared" si="12"/>
        <v>25</v>
      </c>
      <c r="C172" s="29">
        <v>45096</v>
      </c>
      <c r="D172" s="29" t="s">
        <v>272</v>
      </c>
      <c r="E172" s="38" t="s">
        <v>4</v>
      </c>
      <c r="F172" s="4" t="s">
        <v>370</v>
      </c>
      <c r="G172" s="4" t="s">
        <v>175</v>
      </c>
      <c r="H172" s="4" t="s">
        <v>1349</v>
      </c>
      <c r="I172" s="4" t="s">
        <v>28</v>
      </c>
      <c r="J172" s="4" t="s">
        <v>29</v>
      </c>
      <c r="K172" s="4" t="s">
        <v>591</v>
      </c>
      <c r="L172" s="4">
        <v>1381234001</v>
      </c>
      <c r="M172" s="4">
        <v>1381234</v>
      </c>
      <c r="N172" s="4">
        <v>1</v>
      </c>
      <c r="O172" s="4">
        <v>0</v>
      </c>
      <c r="P172" s="4">
        <v>10</v>
      </c>
      <c r="Q172" s="41">
        <v>2</v>
      </c>
      <c r="R172" s="39">
        <v>45096</v>
      </c>
      <c r="S172" s="47">
        <v>45098</v>
      </c>
      <c r="T172" s="27" t="str">
        <f t="shared" si="13"/>
        <v>0 - 7</v>
      </c>
    </row>
    <row r="173" spans="1:20" x14ac:dyDescent="0.25">
      <c r="A173" s="36" t="str">
        <f t="shared" si="11"/>
        <v>junho</v>
      </c>
      <c r="B173" s="37">
        <f t="shared" si="12"/>
        <v>25</v>
      </c>
      <c r="C173" s="29">
        <v>45096</v>
      </c>
      <c r="D173" s="29" t="s">
        <v>272</v>
      </c>
      <c r="E173" s="38" t="s">
        <v>4</v>
      </c>
      <c r="F173" s="4" t="s">
        <v>370</v>
      </c>
      <c r="G173" s="4" t="s">
        <v>175</v>
      </c>
      <c r="H173" s="4" t="s">
        <v>1349</v>
      </c>
      <c r="I173" s="4" t="s">
        <v>28</v>
      </c>
      <c r="J173" s="4" t="s">
        <v>29</v>
      </c>
      <c r="K173" s="4" t="s">
        <v>591</v>
      </c>
      <c r="L173" s="4">
        <v>1381234001</v>
      </c>
      <c r="M173" s="4">
        <v>1381234</v>
      </c>
      <c r="N173" s="4">
        <v>1</v>
      </c>
      <c r="O173" s="4">
        <v>0</v>
      </c>
      <c r="P173" s="4">
        <v>129</v>
      </c>
      <c r="Q173" s="41">
        <v>2</v>
      </c>
      <c r="R173" s="39">
        <v>45096</v>
      </c>
      <c r="S173" s="47">
        <v>45098</v>
      </c>
      <c r="T173" s="27" t="str">
        <f t="shared" si="13"/>
        <v>0 - 7</v>
      </c>
    </row>
    <row r="174" spans="1:20" x14ac:dyDescent="0.25">
      <c r="A174" s="36" t="str">
        <f t="shared" si="11"/>
        <v>junho</v>
      </c>
      <c r="B174" s="37">
        <f t="shared" si="12"/>
        <v>25</v>
      </c>
      <c r="C174" s="29">
        <v>45096</v>
      </c>
      <c r="D174" s="29" t="s">
        <v>272</v>
      </c>
      <c r="E174" s="38" t="s">
        <v>4</v>
      </c>
      <c r="F174" s="4" t="s">
        <v>370</v>
      </c>
      <c r="G174" s="4" t="s">
        <v>175</v>
      </c>
      <c r="H174" s="4" t="s">
        <v>1349</v>
      </c>
      <c r="I174" s="4" t="s">
        <v>28</v>
      </c>
      <c r="J174" s="4" t="s">
        <v>29</v>
      </c>
      <c r="K174" s="4" t="s">
        <v>592</v>
      </c>
      <c r="L174" s="4">
        <v>1381234003</v>
      </c>
      <c r="M174" s="4">
        <v>1381234</v>
      </c>
      <c r="N174" s="4">
        <v>1</v>
      </c>
      <c r="O174" s="4">
        <v>0</v>
      </c>
      <c r="P174" s="4">
        <v>14</v>
      </c>
      <c r="Q174" s="41">
        <v>2</v>
      </c>
      <c r="R174" s="39">
        <v>45096</v>
      </c>
      <c r="S174" s="47">
        <v>45098</v>
      </c>
      <c r="T174" s="27" t="str">
        <f t="shared" si="13"/>
        <v>0 - 7</v>
      </c>
    </row>
    <row r="175" spans="1:20" x14ac:dyDescent="0.25">
      <c r="A175" s="36" t="str">
        <f t="shared" si="11"/>
        <v>junho</v>
      </c>
      <c r="B175" s="37">
        <f t="shared" si="12"/>
        <v>25</v>
      </c>
      <c r="C175" s="29">
        <v>45096</v>
      </c>
      <c r="D175" s="29" t="s">
        <v>272</v>
      </c>
      <c r="E175" s="38" t="s">
        <v>4</v>
      </c>
      <c r="F175" s="4" t="s">
        <v>370</v>
      </c>
      <c r="G175" s="4" t="s">
        <v>175</v>
      </c>
      <c r="H175" s="4" t="s">
        <v>1349</v>
      </c>
      <c r="I175" s="4" t="s">
        <v>28</v>
      </c>
      <c r="J175" s="4" t="s">
        <v>29</v>
      </c>
      <c r="K175" s="4" t="s">
        <v>592</v>
      </c>
      <c r="L175" s="4">
        <v>1381234003</v>
      </c>
      <c r="M175" s="4">
        <v>1381234</v>
      </c>
      <c r="N175" s="4">
        <v>1</v>
      </c>
      <c r="O175" s="4">
        <v>0</v>
      </c>
      <c r="P175" s="4">
        <v>122</v>
      </c>
      <c r="Q175" s="41">
        <v>2</v>
      </c>
      <c r="R175" s="39">
        <v>45096</v>
      </c>
      <c r="S175" s="47">
        <v>45098</v>
      </c>
      <c r="T175" s="27" t="str">
        <f t="shared" si="13"/>
        <v>0 - 7</v>
      </c>
    </row>
    <row r="176" spans="1:20" x14ac:dyDescent="0.25">
      <c r="A176" s="36" t="str">
        <f t="shared" si="11"/>
        <v>junho</v>
      </c>
      <c r="B176" s="37">
        <f t="shared" si="12"/>
        <v>25</v>
      </c>
      <c r="C176" s="29">
        <v>45096</v>
      </c>
      <c r="D176" s="29" t="s">
        <v>272</v>
      </c>
      <c r="E176" s="38" t="s">
        <v>4</v>
      </c>
      <c r="F176" s="4" t="s">
        <v>370</v>
      </c>
      <c r="G176" s="4" t="s">
        <v>175</v>
      </c>
      <c r="H176" s="4" t="s">
        <v>1349</v>
      </c>
      <c r="I176" s="4" t="s">
        <v>28</v>
      </c>
      <c r="J176" s="4" t="s">
        <v>29</v>
      </c>
      <c r="K176" s="4" t="s">
        <v>593</v>
      </c>
      <c r="L176" s="4">
        <v>1381234004</v>
      </c>
      <c r="M176" s="4">
        <v>1381234</v>
      </c>
      <c r="N176" s="4">
        <v>1</v>
      </c>
      <c r="O176" s="4">
        <v>0</v>
      </c>
      <c r="P176" s="4">
        <v>68</v>
      </c>
      <c r="Q176" s="41">
        <v>2</v>
      </c>
      <c r="R176" s="39">
        <v>45096</v>
      </c>
      <c r="S176" s="47">
        <v>45098</v>
      </c>
      <c r="T176" s="27" t="str">
        <f t="shared" si="13"/>
        <v>0 - 7</v>
      </c>
    </row>
    <row r="177" spans="1:20" x14ac:dyDescent="0.25">
      <c r="A177" s="36" t="str">
        <f t="shared" si="11"/>
        <v>junho</v>
      </c>
      <c r="B177" s="37">
        <f t="shared" si="12"/>
        <v>25</v>
      </c>
      <c r="C177" s="29">
        <v>45096</v>
      </c>
      <c r="D177" s="29" t="s">
        <v>272</v>
      </c>
      <c r="E177" s="38" t="s">
        <v>4</v>
      </c>
      <c r="F177" s="4" t="s">
        <v>370</v>
      </c>
      <c r="G177" s="4" t="s">
        <v>175</v>
      </c>
      <c r="H177" s="4" t="s">
        <v>1349</v>
      </c>
      <c r="I177" s="4" t="s">
        <v>28</v>
      </c>
      <c r="J177" s="4" t="s">
        <v>36</v>
      </c>
      <c r="K177" s="4" t="s">
        <v>501</v>
      </c>
      <c r="L177" s="4" t="s">
        <v>178</v>
      </c>
      <c r="M177" s="4">
        <v>1381222</v>
      </c>
      <c r="N177" s="4">
        <v>8</v>
      </c>
      <c r="O177" s="4">
        <v>0</v>
      </c>
      <c r="P177" s="4">
        <v>576</v>
      </c>
      <c r="Q177" s="41">
        <v>30</v>
      </c>
      <c r="R177" s="39">
        <v>45068</v>
      </c>
      <c r="S177" s="47">
        <v>45098</v>
      </c>
      <c r="T177" s="27" t="str">
        <f t="shared" si="13"/>
        <v>28 - 32</v>
      </c>
    </row>
    <row r="178" spans="1:20" x14ac:dyDescent="0.25">
      <c r="A178" s="36" t="str">
        <f t="shared" si="11"/>
        <v>junho</v>
      </c>
      <c r="B178" s="37">
        <f t="shared" si="12"/>
        <v>25</v>
      </c>
      <c r="C178" s="29">
        <v>45096</v>
      </c>
      <c r="D178" s="29" t="s">
        <v>272</v>
      </c>
      <c r="E178" s="38" t="s">
        <v>4</v>
      </c>
      <c r="F178" s="4" t="s">
        <v>370</v>
      </c>
      <c r="G178" s="4" t="s">
        <v>175</v>
      </c>
      <c r="H178" s="4" t="s">
        <v>1349</v>
      </c>
      <c r="I178" s="4" t="s">
        <v>28</v>
      </c>
      <c r="J178" s="4" t="s">
        <v>36</v>
      </c>
      <c r="K178" s="4" t="s">
        <v>501</v>
      </c>
      <c r="L178" s="4" t="s">
        <v>178</v>
      </c>
      <c r="M178" s="4">
        <v>1381222</v>
      </c>
      <c r="N178" s="4">
        <v>8</v>
      </c>
      <c r="O178" s="4">
        <v>0</v>
      </c>
      <c r="P178" s="4">
        <v>864</v>
      </c>
      <c r="Q178" s="41">
        <v>30</v>
      </c>
      <c r="R178" s="39">
        <v>45068</v>
      </c>
      <c r="S178" s="47">
        <v>45098</v>
      </c>
      <c r="T178" s="27" t="str">
        <f t="shared" si="13"/>
        <v>28 - 32</v>
      </c>
    </row>
    <row r="179" spans="1:20" x14ac:dyDescent="0.25">
      <c r="A179" s="36" t="str">
        <f t="shared" si="11"/>
        <v>junho</v>
      </c>
      <c r="B179" s="37">
        <f t="shared" si="12"/>
        <v>25</v>
      </c>
      <c r="C179" s="29">
        <v>45096</v>
      </c>
      <c r="D179" s="29" t="s">
        <v>272</v>
      </c>
      <c r="E179" s="38" t="s">
        <v>4</v>
      </c>
      <c r="F179" s="4" t="s">
        <v>370</v>
      </c>
      <c r="G179" s="4" t="s">
        <v>175</v>
      </c>
      <c r="H179" s="4" t="s">
        <v>1349</v>
      </c>
      <c r="I179" s="4" t="s">
        <v>28</v>
      </c>
      <c r="J179" s="4" t="s">
        <v>36</v>
      </c>
      <c r="K179" s="4" t="s">
        <v>502</v>
      </c>
      <c r="L179" s="4" t="s">
        <v>179</v>
      </c>
      <c r="M179" s="4">
        <v>1381223</v>
      </c>
      <c r="N179" s="4">
        <v>8</v>
      </c>
      <c r="O179" s="4">
        <v>0</v>
      </c>
      <c r="P179" s="4">
        <v>800</v>
      </c>
      <c r="Q179" s="41">
        <v>30</v>
      </c>
      <c r="R179" s="39">
        <v>45068</v>
      </c>
      <c r="S179" s="47">
        <v>45098</v>
      </c>
      <c r="T179" s="27" t="str">
        <f t="shared" si="13"/>
        <v>28 - 32</v>
      </c>
    </row>
    <row r="180" spans="1:20" x14ac:dyDescent="0.25">
      <c r="A180" s="36" t="str">
        <f t="shared" si="11"/>
        <v>junho</v>
      </c>
      <c r="B180" s="37">
        <f t="shared" si="12"/>
        <v>25</v>
      </c>
      <c r="C180" s="29">
        <v>45096</v>
      </c>
      <c r="D180" s="29" t="s">
        <v>272</v>
      </c>
      <c r="E180" s="38" t="s">
        <v>4</v>
      </c>
      <c r="F180" s="4" t="s">
        <v>370</v>
      </c>
      <c r="G180" s="4" t="s">
        <v>175</v>
      </c>
      <c r="H180" s="4" t="s">
        <v>1349</v>
      </c>
      <c r="I180" s="4" t="s">
        <v>28</v>
      </c>
      <c r="J180" s="4" t="s">
        <v>36</v>
      </c>
      <c r="K180" s="4" t="s">
        <v>503</v>
      </c>
      <c r="L180" s="4" t="s">
        <v>180</v>
      </c>
      <c r="M180" s="4">
        <v>1381224</v>
      </c>
      <c r="N180" s="4">
        <v>8</v>
      </c>
      <c r="O180" s="4">
        <v>0</v>
      </c>
      <c r="P180" s="4">
        <v>800</v>
      </c>
      <c r="Q180" s="41">
        <v>30</v>
      </c>
      <c r="R180" s="39">
        <v>45068</v>
      </c>
      <c r="S180" s="47">
        <v>45098</v>
      </c>
      <c r="T180" s="27" t="str">
        <f t="shared" si="13"/>
        <v>28 - 32</v>
      </c>
    </row>
    <row r="181" spans="1:20" x14ac:dyDescent="0.25">
      <c r="A181" s="36" t="str">
        <f t="shared" si="11"/>
        <v>junho</v>
      </c>
      <c r="B181" s="37">
        <f t="shared" si="12"/>
        <v>25</v>
      </c>
      <c r="C181" s="29">
        <v>45096</v>
      </c>
      <c r="D181" s="29" t="s">
        <v>272</v>
      </c>
      <c r="E181" s="38" t="s">
        <v>4</v>
      </c>
      <c r="F181" s="4" t="s">
        <v>370</v>
      </c>
      <c r="G181" s="4" t="s">
        <v>175</v>
      </c>
      <c r="H181" s="4" t="s">
        <v>1349</v>
      </c>
      <c r="I181" s="4" t="s">
        <v>28</v>
      </c>
      <c r="J181" s="4" t="s">
        <v>36</v>
      </c>
      <c r="K181" s="4" t="s">
        <v>504</v>
      </c>
      <c r="L181" s="4" t="s">
        <v>181</v>
      </c>
      <c r="M181" s="4">
        <v>1381225</v>
      </c>
      <c r="N181" s="4">
        <v>8</v>
      </c>
      <c r="O181" s="4">
        <v>0</v>
      </c>
      <c r="P181" s="4">
        <v>600</v>
      </c>
      <c r="Q181" s="41">
        <v>30</v>
      </c>
      <c r="R181" s="39">
        <v>45068</v>
      </c>
      <c r="S181" s="47">
        <v>45098</v>
      </c>
      <c r="T181" s="27" t="str">
        <f t="shared" si="13"/>
        <v>28 - 32</v>
      </c>
    </row>
    <row r="182" spans="1:20" x14ac:dyDescent="0.25">
      <c r="A182" s="36" t="str">
        <f t="shared" si="11"/>
        <v>junho</v>
      </c>
      <c r="B182" s="37">
        <f t="shared" si="12"/>
        <v>25</v>
      </c>
      <c r="C182" s="29">
        <v>45096</v>
      </c>
      <c r="D182" s="29" t="s">
        <v>272</v>
      </c>
      <c r="E182" s="38" t="s">
        <v>4</v>
      </c>
      <c r="F182" s="4" t="s">
        <v>370</v>
      </c>
      <c r="G182" s="4" t="s">
        <v>175</v>
      </c>
      <c r="H182" s="4" t="s">
        <v>1349</v>
      </c>
      <c r="I182" s="4" t="s">
        <v>28</v>
      </c>
      <c r="J182" s="4" t="s">
        <v>36</v>
      </c>
      <c r="K182" s="4" t="s">
        <v>594</v>
      </c>
      <c r="L182" s="4">
        <v>1381222004</v>
      </c>
      <c r="M182" s="4">
        <v>1381222</v>
      </c>
      <c r="N182" s="4">
        <v>1</v>
      </c>
      <c r="O182" s="4">
        <v>0</v>
      </c>
      <c r="P182" s="4">
        <v>1</v>
      </c>
      <c r="Q182" s="41">
        <v>2</v>
      </c>
      <c r="R182" s="39">
        <v>45096</v>
      </c>
      <c r="S182" s="47">
        <v>45098</v>
      </c>
      <c r="T182" s="27" t="str">
        <f t="shared" si="13"/>
        <v>0 - 7</v>
      </c>
    </row>
    <row r="183" spans="1:20" x14ac:dyDescent="0.25">
      <c r="A183" s="36" t="str">
        <f t="shared" si="11"/>
        <v>junho</v>
      </c>
      <c r="B183" s="37">
        <f t="shared" si="12"/>
        <v>25</v>
      </c>
      <c r="C183" s="29">
        <v>45096</v>
      </c>
      <c r="D183" s="29" t="s">
        <v>272</v>
      </c>
      <c r="E183" s="38" t="s">
        <v>4</v>
      </c>
      <c r="F183" s="4" t="s">
        <v>370</v>
      </c>
      <c r="G183" s="4" t="s">
        <v>175</v>
      </c>
      <c r="H183" s="4" t="s">
        <v>1349</v>
      </c>
      <c r="I183" s="4" t="s">
        <v>28</v>
      </c>
      <c r="J183" s="4" t="s">
        <v>36</v>
      </c>
      <c r="K183" s="4" t="s">
        <v>594</v>
      </c>
      <c r="L183" s="4">
        <v>1381222004</v>
      </c>
      <c r="M183" s="4">
        <v>1381222</v>
      </c>
      <c r="N183" s="4">
        <v>1</v>
      </c>
      <c r="O183" s="4">
        <v>0</v>
      </c>
      <c r="P183" s="4">
        <v>2</v>
      </c>
      <c r="Q183" s="41">
        <v>2</v>
      </c>
      <c r="R183" s="39">
        <v>45096</v>
      </c>
      <c r="S183" s="47">
        <v>45098</v>
      </c>
      <c r="T183" s="27" t="str">
        <f t="shared" si="13"/>
        <v>0 - 7</v>
      </c>
    </row>
    <row r="184" spans="1:20" x14ac:dyDescent="0.25">
      <c r="A184" s="36" t="str">
        <f t="shared" si="11"/>
        <v>junho</v>
      </c>
      <c r="B184" s="37">
        <f t="shared" si="12"/>
        <v>25</v>
      </c>
      <c r="C184" s="29">
        <v>45096</v>
      </c>
      <c r="D184" s="29" t="s">
        <v>272</v>
      </c>
      <c r="E184" s="38" t="s">
        <v>4</v>
      </c>
      <c r="F184" s="4" t="s">
        <v>370</v>
      </c>
      <c r="G184" s="4" t="s">
        <v>175</v>
      </c>
      <c r="H184" s="4" t="s">
        <v>1349</v>
      </c>
      <c r="I184" s="4" t="s">
        <v>28</v>
      </c>
      <c r="J184" s="4" t="s">
        <v>36</v>
      </c>
      <c r="K184" s="4" t="s">
        <v>595</v>
      </c>
      <c r="L184" s="4">
        <v>1381222001</v>
      </c>
      <c r="M184" s="4">
        <v>1381222</v>
      </c>
      <c r="N184" s="4">
        <v>1</v>
      </c>
      <c r="O184" s="4">
        <v>0</v>
      </c>
      <c r="P184" s="4">
        <v>1</v>
      </c>
      <c r="Q184" s="41">
        <v>2</v>
      </c>
      <c r="R184" s="39">
        <v>45096</v>
      </c>
      <c r="S184" s="47">
        <v>45098</v>
      </c>
      <c r="T184" s="27" t="str">
        <f t="shared" si="13"/>
        <v>0 - 7</v>
      </c>
    </row>
    <row r="185" spans="1:20" x14ac:dyDescent="0.25">
      <c r="A185" s="36" t="str">
        <f t="shared" si="11"/>
        <v>junho</v>
      </c>
      <c r="B185" s="37">
        <f t="shared" si="12"/>
        <v>25</v>
      </c>
      <c r="C185" s="29">
        <v>45096</v>
      </c>
      <c r="D185" s="29" t="s">
        <v>272</v>
      </c>
      <c r="E185" s="38" t="s">
        <v>4</v>
      </c>
      <c r="F185" s="4" t="s">
        <v>370</v>
      </c>
      <c r="G185" s="4" t="s">
        <v>175</v>
      </c>
      <c r="H185" s="4" t="s">
        <v>1349</v>
      </c>
      <c r="I185" s="4" t="s">
        <v>28</v>
      </c>
      <c r="J185" s="4" t="s">
        <v>36</v>
      </c>
      <c r="K185" s="4" t="s">
        <v>596</v>
      </c>
      <c r="L185" s="4">
        <v>1381222002</v>
      </c>
      <c r="M185" s="4">
        <v>1381222</v>
      </c>
      <c r="N185" s="4">
        <v>1</v>
      </c>
      <c r="O185" s="4">
        <v>0</v>
      </c>
      <c r="P185" s="4">
        <v>2</v>
      </c>
      <c r="Q185" s="41">
        <v>2</v>
      </c>
      <c r="R185" s="39">
        <v>45096</v>
      </c>
      <c r="S185" s="47">
        <v>45098</v>
      </c>
      <c r="T185" s="27" t="str">
        <f t="shared" si="13"/>
        <v>0 - 7</v>
      </c>
    </row>
    <row r="186" spans="1:20" x14ac:dyDescent="0.25">
      <c r="A186" s="36" t="str">
        <f t="shared" si="11"/>
        <v>junho</v>
      </c>
      <c r="B186" s="37">
        <f t="shared" si="12"/>
        <v>25</v>
      </c>
      <c r="C186" s="29">
        <v>45096</v>
      </c>
      <c r="D186" s="29" t="s">
        <v>272</v>
      </c>
      <c r="E186" s="38" t="s">
        <v>4</v>
      </c>
      <c r="F186" s="4" t="s">
        <v>370</v>
      </c>
      <c r="G186" s="4" t="s">
        <v>175</v>
      </c>
      <c r="H186" s="4" t="s">
        <v>1349</v>
      </c>
      <c r="I186" s="4" t="s">
        <v>28</v>
      </c>
      <c r="J186" s="4" t="s">
        <v>36</v>
      </c>
      <c r="K186" s="4" t="s">
        <v>596</v>
      </c>
      <c r="L186" s="4">
        <v>1381222002</v>
      </c>
      <c r="M186" s="4">
        <v>1381222</v>
      </c>
      <c r="N186" s="4">
        <v>1</v>
      </c>
      <c r="O186" s="4">
        <v>0</v>
      </c>
      <c r="P186" s="4">
        <v>4</v>
      </c>
      <c r="Q186" s="41">
        <v>2</v>
      </c>
      <c r="R186" s="39">
        <v>45096</v>
      </c>
      <c r="S186" s="47">
        <v>45098</v>
      </c>
      <c r="T186" s="27" t="str">
        <f t="shared" si="13"/>
        <v>0 - 7</v>
      </c>
    </row>
    <row r="187" spans="1:20" x14ac:dyDescent="0.25">
      <c r="A187" s="36" t="str">
        <f t="shared" si="11"/>
        <v>junho</v>
      </c>
      <c r="B187" s="37">
        <f t="shared" si="12"/>
        <v>25</v>
      </c>
      <c r="C187" s="29">
        <v>45096</v>
      </c>
      <c r="D187" s="29" t="s">
        <v>272</v>
      </c>
      <c r="E187" s="38" t="s">
        <v>4</v>
      </c>
      <c r="F187" s="4" t="s">
        <v>370</v>
      </c>
      <c r="G187" s="4" t="s">
        <v>175</v>
      </c>
      <c r="H187" s="4" t="s">
        <v>1349</v>
      </c>
      <c r="I187" s="4" t="s">
        <v>28</v>
      </c>
      <c r="J187" s="4" t="s">
        <v>36</v>
      </c>
      <c r="K187" s="4" t="s">
        <v>597</v>
      </c>
      <c r="L187" s="4">
        <v>1381222003</v>
      </c>
      <c r="M187" s="4">
        <v>1381222</v>
      </c>
      <c r="N187" s="4">
        <v>1</v>
      </c>
      <c r="O187" s="4">
        <v>0</v>
      </c>
      <c r="P187" s="4">
        <v>1</v>
      </c>
      <c r="Q187" s="41">
        <v>2</v>
      </c>
      <c r="R187" s="39">
        <v>45096</v>
      </c>
      <c r="S187" s="47">
        <v>45098</v>
      </c>
      <c r="T187" s="27" t="str">
        <f t="shared" si="13"/>
        <v>0 - 7</v>
      </c>
    </row>
    <row r="188" spans="1:20" x14ac:dyDescent="0.25">
      <c r="A188" s="36" t="str">
        <f t="shared" si="11"/>
        <v>junho</v>
      </c>
      <c r="B188" s="37">
        <f t="shared" si="12"/>
        <v>25</v>
      </c>
      <c r="C188" s="29">
        <v>45096</v>
      </c>
      <c r="D188" s="29" t="s">
        <v>272</v>
      </c>
      <c r="E188" s="38" t="s">
        <v>4</v>
      </c>
      <c r="F188" s="4" t="s">
        <v>370</v>
      </c>
      <c r="G188" s="4" t="s">
        <v>175</v>
      </c>
      <c r="H188" s="4" t="s">
        <v>1349</v>
      </c>
      <c r="I188" s="4" t="s">
        <v>28</v>
      </c>
      <c r="J188" s="4" t="s">
        <v>36</v>
      </c>
      <c r="K188" s="4" t="s">
        <v>597</v>
      </c>
      <c r="L188" s="4">
        <v>1381222003</v>
      </c>
      <c r="M188" s="4">
        <v>1381222</v>
      </c>
      <c r="N188" s="4">
        <v>1</v>
      </c>
      <c r="O188" s="4">
        <v>0</v>
      </c>
      <c r="P188" s="4">
        <v>3</v>
      </c>
      <c r="Q188" s="41">
        <v>2</v>
      </c>
      <c r="R188" s="39">
        <v>45096</v>
      </c>
      <c r="S188" s="47">
        <v>45098</v>
      </c>
      <c r="T188" s="27" t="str">
        <f t="shared" si="13"/>
        <v>0 - 7</v>
      </c>
    </row>
    <row r="189" spans="1:20" x14ac:dyDescent="0.25">
      <c r="A189" s="36" t="str">
        <f t="shared" si="11"/>
        <v>junho</v>
      </c>
      <c r="B189" s="37">
        <f t="shared" si="12"/>
        <v>25</v>
      </c>
      <c r="C189" s="29">
        <v>45096</v>
      </c>
      <c r="D189" s="29" t="s">
        <v>272</v>
      </c>
      <c r="E189" s="38" t="s">
        <v>4</v>
      </c>
      <c r="F189" s="4" t="s">
        <v>370</v>
      </c>
      <c r="G189" s="4" t="s">
        <v>175</v>
      </c>
      <c r="H189" s="4" t="s">
        <v>1349</v>
      </c>
      <c r="I189" s="4" t="s">
        <v>28</v>
      </c>
      <c r="J189" s="4" t="s">
        <v>36</v>
      </c>
      <c r="K189" s="4" t="s">
        <v>598</v>
      </c>
      <c r="L189" s="4">
        <v>1381222005</v>
      </c>
      <c r="M189" s="4">
        <v>1381222</v>
      </c>
      <c r="N189" s="4">
        <v>1</v>
      </c>
      <c r="O189" s="4">
        <v>0</v>
      </c>
      <c r="P189" s="4">
        <v>2</v>
      </c>
      <c r="Q189" s="41">
        <v>2</v>
      </c>
      <c r="R189" s="39">
        <v>45096</v>
      </c>
      <c r="S189" s="47">
        <v>45098</v>
      </c>
      <c r="T189" s="27" t="str">
        <f t="shared" si="13"/>
        <v>0 - 7</v>
      </c>
    </row>
    <row r="190" spans="1:20" x14ac:dyDescent="0.25">
      <c r="A190" s="36" t="str">
        <f t="shared" si="11"/>
        <v>junho</v>
      </c>
      <c r="B190" s="37">
        <f t="shared" si="12"/>
        <v>25</v>
      </c>
      <c r="C190" s="29">
        <v>45096</v>
      </c>
      <c r="D190" s="29" t="s">
        <v>272</v>
      </c>
      <c r="E190" s="38" t="s">
        <v>4</v>
      </c>
      <c r="F190" s="4" t="s">
        <v>370</v>
      </c>
      <c r="G190" s="4" t="s">
        <v>175</v>
      </c>
      <c r="H190" s="4" t="s">
        <v>1349</v>
      </c>
      <c r="I190" s="4" t="s">
        <v>28</v>
      </c>
      <c r="J190" s="4" t="s">
        <v>77</v>
      </c>
      <c r="K190" s="4" t="s">
        <v>505</v>
      </c>
      <c r="L190" s="4" t="s">
        <v>182</v>
      </c>
      <c r="M190" s="4">
        <v>1381218</v>
      </c>
      <c r="N190" s="4">
        <v>8</v>
      </c>
      <c r="O190" s="4">
        <v>0</v>
      </c>
      <c r="P190" s="4">
        <v>800</v>
      </c>
      <c r="Q190" s="41">
        <v>30</v>
      </c>
      <c r="R190" s="39">
        <v>45068</v>
      </c>
      <c r="S190" s="47">
        <v>45098</v>
      </c>
      <c r="T190" s="27" t="str">
        <f t="shared" si="13"/>
        <v>28 - 32</v>
      </c>
    </row>
    <row r="191" spans="1:20" x14ac:dyDescent="0.25">
      <c r="A191" s="36" t="str">
        <f t="shared" si="11"/>
        <v>junho</v>
      </c>
      <c r="B191" s="37">
        <f t="shared" si="12"/>
        <v>25</v>
      </c>
      <c r="C191" s="29">
        <v>45096</v>
      </c>
      <c r="D191" s="29" t="s">
        <v>272</v>
      </c>
      <c r="E191" s="38" t="s">
        <v>4</v>
      </c>
      <c r="F191" s="4" t="s">
        <v>370</v>
      </c>
      <c r="G191" s="4" t="s">
        <v>175</v>
      </c>
      <c r="H191" s="4" t="s">
        <v>1349</v>
      </c>
      <c r="I191" s="4" t="s">
        <v>28</v>
      </c>
      <c r="J191" s="4" t="s">
        <v>77</v>
      </c>
      <c r="K191" s="4" t="s">
        <v>506</v>
      </c>
      <c r="L191" s="4" t="s">
        <v>183</v>
      </c>
      <c r="M191" s="4">
        <v>1381219</v>
      </c>
      <c r="N191" s="4">
        <v>8</v>
      </c>
      <c r="O191" s="4">
        <v>0</v>
      </c>
      <c r="P191" s="4">
        <v>800</v>
      </c>
      <c r="Q191" s="41">
        <v>30</v>
      </c>
      <c r="R191" s="39">
        <v>45068</v>
      </c>
      <c r="S191" s="47">
        <v>45098</v>
      </c>
      <c r="T191" s="27" t="str">
        <f t="shared" si="13"/>
        <v>28 - 32</v>
      </c>
    </row>
    <row r="192" spans="1:20" x14ac:dyDescent="0.25">
      <c r="A192" s="36" t="str">
        <f t="shared" si="11"/>
        <v>junho</v>
      </c>
      <c r="B192" s="37">
        <f t="shared" si="12"/>
        <v>25</v>
      </c>
      <c r="C192" s="29">
        <v>45096</v>
      </c>
      <c r="D192" s="29" t="s">
        <v>272</v>
      </c>
      <c r="E192" s="38" t="s">
        <v>4</v>
      </c>
      <c r="F192" s="4" t="s">
        <v>370</v>
      </c>
      <c r="G192" s="4" t="s">
        <v>175</v>
      </c>
      <c r="H192" s="4" t="s">
        <v>1349</v>
      </c>
      <c r="I192" s="4" t="s">
        <v>28</v>
      </c>
      <c r="J192" s="4" t="s">
        <v>77</v>
      </c>
      <c r="K192" s="4" t="s">
        <v>507</v>
      </c>
      <c r="L192" s="4" t="s">
        <v>184</v>
      </c>
      <c r="M192" s="4">
        <v>1381249</v>
      </c>
      <c r="N192" s="4">
        <v>8</v>
      </c>
      <c r="O192" s="4">
        <v>0</v>
      </c>
      <c r="P192" s="4">
        <v>800</v>
      </c>
      <c r="Q192" s="41">
        <v>30</v>
      </c>
      <c r="R192" s="39">
        <v>45068</v>
      </c>
      <c r="S192" s="47">
        <v>45098</v>
      </c>
      <c r="T192" s="27" t="str">
        <f t="shared" si="13"/>
        <v>28 - 32</v>
      </c>
    </row>
    <row r="193" spans="1:20" x14ac:dyDescent="0.25">
      <c r="A193" s="36" t="str">
        <f t="shared" si="11"/>
        <v>junho</v>
      </c>
      <c r="B193" s="37">
        <f t="shared" si="12"/>
        <v>25</v>
      </c>
      <c r="C193" s="29">
        <v>45096</v>
      </c>
      <c r="D193" s="29" t="s">
        <v>272</v>
      </c>
      <c r="E193" s="38" t="s">
        <v>4</v>
      </c>
      <c r="F193" s="4" t="s">
        <v>370</v>
      </c>
      <c r="G193" s="4" t="s">
        <v>175</v>
      </c>
      <c r="H193" s="4" t="s">
        <v>1349</v>
      </c>
      <c r="I193" s="4" t="s">
        <v>28</v>
      </c>
      <c r="J193" s="4" t="s">
        <v>77</v>
      </c>
      <c r="K193" s="4" t="s">
        <v>508</v>
      </c>
      <c r="L193" s="4" t="s">
        <v>185</v>
      </c>
      <c r="M193" s="4">
        <v>1381250</v>
      </c>
      <c r="N193" s="4">
        <v>8</v>
      </c>
      <c r="O193" s="4">
        <v>0</v>
      </c>
      <c r="P193" s="4">
        <v>800</v>
      </c>
      <c r="Q193" s="41">
        <v>30</v>
      </c>
      <c r="R193" s="39">
        <v>45068</v>
      </c>
      <c r="S193" s="47">
        <v>45098</v>
      </c>
      <c r="T193" s="27" t="str">
        <f t="shared" si="13"/>
        <v>28 - 32</v>
      </c>
    </row>
    <row r="194" spans="1:20" x14ac:dyDescent="0.25">
      <c r="A194" s="36" t="str">
        <f t="shared" si="11"/>
        <v>junho</v>
      </c>
      <c r="B194" s="37">
        <f t="shared" si="12"/>
        <v>25</v>
      </c>
      <c r="C194" s="29">
        <v>45096</v>
      </c>
      <c r="D194" s="29" t="s">
        <v>272</v>
      </c>
      <c r="E194" s="38" t="s">
        <v>4</v>
      </c>
      <c r="F194" s="4" t="s">
        <v>370</v>
      </c>
      <c r="G194" s="4" t="s">
        <v>175</v>
      </c>
      <c r="H194" s="4" t="s">
        <v>1349</v>
      </c>
      <c r="I194" s="4" t="s">
        <v>28</v>
      </c>
      <c r="J194" s="4" t="s">
        <v>41</v>
      </c>
      <c r="K194" s="4" t="s">
        <v>509</v>
      </c>
      <c r="L194" s="4" t="s">
        <v>186</v>
      </c>
      <c r="M194" s="4">
        <v>1381226</v>
      </c>
      <c r="N194" s="4">
        <v>8</v>
      </c>
      <c r="O194" s="4">
        <v>0</v>
      </c>
      <c r="P194" s="4">
        <v>1000</v>
      </c>
      <c r="Q194" s="41">
        <v>30</v>
      </c>
      <c r="R194" s="39">
        <v>45068</v>
      </c>
      <c r="S194" s="47">
        <v>45098</v>
      </c>
      <c r="T194" s="27" t="str">
        <f t="shared" si="13"/>
        <v>28 - 32</v>
      </c>
    </row>
    <row r="195" spans="1:20" x14ac:dyDescent="0.25">
      <c r="A195" s="36" t="str">
        <f t="shared" ref="A195:A257" si="14">TEXT(DATE(,MONTH(C195),1),"MMMM")</f>
        <v>junho</v>
      </c>
      <c r="B195" s="37">
        <f t="shared" ref="B195:B257" si="15">WEEKNUM(C195)</f>
        <v>25</v>
      </c>
      <c r="C195" s="29">
        <v>45096</v>
      </c>
      <c r="D195" s="29" t="s">
        <v>272</v>
      </c>
      <c r="E195" s="38" t="s">
        <v>4</v>
      </c>
      <c r="F195" s="4" t="s">
        <v>370</v>
      </c>
      <c r="G195" s="4" t="s">
        <v>175</v>
      </c>
      <c r="H195" s="4" t="s">
        <v>1349</v>
      </c>
      <c r="I195" s="4" t="s">
        <v>28</v>
      </c>
      <c r="J195" s="4" t="s">
        <v>41</v>
      </c>
      <c r="K195" s="4" t="s">
        <v>510</v>
      </c>
      <c r="L195" s="4" t="s">
        <v>187</v>
      </c>
      <c r="M195" s="4">
        <v>1381226</v>
      </c>
      <c r="N195" s="4">
        <v>8</v>
      </c>
      <c r="O195" s="4">
        <v>0</v>
      </c>
      <c r="P195" s="4">
        <v>1000</v>
      </c>
      <c r="Q195" s="41">
        <v>30</v>
      </c>
      <c r="R195" s="39">
        <v>45068</v>
      </c>
      <c r="S195" s="47">
        <v>45098</v>
      </c>
      <c r="T195" s="27" t="str">
        <f t="shared" ref="T195:T257" si="16">_xlfn.IFS(Q195&lt;8,$W$3,Q195&lt;13,$W$4,Q195&lt;18,$W$5,Q195&lt;23,$W$6,Q195&lt;28,$W$7,Q195&lt;33,$W$8,Q195&lt;38,$W$9,Q195&lt;43,$W$10,Q195&lt;48,$W$11,Q195&lt;52,$W$12,Q195&gt;53,"CRIAR_FAIXA")</f>
        <v>28 - 32</v>
      </c>
    </row>
    <row r="196" spans="1:20" x14ac:dyDescent="0.25">
      <c r="A196" s="36" t="str">
        <f t="shared" si="14"/>
        <v>junho</v>
      </c>
      <c r="B196" s="37">
        <f t="shared" si="15"/>
        <v>25</v>
      </c>
      <c r="C196" s="29">
        <v>45096</v>
      </c>
      <c r="D196" s="29" t="s">
        <v>272</v>
      </c>
      <c r="E196" s="38" t="s">
        <v>4</v>
      </c>
      <c r="F196" s="4" t="s">
        <v>370</v>
      </c>
      <c r="G196" s="4" t="s">
        <v>175</v>
      </c>
      <c r="H196" s="4" t="s">
        <v>1349</v>
      </c>
      <c r="I196" s="4" t="s">
        <v>28</v>
      </c>
      <c r="J196" s="4" t="s">
        <v>41</v>
      </c>
      <c r="K196" s="4" t="s">
        <v>511</v>
      </c>
      <c r="L196" s="4" t="s">
        <v>188</v>
      </c>
      <c r="M196" s="4">
        <v>1381226</v>
      </c>
      <c r="N196" s="4">
        <v>8</v>
      </c>
      <c r="O196" s="4">
        <v>0</v>
      </c>
      <c r="P196" s="4">
        <v>1000</v>
      </c>
      <c r="Q196" s="41">
        <v>30</v>
      </c>
      <c r="R196" s="39">
        <v>45068</v>
      </c>
      <c r="S196" s="47">
        <v>45098</v>
      </c>
      <c r="T196" s="27" t="str">
        <f t="shared" si="16"/>
        <v>28 - 32</v>
      </c>
    </row>
    <row r="197" spans="1:20" x14ac:dyDescent="0.25">
      <c r="A197" s="36" t="str">
        <f t="shared" si="14"/>
        <v>junho</v>
      </c>
      <c r="B197" s="37">
        <f t="shared" si="15"/>
        <v>25</v>
      </c>
      <c r="C197" s="29">
        <v>45096</v>
      </c>
      <c r="D197" s="29" t="s">
        <v>272</v>
      </c>
      <c r="E197" s="38" t="s">
        <v>4</v>
      </c>
      <c r="F197" s="4" t="s">
        <v>370</v>
      </c>
      <c r="G197" s="4" t="s">
        <v>175</v>
      </c>
      <c r="H197" s="4" t="s">
        <v>1349</v>
      </c>
      <c r="I197" s="4" t="s">
        <v>28</v>
      </c>
      <c r="J197" s="4" t="s">
        <v>41</v>
      </c>
      <c r="K197" s="4" t="s">
        <v>512</v>
      </c>
      <c r="L197" s="4" t="s">
        <v>189</v>
      </c>
      <c r="M197" s="4">
        <v>1381226</v>
      </c>
      <c r="N197" s="4">
        <v>8</v>
      </c>
      <c r="O197" s="4">
        <v>0</v>
      </c>
      <c r="P197" s="4">
        <v>1000</v>
      </c>
      <c r="Q197" s="41">
        <v>30</v>
      </c>
      <c r="R197" s="39">
        <v>45068</v>
      </c>
      <c r="S197" s="47">
        <v>45098</v>
      </c>
      <c r="T197" s="27" t="str">
        <f t="shared" si="16"/>
        <v>28 - 32</v>
      </c>
    </row>
    <row r="198" spans="1:20" x14ac:dyDescent="0.25">
      <c r="A198" s="36" t="str">
        <f t="shared" si="14"/>
        <v>junho</v>
      </c>
      <c r="B198" s="37">
        <f t="shared" si="15"/>
        <v>25</v>
      </c>
      <c r="C198" s="29">
        <v>45096</v>
      </c>
      <c r="D198" s="29" t="s">
        <v>272</v>
      </c>
      <c r="E198" s="38" t="s">
        <v>4</v>
      </c>
      <c r="F198" s="4" t="s">
        <v>370</v>
      </c>
      <c r="G198" s="4" t="s">
        <v>175</v>
      </c>
      <c r="H198" s="4" t="s">
        <v>1349</v>
      </c>
      <c r="I198" s="4" t="s">
        <v>28</v>
      </c>
      <c r="J198" s="4" t="s">
        <v>41</v>
      </c>
      <c r="K198" s="4" t="s">
        <v>513</v>
      </c>
      <c r="L198" s="4" t="s">
        <v>190</v>
      </c>
      <c r="M198" s="4">
        <v>1381226</v>
      </c>
      <c r="N198" s="4">
        <v>8</v>
      </c>
      <c r="O198" s="4">
        <v>0</v>
      </c>
      <c r="P198" s="4">
        <v>1000</v>
      </c>
      <c r="Q198" s="41">
        <v>22</v>
      </c>
      <c r="R198" s="39">
        <v>45076</v>
      </c>
      <c r="S198" s="47">
        <v>45098</v>
      </c>
      <c r="T198" s="27" t="str">
        <f t="shared" si="16"/>
        <v>18 - 22</v>
      </c>
    </row>
    <row r="199" spans="1:20" x14ac:dyDescent="0.25">
      <c r="A199" s="36" t="str">
        <f t="shared" si="14"/>
        <v>junho</v>
      </c>
      <c r="B199" s="37">
        <f t="shared" si="15"/>
        <v>25</v>
      </c>
      <c r="C199" s="29">
        <v>45096</v>
      </c>
      <c r="D199" s="29" t="s">
        <v>272</v>
      </c>
      <c r="E199" s="38" t="s">
        <v>4</v>
      </c>
      <c r="F199" s="4" t="s">
        <v>370</v>
      </c>
      <c r="G199" s="4" t="s">
        <v>175</v>
      </c>
      <c r="H199" s="4" t="s">
        <v>1349</v>
      </c>
      <c r="I199" s="4" t="s">
        <v>28</v>
      </c>
      <c r="J199" s="4" t="s">
        <v>41</v>
      </c>
      <c r="K199" s="4" t="s">
        <v>514</v>
      </c>
      <c r="L199" s="4" t="s">
        <v>191</v>
      </c>
      <c r="M199" s="4">
        <v>1381226</v>
      </c>
      <c r="N199" s="4">
        <v>8</v>
      </c>
      <c r="O199" s="4">
        <v>0</v>
      </c>
      <c r="P199" s="4">
        <v>1000</v>
      </c>
      <c r="Q199" s="41">
        <v>22</v>
      </c>
      <c r="R199" s="39">
        <v>45076</v>
      </c>
      <c r="S199" s="47">
        <v>45098</v>
      </c>
      <c r="T199" s="27" t="str">
        <f t="shared" si="16"/>
        <v>18 - 22</v>
      </c>
    </row>
    <row r="200" spans="1:20" x14ac:dyDescent="0.25">
      <c r="A200" s="36" t="str">
        <f t="shared" si="14"/>
        <v>junho</v>
      </c>
      <c r="B200" s="37">
        <f t="shared" si="15"/>
        <v>25</v>
      </c>
      <c r="C200" s="29">
        <v>45096</v>
      </c>
      <c r="D200" s="29" t="s">
        <v>272</v>
      </c>
      <c r="E200" s="38" t="s">
        <v>4</v>
      </c>
      <c r="F200" s="4" t="s">
        <v>370</v>
      </c>
      <c r="G200" s="4" t="s">
        <v>175</v>
      </c>
      <c r="H200" s="4" t="s">
        <v>1349</v>
      </c>
      <c r="I200" s="4" t="s">
        <v>28</v>
      </c>
      <c r="J200" s="4" t="s">
        <v>41</v>
      </c>
      <c r="K200" s="4" t="s">
        <v>515</v>
      </c>
      <c r="L200" s="4" t="s">
        <v>192</v>
      </c>
      <c r="M200" s="4">
        <v>1381290</v>
      </c>
      <c r="N200" s="4">
        <v>8</v>
      </c>
      <c r="O200" s="4">
        <v>0</v>
      </c>
      <c r="P200" s="4">
        <v>1000</v>
      </c>
      <c r="Q200" s="41">
        <v>22</v>
      </c>
      <c r="R200" s="39">
        <v>45076</v>
      </c>
      <c r="S200" s="47">
        <v>45098</v>
      </c>
      <c r="T200" s="27" t="str">
        <f t="shared" si="16"/>
        <v>18 - 22</v>
      </c>
    </row>
    <row r="201" spans="1:20" x14ac:dyDescent="0.25">
      <c r="A201" s="36" t="str">
        <f t="shared" si="14"/>
        <v>junho</v>
      </c>
      <c r="B201" s="37">
        <f t="shared" si="15"/>
        <v>25</v>
      </c>
      <c r="C201" s="29">
        <v>45096</v>
      </c>
      <c r="D201" s="29" t="s">
        <v>272</v>
      </c>
      <c r="E201" s="38" t="s">
        <v>4</v>
      </c>
      <c r="F201" s="4" t="s">
        <v>370</v>
      </c>
      <c r="G201" s="4" t="s">
        <v>175</v>
      </c>
      <c r="H201" s="4" t="s">
        <v>1349</v>
      </c>
      <c r="I201" s="4" t="s">
        <v>16</v>
      </c>
      <c r="J201" s="4" t="s">
        <v>25</v>
      </c>
      <c r="K201" s="4" t="s">
        <v>516</v>
      </c>
      <c r="L201" s="4" t="s">
        <v>193</v>
      </c>
      <c r="M201" s="4">
        <v>1381220</v>
      </c>
      <c r="N201" s="4">
        <v>7</v>
      </c>
      <c r="O201" s="4">
        <v>0</v>
      </c>
      <c r="P201" s="4">
        <v>1001</v>
      </c>
      <c r="Q201" s="41">
        <v>30</v>
      </c>
      <c r="R201" s="39">
        <v>45068</v>
      </c>
      <c r="S201" s="47">
        <v>45098</v>
      </c>
      <c r="T201" s="27" t="str">
        <f t="shared" si="16"/>
        <v>28 - 32</v>
      </c>
    </row>
    <row r="202" spans="1:20" x14ac:dyDescent="0.25">
      <c r="A202" s="36" t="str">
        <f t="shared" si="14"/>
        <v>junho</v>
      </c>
      <c r="B202" s="37">
        <f t="shared" si="15"/>
        <v>25</v>
      </c>
      <c r="C202" s="29">
        <v>45096</v>
      </c>
      <c r="D202" s="29" t="s">
        <v>272</v>
      </c>
      <c r="E202" s="38" t="s">
        <v>4</v>
      </c>
      <c r="F202" s="4" t="s">
        <v>370</v>
      </c>
      <c r="G202" s="4" t="s">
        <v>175</v>
      </c>
      <c r="H202" s="4" t="s">
        <v>1349</v>
      </c>
      <c r="I202" s="4" t="s">
        <v>16</v>
      </c>
      <c r="J202" s="4" t="s">
        <v>25</v>
      </c>
      <c r="K202" s="4" t="s">
        <v>517</v>
      </c>
      <c r="L202" s="4" t="s">
        <v>194</v>
      </c>
      <c r="M202" s="4">
        <v>1381246</v>
      </c>
      <c r="N202" s="4">
        <v>7</v>
      </c>
      <c r="O202" s="4">
        <v>0</v>
      </c>
      <c r="P202" s="4">
        <v>1001</v>
      </c>
      <c r="Q202" s="41">
        <v>30</v>
      </c>
      <c r="R202" s="39">
        <v>45068</v>
      </c>
      <c r="S202" s="47">
        <v>45098</v>
      </c>
      <c r="T202" s="27" t="str">
        <f t="shared" si="16"/>
        <v>28 - 32</v>
      </c>
    </row>
    <row r="203" spans="1:20" x14ac:dyDescent="0.25">
      <c r="A203" s="36" t="str">
        <f t="shared" si="14"/>
        <v>junho</v>
      </c>
      <c r="B203" s="37">
        <f t="shared" si="15"/>
        <v>25</v>
      </c>
      <c r="C203" s="29">
        <v>45096</v>
      </c>
      <c r="D203" s="29" t="s">
        <v>272</v>
      </c>
      <c r="E203" s="38" t="s">
        <v>4</v>
      </c>
      <c r="F203" s="4" t="s">
        <v>370</v>
      </c>
      <c r="G203" s="4" t="s">
        <v>175</v>
      </c>
      <c r="H203" s="4" t="s">
        <v>1349</v>
      </c>
      <c r="I203" s="4" t="s">
        <v>16</v>
      </c>
      <c r="J203" s="4" t="s">
        <v>25</v>
      </c>
      <c r="K203" s="4" t="s">
        <v>518</v>
      </c>
      <c r="L203" s="4" t="s">
        <v>195</v>
      </c>
      <c r="M203" s="4">
        <v>1381247</v>
      </c>
      <c r="N203" s="4">
        <v>8</v>
      </c>
      <c r="O203" s="4">
        <v>0</v>
      </c>
      <c r="P203" s="4">
        <v>1000</v>
      </c>
      <c r="Q203" s="41">
        <v>30</v>
      </c>
      <c r="R203" s="39">
        <v>45068</v>
      </c>
      <c r="S203" s="47">
        <v>45098</v>
      </c>
      <c r="T203" s="27" t="str">
        <f t="shared" si="16"/>
        <v>28 - 32</v>
      </c>
    </row>
    <row r="204" spans="1:20" x14ac:dyDescent="0.25">
      <c r="A204" s="36" t="str">
        <f t="shared" si="14"/>
        <v>junho</v>
      </c>
      <c r="B204" s="37">
        <f t="shared" si="15"/>
        <v>25</v>
      </c>
      <c r="C204" s="29">
        <v>45096</v>
      </c>
      <c r="D204" s="29" t="s">
        <v>272</v>
      </c>
      <c r="E204" s="38" t="s">
        <v>4</v>
      </c>
      <c r="F204" s="4" t="s">
        <v>370</v>
      </c>
      <c r="G204" s="4" t="s">
        <v>175</v>
      </c>
      <c r="H204" s="4" t="s">
        <v>1349</v>
      </c>
      <c r="I204" s="4" t="s">
        <v>16</v>
      </c>
      <c r="J204" s="4" t="s">
        <v>25</v>
      </c>
      <c r="K204" s="4" t="s">
        <v>519</v>
      </c>
      <c r="L204" s="4" t="s">
        <v>196</v>
      </c>
      <c r="M204" s="4">
        <v>1381248</v>
      </c>
      <c r="N204" s="4">
        <v>7</v>
      </c>
      <c r="O204" s="4">
        <v>0</v>
      </c>
      <c r="P204" s="4">
        <v>1001</v>
      </c>
      <c r="Q204" s="41">
        <v>30</v>
      </c>
      <c r="R204" s="39">
        <v>45068</v>
      </c>
      <c r="S204" s="47">
        <v>45098</v>
      </c>
      <c r="T204" s="27" t="str">
        <f t="shared" si="16"/>
        <v>28 - 32</v>
      </c>
    </row>
    <row r="205" spans="1:20" x14ac:dyDescent="0.25">
      <c r="A205" s="36" t="str">
        <f t="shared" si="14"/>
        <v>junho</v>
      </c>
      <c r="B205" s="37">
        <f t="shared" si="15"/>
        <v>25</v>
      </c>
      <c r="C205" s="29">
        <v>45096</v>
      </c>
      <c r="D205" s="29" t="s">
        <v>272</v>
      </c>
      <c r="E205" s="38" t="s">
        <v>4</v>
      </c>
      <c r="F205" s="4" t="s">
        <v>370</v>
      </c>
      <c r="G205" s="4" t="s">
        <v>175</v>
      </c>
      <c r="H205" s="4" t="s">
        <v>1349</v>
      </c>
      <c r="I205" s="4" t="s">
        <v>16</v>
      </c>
      <c r="J205" s="4" t="s">
        <v>25</v>
      </c>
      <c r="K205" s="4" t="s">
        <v>520</v>
      </c>
      <c r="L205" s="4" t="s">
        <v>197</v>
      </c>
      <c r="M205" s="4">
        <v>1381323</v>
      </c>
      <c r="N205" s="4">
        <v>7</v>
      </c>
      <c r="O205" s="4">
        <v>0</v>
      </c>
      <c r="P205" s="4">
        <v>1001</v>
      </c>
      <c r="Q205" s="41">
        <v>22</v>
      </c>
      <c r="R205" s="39">
        <v>45076</v>
      </c>
      <c r="S205" s="47">
        <v>45098</v>
      </c>
      <c r="T205" s="27" t="str">
        <f t="shared" si="16"/>
        <v>18 - 22</v>
      </c>
    </row>
    <row r="206" spans="1:20" x14ac:dyDescent="0.25">
      <c r="A206" s="36" t="str">
        <f t="shared" si="14"/>
        <v>junho</v>
      </c>
      <c r="B206" s="37">
        <f t="shared" si="15"/>
        <v>25</v>
      </c>
      <c r="C206" s="29">
        <v>45096</v>
      </c>
      <c r="D206" s="29" t="s">
        <v>272</v>
      </c>
      <c r="E206" s="38" t="s">
        <v>4</v>
      </c>
      <c r="F206" s="4" t="s">
        <v>370</v>
      </c>
      <c r="G206" s="4" t="s">
        <v>175</v>
      </c>
      <c r="H206" s="4" t="s">
        <v>1349</v>
      </c>
      <c r="I206" s="4" t="s">
        <v>16</v>
      </c>
      <c r="J206" s="4" t="s">
        <v>25</v>
      </c>
      <c r="K206" s="4" t="s">
        <v>521</v>
      </c>
      <c r="L206" s="4" t="s">
        <v>198</v>
      </c>
      <c r="M206" s="4">
        <v>1381323</v>
      </c>
      <c r="N206" s="4">
        <v>7</v>
      </c>
      <c r="O206" s="4">
        <v>0</v>
      </c>
      <c r="P206" s="4">
        <v>1001</v>
      </c>
      <c r="Q206" s="41">
        <v>22</v>
      </c>
      <c r="R206" s="39">
        <v>45076</v>
      </c>
      <c r="S206" s="47">
        <v>45098</v>
      </c>
      <c r="T206" s="27" t="str">
        <f t="shared" si="16"/>
        <v>18 - 22</v>
      </c>
    </row>
    <row r="207" spans="1:20" x14ac:dyDescent="0.25">
      <c r="A207" s="36" t="str">
        <f t="shared" si="14"/>
        <v>junho</v>
      </c>
      <c r="B207" s="37">
        <f t="shared" si="15"/>
        <v>25</v>
      </c>
      <c r="C207" s="29">
        <v>45096</v>
      </c>
      <c r="D207" s="29" t="s">
        <v>272</v>
      </c>
      <c r="E207" s="38" t="s">
        <v>4</v>
      </c>
      <c r="F207" s="4" t="s">
        <v>370</v>
      </c>
      <c r="G207" s="4" t="s">
        <v>175</v>
      </c>
      <c r="H207" s="4" t="s">
        <v>1349</v>
      </c>
      <c r="I207" s="4" t="s">
        <v>16</v>
      </c>
      <c r="J207" s="4" t="s">
        <v>25</v>
      </c>
      <c r="K207" s="4" t="s">
        <v>522</v>
      </c>
      <c r="L207" s="4" t="s">
        <v>199</v>
      </c>
      <c r="M207" s="4">
        <v>1381323</v>
      </c>
      <c r="N207" s="4">
        <v>7</v>
      </c>
      <c r="O207" s="4">
        <v>0</v>
      </c>
      <c r="P207" s="4">
        <v>1001</v>
      </c>
      <c r="Q207" s="41">
        <v>22</v>
      </c>
      <c r="R207" s="39">
        <v>45076</v>
      </c>
      <c r="S207" s="47">
        <v>45098</v>
      </c>
      <c r="T207" s="27" t="str">
        <f t="shared" si="16"/>
        <v>18 - 22</v>
      </c>
    </row>
    <row r="208" spans="1:20" x14ac:dyDescent="0.25">
      <c r="A208" s="36" t="str">
        <f t="shared" si="14"/>
        <v>junho</v>
      </c>
      <c r="B208" s="37">
        <f t="shared" si="15"/>
        <v>25</v>
      </c>
      <c r="C208" s="29">
        <v>45096</v>
      </c>
      <c r="D208" s="29" t="s">
        <v>272</v>
      </c>
      <c r="E208" s="38" t="s">
        <v>4</v>
      </c>
      <c r="F208" s="4" t="s">
        <v>370</v>
      </c>
      <c r="G208" s="4" t="s">
        <v>175</v>
      </c>
      <c r="H208" s="4" t="s">
        <v>1349</v>
      </c>
      <c r="I208" s="4" t="s">
        <v>16</v>
      </c>
      <c r="J208" s="4" t="s">
        <v>51</v>
      </c>
      <c r="K208" s="4" t="s">
        <v>523</v>
      </c>
      <c r="L208" s="4" t="s">
        <v>200</v>
      </c>
      <c r="M208" s="4">
        <v>1380310</v>
      </c>
      <c r="N208" s="4">
        <v>8</v>
      </c>
      <c r="O208" s="4">
        <v>0</v>
      </c>
      <c r="P208" s="4">
        <v>1200</v>
      </c>
      <c r="Q208" s="41">
        <v>36</v>
      </c>
      <c r="R208" s="39">
        <v>45062</v>
      </c>
      <c r="S208" s="47">
        <v>45098</v>
      </c>
      <c r="T208" s="27" t="str">
        <f t="shared" si="16"/>
        <v>33 - 37</v>
      </c>
    </row>
    <row r="209" spans="1:20" x14ac:dyDescent="0.25">
      <c r="A209" s="36" t="str">
        <f t="shared" si="14"/>
        <v>junho</v>
      </c>
      <c r="B209" s="37">
        <f t="shared" si="15"/>
        <v>25</v>
      </c>
      <c r="C209" s="29">
        <v>45096</v>
      </c>
      <c r="D209" s="29" t="s">
        <v>272</v>
      </c>
      <c r="E209" s="38" t="s">
        <v>4</v>
      </c>
      <c r="F209" s="4" t="s">
        <v>370</v>
      </c>
      <c r="G209" s="4" t="s">
        <v>175</v>
      </c>
      <c r="H209" s="4" t="s">
        <v>1349</v>
      </c>
      <c r="I209" s="4" t="s">
        <v>16</v>
      </c>
      <c r="J209" s="4" t="s">
        <v>51</v>
      </c>
      <c r="K209" s="4" t="s">
        <v>524</v>
      </c>
      <c r="L209" s="4" t="s">
        <v>201</v>
      </c>
      <c r="M209" s="4">
        <v>1380310</v>
      </c>
      <c r="N209" s="4">
        <v>8</v>
      </c>
      <c r="O209" s="4">
        <v>0</v>
      </c>
      <c r="P209" s="4">
        <v>1200</v>
      </c>
      <c r="Q209" s="41">
        <v>36</v>
      </c>
      <c r="R209" s="39">
        <v>45062</v>
      </c>
      <c r="S209" s="47">
        <v>45098</v>
      </c>
      <c r="T209" s="27" t="str">
        <f t="shared" si="16"/>
        <v>33 - 37</v>
      </c>
    </row>
    <row r="210" spans="1:20" x14ac:dyDescent="0.25">
      <c r="A210" s="36" t="str">
        <f t="shared" si="14"/>
        <v>junho</v>
      </c>
      <c r="B210" s="37">
        <f t="shared" si="15"/>
        <v>25</v>
      </c>
      <c r="C210" s="29">
        <v>45096</v>
      </c>
      <c r="D210" s="29" t="s">
        <v>272</v>
      </c>
      <c r="E210" s="38" t="s">
        <v>4</v>
      </c>
      <c r="F210" s="4" t="s">
        <v>370</v>
      </c>
      <c r="G210" s="4" t="s">
        <v>175</v>
      </c>
      <c r="H210" s="4" t="s">
        <v>1349</v>
      </c>
      <c r="I210" s="4" t="s">
        <v>16</v>
      </c>
      <c r="J210" s="4" t="s">
        <v>51</v>
      </c>
      <c r="K210" s="4" t="s">
        <v>525</v>
      </c>
      <c r="L210" s="4" t="s">
        <v>202</v>
      </c>
      <c r="M210" s="4">
        <v>1380310</v>
      </c>
      <c r="N210" s="4">
        <v>8</v>
      </c>
      <c r="O210" s="4">
        <v>0</v>
      </c>
      <c r="P210" s="4">
        <v>1200</v>
      </c>
      <c r="Q210" s="41">
        <v>36</v>
      </c>
      <c r="R210" s="39">
        <v>45062</v>
      </c>
      <c r="S210" s="47">
        <v>45098</v>
      </c>
      <c r="T210" s="27" t="str">
        <f t="shared" si="16"/>
        <v>33 - 37</v>
      </c>
    </row>
    <row r="211" spans="1:20" x14ac:dyDescent="0.25">
      <c r="A211" s="36" t="str">
        <f t="shared" si="14"/>
        <v>junho</v>
      </c>
      <c r="B211" s="37">
        <f t="shared" si="15"/>
        <v>25</v>
      </c>
      <c r="C211" s="29">
        <v>45096</v>
      </c>
      <c r="D211" s="29" t="s">
        <v>272</v>
      </c>
      <c r="E211" s="38" t="s">
        <v>4</v>
      </c>
      <c r="F211" s="4" t="s">
        <v>370</v>
      </c>
      <c r="G211" s="4" t="s">
        <v>175</v>
      </c>
      <c r="H211" s="4" t="s">
        <v>1349</v>
      </c>
      <c r="I211" s="4" t="s">
        <v>16</v>
      </c>
      <c r="J211" s="4" t="s">
        <v>51</v>
      </c>
      <c r="K211" s="4" t="s">
        <v>526</v>
      </c>
      <c r="L211" s="4" t="s">
        <v>203</v>
      </c>
      <c r="M211" s="4">
        <v>1381221</v>
      </c>
      <c r="N211" s="4">
        <v>8</v>
      </c>
      <c r="O211" s="4">
        <v>0</v>
      </c>
      <c r="P211" s="4">
        <v>1000</v>
      </c>
      <c r="Q211" s="41">
        <v>30</v>
      </c>
      <c r="R211" s="39">
        <v>45068</v>
      </c>
      <c r="S211" s="47">
        <v>45098</v>
      </c>
      <c r="T211" s="27" t="str">
        <f t="shared" si="16"/>
        <v>28 - 32</v>
      </c>
    </row>
    <row r="212" spans="1:20" x14ac:dyDescent="0.25">
      <c r="A212" s="36" t="str">
        <f t="shared" si="14"/>
        <v>junho</v>
      </c>
      <c r="B212" s="37">
        <f t="shared" si="15"/>
        <v>25</v>
      </c>
      <c r="C212" s="29">
        <v>45096</v>
      </c>
      <c r="D212" s="29" t="s">
        <v>272</v>
      </c>
      <c r="E212" s="38" t="s">
        <v>4</v>
      </c>
      <c r="F212" s="4" t="s">
        <v>370</v>
      </c>
      <c r="G212" s="4" t="s">
        <v>175</v>
      </c>
      <c r="H212" s="4" t="s">
        <v>1349</v>
      </c>
      <c r="I212" s="4" t="s">
        <v>16</v>
      </c>
      <c r="J212" s="4" t="s">
        <v>51</v>
      </c>
      <c r="K212" s="4" t="s">
        <v>527</v>
      </c>
      <c r="L212" s="4" t="s">
        <v>204</v>
      </c>
      <c r="M212" s="4">
        <v>1381221</v>
      </c>
      <c r="N212" s="4">
        <v>8</v>
      </c>
      <c r="O212" s="4">
        <v>0</v>
      </c>
      <c r="P212" s="4">
        <v>1000</v>
      </c>
      <c r="Q212" s="41">
        <v>30</v>
      </c>
      <c r="R212" s="39">
        <v>45068</v>
      </c>
      <c r="S212" s="47">
        <v>45098</v>
      </c>
      <c r="T212" s="27" t="str">
        <f t="shared" si="16"/>
        <v>28 - 32</v>
      </c>
    </row>
    <row r="213" spans="1:20" x14ac:dyDescent="0.25">
      <c r="A213" s="36" t="str">
        <f t="shared" si="14"/>
        <v>junho</v>
      </c>
      <c r="B213" s="37">
        <f t="shared" si="15"/>
        <v>25</v>
      </c>
      <c r="C213" s="29">
        <v>45096</v>
      </c>
      <c r="D213" s="29" t="s">
        <v>272</v>
      </c>
      <c r="E213" s="38" t="s">
        <v>4</v>
      </c>
      <c r="F213" s="4" t="s">
        <v>370</v>
      </c>
      <c r="G213" s="4" t="s">
        <v>175</v>
      </c>
      <c r="H213" s="4" t="s">
        <v>1349</v>
      </c>
      <c r="I213" s="4" t="s">
        <v>16</v>
      </c>
      <c r="J213" s="4" t="s">
        <v>51</v>
      </c>
      <c r="K213" s="4" t="s">
        <v>458</v>
      </c>
      <c r="L213" s="4" t="s">
        <v>205</v>
      </c>
      <c r="M213" s="4">
        <v>1381221</v>
      </c>
      <c r="N213" s="4">
        <v>8</v>
      </c>
      <c r="O213" s="4">
        <v>0</v>
      </c>
      <c r="P213" s="4">
        <v>1000</v>
      </c>
      <c r="Q213" s="41">
        <v>30</v>
      </c>
      <c r="R213" s="39">
        <v>45068</v>
      </c>
      <c r="S213" s="47">
        <v>45098</v>
      </c>
      <c r="T213" s="27" t="str">
        <f t="shared" si="16"/>
        <v>28 - 32</v>
      </c>
    </row>
    <row r="214" spans="1:20" x14ac:dyDescent="0.25">
      <c r="A214" s="36" t="str">
        <f t="shared" si="14"/>
        <v>junho</v>
      </c>
      <c r="B214" s="37">
        <f t="shared" si="15"/>
        <v>25</v>
      </c>
      <c r="C214" s="29">
        <v>45096</v>
      </c>
      <c r="D214" s="29" t="s">
        <v>272</v>
      </c>
      <c r="E214" s="38" t="s">
        <v>4</v>
      </c>
      <c r="F214" s="4" t="s">
        <v>370</v>
      </c>
      <c r="G214" s="4" t="s">
        <v>175</v>
      </c>
      <c r="H214" s="4" t="s">
        <v>1349</v>
      </c>
      <c r="I214" s="4" t="s">
        <v>16</v>
      </c>
      <c r="J214" s="4" t="s">
        <v>51</v>
      </c>
      <c r="K214" s="4" t="s">
        <v>528</v>
      </c>
      <c r="L214" s="4" t="s">
        <v>206</v>
      </c>
      <c r="M214" s="4">
        <v>1381221</v>
      </c>
      <c r="N214" s="4">
        <v>8</v>
      </c>
      <c r="O214" s="4">
        <v>0</v>
      </c>
      <c r="P214" s="4">
        <v>1000</v>
      </c>
      <c r="Q214" s="41">
        <v>30</v>
      </c>
      <c r="R214" s="39">
        <v>45068</v>
      </c>
      <c r="S214" s="47">
        <v>45098</v>
      </c>
      <c r="T214" s="27" t="str">
        <f t="shared" si="16"/>
        <v>28 - 32</v>
      </c>
    </row>
    <row r="215" spans="1:20" x14ac:dyDescent="0.25">
      <c r="A215" s="36" t="str">
        <f t="shared" si="14"/>
        <v>junho</v>
      </c>
      <c r="B215" s="37">
        <f t="shared" si="15"/>
        <v>25</v>
      </c>
      <c r="C215" s="29">
        <v>45096</v>
      </c>
      <c r="D215" s="29" t="s">
        <v>272</v>
      </c>
      <c r="E215" s="38" t="s">
        <v>4</v>
      </c>
      <c r="F215" s="4" t="s">
        <v>370</v>
      </c>
      <c r="G215" s="4" t="s">
        <v>207</v>
      </c>
      <c r="H215" s="4" t="s">
        <v>1349</v>
      </c>
      <c r="I215" s="4" t="s">
        <v>28</v>
      </c>
      <c r="J215" s="4" t="s">
        <v>36</v>
      </c>
      <c r="K215" s="4" t="s">
        <v>529</v>
      </c>
      <c r="L215" s="4" t="s">
        <v>208</v>
      </c>
      <c r="M215" s="4">
        <v>1381252</v>
      </c>
      <c r="N215" s="4">
        <v>8</v>
      </c>
      <c r="O215" s="4">
        <v>0</v>
      </c>
      <c r="P215" s="4">
        <v>400</v>
      </c>
      <c r="Q215" s="41">
        <v>30</v>
      </c>
      <c r="R215" s="39">
        <v>45068</v>
      </c>
      <c r="S215" s="47">
        <v>45098</v>
      </c>
      <c r="T215" s="27" t="str">
        <f t="shared" si="16"/>
        <v>28 - 32</v>
      </c>
    </row>
    <row r="216" spans="1:20" x14ac:dyDescent="0.25">
      <c r="A216" s="36" t="str">
        <f t="shared" si="14"/>
        <v>junho</v>
      </c>
      <c r="B216" s="37">
        <f t="shared" si="15"/>
        <v>25</v>
      </c>
      <c r="C216" s="29">
        <v>45096</v>
      </c>
      <c r="D216" s="29" t="s">
        <v>272</v>
      </c>
      <c r="E216" s="38" t="s">
        <v>4</v>
      </c>
      <c r="F216" s="4" t="s">
        <v>370</v>
      </c>
      <c r="G216" s="4" t="s">
        <v>207</v>
      </c>
      <c r="H216" s="4" t="s">
        <v>1349</v>
      </c>
      <c r="I216" s="4" t="s">
        <v>28</v>
      </c>
      <c r="J216" s="4" t="s">
        <v>36</v>
      </c>
      <c r="K216" s="4" t="s">
        <v>530</v>
      </c>
      <c r="L216" s="4" t="s">
        <v>209</v>
      </c>
      <c r="M216" s="4">
        <v>1381252</v>
      </c>
      <c r="N216" s="4">
        <v>8</v>
      </c>
      <c r="O216" s="4">
        <v>0</v>
      </c>
      <c r="P216" s="4">
        <v>304</v>
      </c>
      <c r="Q216" s="41">
        <v>30</v>
      </c>
      <c r="R216" s="39">
        <v>45068</v>
      </c>
      <c r="S216" s="47">
        <v>45098</v>
      </c>
      <c r="T216" s="27" t="str">
        <f t="shared" si="16"/>
        <v>28 - 32</v>
      </c>
    </row>
    <row r="217" spans="1:20" x14ac:dyDescent="0.25">
      <c r="A217" s="36" t="str">
        <f t="shared" si="14"/>
        <v>junho</v>
      </c>
      <c r="B217" s="37">
        <f t="shared" si="15"/>
        <v>25</v>
      </c>
      <c r="C217" s="29">
        <v>45096</v>
      </c>
      <c r="D217" s="29" t="s">
        <v>272</v>
      </c>
      <c r="E217" s="38" t="s">
        <v>4</v>
      </c>
      <c r="F217" s="4" t="s">
        <v>370</v>
      </c>
      <c r="G217" s="4" t="s">
        <v>207</v>
      </c>
      <c r="H217" s="4" t="s">
        <v>1349</v>
      </c>
      <c r="I217" s="4" t="s">
        <v>28</v>
      </c>
      <c r="J217" s="4" t="s">
        <v>36</v>
      </c>
      <c r="K217" s="4" t="s">
        <v>531</v>
      </c>
      <c r="L217" s="4" t="s">
        <v>210</v>
      </c>
      <c r="M217" s="4">
        <v>1381252</v>
      </c>
      <c r="N217" s="4">
        <v>8</v>
      </c>
      <c r="O217" s="4">
        <v>0</v>
      </c>
      <c r="P217" s="4">
        <v>304</v>
      </c>
      <c r="Q217" s="41">
        <v>30</v>
      </c>
      <c r="R217" s="39">
        <v>45068</v>
      </c>
      <c r="S217" s="47">
        <v>45098</v>
      </c>
      <c r="T217" s="27" t="str">
        <f t="shared" si="16"/>
        <v>28 - 32</v>
      </c>
    </row>
    <row r="218" spans="1:20" x14ac:dyDescent="0.25">
      <c r="A218" s="36" t="str">
        <f t="shared" si="14"/>
        <v>junho</v>
      </c>
      <c r="B218" s="37">
        <f t="shared" si="15"/>
        <v>25</v>
      </c>
      <c r="C218" s="29">
        <v>45096</v>
      </c>
      <c r="D218" s="29" t="s">
        <v>272</v>
      </c>
      <c r="E218" s="38" t="s">
        <v>4</v>
      </c>
      <c r="F218" s="4" t="s">
        <v>370</v>
      </c>
      <c r="G218" s="4" t="s">
        <v>207</v>
      </c>
      <c r="H218" s="4" t="s">
        <v>1349</v>
      </c>
      <c r="I218" s="4" t="s">
        <v>28</v>
      </c>
      <c r="J218" s="4" t="s">
        <v>36</v>
      </c>
      <c r="K218" s="4" t="s">
        <v>532</v>
      </c>
      <c r="L218" s="4" t="s">
        <v>211</v>
      </c>
      <c r="M218" s="4">
        <v>1381253</v>
      </c>
      <c r="N218" s="4">
        <v>8</v>
      </c>
      <c r="O218" s="4">
        <v>0</v>
      </c>
      <c r="P218" s="4">
        <v>304</v>
      </c>
      <c r="Q218" s="41">
        <v>30</v>
      </c>
      <c r="R218" s="39">
        <v>45068</v>
      </c>
      <c r="S218" s="47">
        <v>45098</v>
      </c>
      <c r="T218" s="27" t="str">
        <f t="shared" si="16"/>
        <v>28 - 32</v>
      </c>
    </row>
    <row r="219" spans="1:20" x14ac:dyDescent="0.25">
      <c r="A219" s="36" t="str">
        <f t="shared" si="14"/>
        <v>junho</v>
      </c>
      <c r="B219" s="37">
        <f t="shared" si="15"/>
        <v>25</v>
      </c>
      <c r="C219" s="29">
        <v>45096</v>
      </c>
      <c r="D219" s="29" t="s">
        <v>272</v>
      </c>
      <c r="E219" s="38" t="s">
        <v>4</v>
      </c>
      <c r="F219" s="4" t="s">
        <v>370</v>
      </c>
      <c r="G219" s="4" t="s">
        <v>207</v>
      </c>
      <c r="H219" s="4" t="s">
        <v>1349</v>
      </c>
      <c r="I219" s="4" t="s">
        <v>28</v>
      </c>
      <c r="J219" s="4" t="s">
        <v>36</v>
      </c>
      <c r="K219" s="4" t="s">
        <v>533</v>
      </c>
      <c r="L219" s="4" t="s">
        <v>212</v>
      </c>
      <c r="M219" s="4">
        <v>1381253</v>
      </c>
      <c r="N219" s="4">
        <v>8</v>
      </c>
      <c r="O219" s="4">
        <v>0</v>
      </c>
      <c r="P219" s="4">
        <v>304</v>
      </c>
      <c r="Q219" s="41">
        <v>30</v>
      </c>
      <c r="R219" s="39">
        <v>45068</v>
      </c>
      <c r="S219" s="47">
        <v>45098</v>
      </c>
      <c r="T219" s="27" t="str">
        <f t="shared" si="16"/>
        <v>28 - 32</v>
      </c>
    </row>
    <row r="220" spans="1:20" x14ac:dyDescent="0.25">
      <c r="A220" s="36" t="str">
        <f t="shared" si="14"/>
        <v>junho</v>
      </c>
      <c r="B220" s="37">
        <f t="shared" si="15"/>
        <v>25</v>
      </c>
      <c r="C220" s="29">
        <v>45096</v>
      </c>
      <c r="D220" s="29" t="s">
        <v>272</v>
      </c>
      <c r="E220" s="38" t="s">
        <v>4</v>
      </c>
      <c r="F220" s="4" t="s">
        <v>370</v>
      </c>
      <c r="G220" s="4" t="s">
        <v>207</v>
      </c>
      <c r="H220" s="4" t="s">
        <v>1349</v>
      </c>
      <c r="I220" s="4" t="s">
        <v>28</v>
      </c>
      <c r="J220" s="4" t="s">
        <v>36</v>
      </c>
      <c r="K220" s="4" t="s">
        <v>534</v>
      </c>
      <c r="L220" s="4" t="s">
        <v>213</v>
      </c>
      <c r="M220" s="4">
        <v>1381253</v>
      </c>
      <c r="N220" s="4">
        <v>8</v>
      </c>
      <c r="O220" s="4">
        <v>0</v>
      </c>
      <c r="P220" s="4">
        <v>400</v>
      </c>
      <c r="Q220" s="41">
        <v>30</v>
      </c>
      <c r="R220" s="39">
        <v>45068</v>
      </c>
      <c r="S220" s="47">
        <v>45098</v>
      </c>
      <c r="T220" s="27" t="str">
        <f t="shared" si="16"/>
        <v>28 - 32</v>
      </c>
    </row>
    <row r="221" spans="1:20" x14ac:dyDescent="0.25">
      <c r="A221" s="36" t="str">
        <f t="shared" si="14"/>
        <v>junho</v>
      </c>
      <c r="B221" s="37">
        <f t="shared" si="15"/>
        <v>25</v>
      </c>
      <c r="C221" s="29">
        <v>45096</v>
      </c>
      <c r="D221" s="29" t="s">
        <v>272</v>
      </c>
      <c r="E221" s="38" t="s">
        <v>4</v>
      </c>
      <c r="F221" s="4" t="s">
        <v>370</v>
      </c>
      <c r="G221" s="4" t="s">
        <v>207</v>
      </c>
      <c r="H221" s="4" t="s">
        <v>1349</v>
      </c>
      <c r="I221" s="4" t="s">
        <v>28</v>
      </c>
      <c r="J221" s="4" t="s">
        <v>36</v>
      </c>
      <c r="K221" s="4" t="s">
        <v>535</v>
      </c>
      <c r="L221" s="4" t="s">
        <v>214</v>
      </c>
      <c r="M221" s="4">
        <v>1381254</v>
      </c>
      <c r="N221" s="4">
        <v>8</v>
      </c>
      <c r="O221" s="4">
        <v>0</v>
      </c>
      <c r="P221" s="4">
        <v>248</v>
      </c>
      <c r="Q221" s="41">
        <v>30</v>
      </c>
      <c r="R221" s="39">
        <v>45068</v>
      </c>
      <c r="S221" s="47">
        <v>45098</v>
      </c>
      <c r="T221" s="27" t="str">
        <f t="shared" si="16"/>
        <v>28 - 32</v>
      </c>
    </row>
    <row r="222" spans="1:20" x14ac:dyDescent="0.25">
      <c r="A222" s="36" t="str">
        <f t="shared" si="14"/>
        <v>junho</v>
      </c>
      <c r="B222" s="37">
        <f t="shared" si="15"/>
        <v>25</v>
      </c>
      <c r="C222" s="29">
        <v>45096</v>
      </c>
      <c r="D222" s="29" t="s">
        <v>272</v>
      </c>
      <c r="E222" s="38" t="s">
        <v>4</v>
      </c>
      <c r="F222" s="4" t="s">
        <v>370</v>
      </c>
      <c r="G222" s="4" t="s">
        <v>207</v>
      </c>
      <c r="H222" s="4" t="s">
        <v>1349</v>
      </c>
      <c r="I222" s="4" t="s">
        <v>28</v>
      </c>
      <c r="J222" s="4" t="s">
        <v>36</v>
      </c>
      <c r="K222" s="4" t="s">
        <v>536</v>
      </c>
      <c r="L222" s="4" t="s">
        <v>215</v>
      </c>
      <c r="M222" s="4">
        <v>1381254</v>
      </c>
      <c r="N222" s="4">
        <v>8</v>
      </c>
      <c r="O222" s="4">
        <v>0</v>
      </c>
      <c r="P222" s="4">
        <v>304</v>
      </c>
      <c r="Q222" s="41">
        <v>30</v>
      </c>
      <c r="R222" s="39">
        <v>45068</v>
      </c>
      <c r="S222" s="47">
        <v>45098</v>
      </c>
      <c r="T222" s="27" t="str">
        <f t="shared" si="16"/>
        <v>28 - 32</v>
      </c>
    </row>
    <row r="223" spans="1:20" x14ac:dyDescent="0.25">
      <c r="A223" s="36" t="str">
        <f t="shared" si="14"/>
        <v>junho</v>
      </c>
      <c r="B223" s="37">
        <f t="shared" si="15"/>
        <v>25</v>
      </c>
      <c r="C223" s="29">
        <v>45096</v>
      </c>
      <c r="D223" s="29" t="s">
        <v>272</v>
      </c>
      <c r="E223" s="38" t="s">
        <v>4</v>
      </c>
      <c r="F223" s="4" t="s">
        <v>370</v>
      </c>
      <c r="G223" s="4" t="s">
        <v>207</v>
      </c>
      <c r="H223" s="4" t="s">
        <v>1349</v>
      </c>
      <c r="I223" s="4" t="s">
        <v>28</v>
      </c>
      <c r="J223" s="4" t="s">
        <v>36</v>
      </c>
      <c r="K223" s="4" t="s">
        <v>537</v>
      </c>
      <c r="L223" s="4" t="s">
        <v>216</v>
      </c>
      <c r="M223" s="4">
        <v>1381254</v>
      </c>
      <c r="N223" s="4">
        <v>8</v>
      </c>
      <c r="O223" s="4">
        <v>0</v>
      </c>
      <c r="P223" s="4">
        <v>248</v>
      </c>
      <c r="Q223" s="41">
        <v>30</v>
      </c>
      <c r="R223" s="39">
        <v>45068</v>
      </c>
      <c r="S223" s="47">
        <v>45098</v>
      </c>
      <c r="T223" s="27" t="str">
        <f t="shared" si="16"/>
        <v>28 - 32</v>
      </c>
    </row>
    <row r="224" spans="1:20" x14ac:dyDescent="0.25">
      <c r="A224" s="36" t="str">
        <f t="shared" si="14"/>
        <v>junho</v>
      </c>
      <c r="B224" s="37">
        <f t="shared" si="15"/>
        <v>25</v>
      </c>
      <c r="C224" s="29">
        <v>45096</v>
      </c>
      <c r="D224" s="29" t="s">
        <v>272</v>
      </c>
      <c r="E224" s="38" t="s">
        <v>4</v>
      </c>
      <c r="F224" s="4" t="s">
        <v>370</v>
      </c>
      <c r="G224" s="4" t="s">
        <v>207</v>
      </c>
      <c r="H224" s="4" t="s">
        <v>1349</v>
      </c>
      <c r="I224" s="4" t="s">
        <v>28</v>
      </c>
      <c r="J224" s="4" t="s">
        <v>66</v>
      </c>
      <c r="K224" s="4" t="s">
        <v>538</v>
      </c>
      <c r="L224" s="4" t="s">
        <v>217</v>
      </c>
      <c r="M224" s="4">
        <v>1381334</v>
      </c>
      <c r="N224" s="4">
        <v>7</v>
      </c>
      <c r="O224" s="4">
        <v>0</v>
      </c>
      <c r="P224" s="4">
        <v>602</v>
      </c>
      <c r="Q224" s="41">
        <v>22</v>
      </c>
      <c r="R224" s="39">
        <v>45076</v>
      </c>
      <c r="S224" s="47">
        <v>45098</v>
      </c>
      <c r="T224" s="27" t="str">
        <f t="shared" si="16"/>
        <v>18 - 22</v>
      </c>
    </row>
    <row r="225" spans="1:20" x14ac:dyDescent="0.25">
      <c r="A225" s="36" t="str">
        <f t="shared" si="14"/>
        <v>junho</v>
      </c>
      <c r="B225" s="37">
        <f t="shared" si="15"/>
        <v>25</v>
      </c>
      <c r="C225" s="29">
        <v>45096</v>
      </c>
      <c r="D225" s="29" t="s">
        <v>272</v>
      </c>
      <c r="E225" s="38" t="s">
        <v>4</v>
      </c>
      <c r="F225" s="4" t="s">
        <v>370</v>
      </c>
      <c r="G225" s="4" t="s">
        <v>207</v>
      </c>
      <c r="H225" s="4" t="s">
        <v>1349</v>
      </c>
      <c r="I225" s="4" t="s">
        <v>28</v>
      </c>
      <c r="J225" s="4" t="s">
        <v>66</v>
      </c>
      <c r="K225" s="4" t="s">
        <v>539</v>
      </c>
      <c r="L225" s="4" t="s">
        <v>218</v>
      </c>
      <c r="M225" s="4">
        <v>1381335</v>
      </c>
      <c r="N225" s="4">
        <v>7</v>
      </c>
      <c r="O225" s="4">
        <v>0</v>
      </c>
      <c r="P225" s="4">
        <v>602</v>
      </c>
      <c r="Q225" s="41">
        <v>22</v>
      </c>
      <c r="R225" s="39">
        <v>45076</v>
      </c>
      <c r="S225" s="47">
        <v>45098</v>
      </c>
      <c r="T225" s="27" t="str">
        <f t="shared" si="16"/>
        <v>18 - 22</v>
      </c>
    </row>
    <row r="226" spans="1:20" x14ac:dyDescent="0.25">
      <c r="A226" s="36" t="str">
        <f t="shared" si="14"/>
        <v>junho</v>
      </c>
      <c r="B226" s="37">
        <f t="shared" si="15"/>
        <v>25</v>
      </c>
      <c r="C226" s="29">
        <v>45096</v>
      </c>
      <c r="D226" s="29" t="s">
        <v>272</v>
      </c>
      <c r="E226" s="38" t="s">
        <v>4</v>
      </c>
      <c r="F226" s="4" t="s">
        <v>370</v>
      </c>
      <c r="G226" s="4" t="s">
        <v>207</v>
      </c>
      <c r="H226" s="4" t="s">
        <v>1349</v>
      </c>
      <c r="I226" s="4" t="s">
        <v>28</v>
      </c>
      <c r="J226" s="4" t="s">
        <v>66</v>
      </c>
      <c r="K226" s="4" t="s">
        <v>540</v>
      </c>
      <c r="L226" s="4" t="s">
        <v>219</v>
      </c>
      <c r="M226" s="4">
        <v>1381336</v>
      </c>
      <c r="N226" s="4">
        <v>7</v>
      </c>
      <c r="O226" s="4">
        <v>0</v>
      </c>
      <c r="P226" s="4">
        <v>602</v>
      </c>
      <c r="Q226" s="41">
        <v>22</v>
      </c>
      <c r="R226" s="39">
        <v>45076</v>
      </c>
      <c r="S226" s="47">
        <v>45098</v>
      </c>
      <c r="T226" s="27" t="str">
        <f t="shared" si="16"/>
        <v>18 - 22</v>
      </c>
    </row>
    <row r="227" spans="1:20" x14ac:dyDescent="0.25">
      <c r="A227" s="36" t="str">
        <f t="shared" si="14"/>
        <v>junho</v>
      </c>
      <c r="B227" s="37">
        <f t="shared" si="15"/>
        <v>25</v>
      </c>
      <c r="C227" s="29">
        <v>45096</v>
      </c>
      <c r="D227" s="29" t="s">
        <v>272</v>
      </c>
      <c r="E227" s="38" t="s">
        <v>4</v>
      </c>
      <c r="F227" s="4" t="s">
        <v>370</v>
      </c>
      <c r="G227" s="4" t="s">
        <v>207</v>
      </c>
      <c r="H227" s="4" t="s">
        <v>1349</v>
      </c>
      <c r="I227" s="4" t="s">
        <v>28</v>
      </c>
      <c r="J227" s="4" t="s">
        <v>66</v>
      </c>
      <c r="K227" s="4" t="s">
        <v>541</v>
      </c>
      <c r="L227" s="4" t="s">
        <v>220</v>
      </c>
      <c r="M227" s="4">
        <v>1381336</v>
      </c>
      <c r="N227" s="4">
        <v>7</v>
      </c>
      <c r="O227" s="4">
        <v>0</v>
      </c>
      <c r="P227" s="4">
        <v>602</v>
      </c>
      <c r="Q227" s="41">
        <v>22</v>
      </c>
      <c r="R227" s="39">
        <v>45076</v>
      </c>
      <c r="S227" s="47">
        <v>45098</v>
      </c>
      <c r="T227" s="27" t="str">
        <f t="shared" si="16"/>
        <v>18 - 22</v>
      </c>
    </row>
    <row r="228" spans="1:20" x14ac:dyDescent="0.25">
      <c r="A228" s="36" t="str">
        <f t="shared" si="14"/>
        <v>junho</v>
      </c>
      <c r="B228" s="37">
        <f t="shared" si="15"/>
        <v>25</v>
      </c>
      <c r="C228" s="29">
        <v>45096</v>
      </c>
      <c r="D228" s="29" t="s">
        <v>272</v>
      </c>
      <c r="E228" s="38" t="s">
        <v>4</v>
      </c>
      <c r="F228" s="4" t="s">
        <v>370</v>
      </c>
      <c r="G228" s="4" t="s">
        <v>207</v>
      </c>
      <c r="H228" s="4" t="s">
        <v>1349</v>
      </c>
      <c r="I228" s="4" t="s">
        <v>28</v>
      </c>
      <c r="J228" s="4" t="s">
        <v>66</v>
      </c>
      <c r="K228" s="4" t="s">
        <v>542</v>
      </c>
      <c r="L228" s="4" t="s">
        <v>221</v>
      </c>
      <c r="M228" s="4">
        <v>1381337</v>
      </c>
      <c r="N228" s="4">
        <v>7</v>
      </c>
      <c r="O228" s="4">
        <v>0</v>
      </c>
      <c r="P228" s="4">
        <v>602</v>
      </c>
      <c r="Q228" s="41">
        <v>22</v>
      </c>
      <c r="R228" s="39">
        <v>45076</v>
      </c>
      <c r="S228" s="47">
        <v>45098</v>
      </c>
      <c r="T228" s="27" t="str">
        <f t="shared" si="16"/>
        <v>18 - 22</v>
      </c>
    </row>
    <row r="229" spans="1:20" x14ac:dyDescent="0.25">
      <c r="A229" s="36" t="str">
        <f t="shared" si="14"/>
        <v>junho</v>
      </c>
      <c r="B229" s="37">
        <f t="shared" si="15"/>
        <v>25</v>
      </c>
      <c r="C229" s="29">
        <v>45096</v>
      </c>
      <c r="D229" s="29" t="s">
        <v>272</v>
      </c>
      <c r="E229" s="38" t="s">
        <v>4</v>
      </c>
      <c r="F229" s="4" t="s">
        <v>370</v>
      </c>
      <c r="G229" s="4" t="s">
        <v>207</v>
      </c>
      <c r="H229" s="4" t="s">
        <v>1349</v>
      </c>
      <c r="I229" s="4" t="s">
        <v>28</v>
      </c>
      <c r="J229" s="4" t="s">
        <v>66</v>
      </c>
      <c r="K229" s="4" t="s">
        <v>543</v>
      </c>
      <c r="L229" s="4" t="s">
        <v>222</v>
      </c>
      <c r="M229" s="4">
        <v>1381337</v>
      </c>
      <c r="N229" s="4">
        <v>7</v>
      </c>
      <c r="O229" s="4">
        <v>0</v>
      </c>
      <c r="P229" s="4">
        <v>602</v>
      </c>
      <c r="Q229" s="41">
        <v>22</v>
      </c>
      <c r="R229" s="39">
        <v>45076</v>
      </c>
      <c r="S229" s="47">
        <v>45098</v>
      </c>
      <c r="T229" s="27" t="str">
        <f t="shared" si="16"/>
        <v>18 - 22</v>
      </c>
    </row>
    <row r="230" spans="1:20" x14ac:dyDescent="0.25">
      <c r="A230" s="36" t="str">
        <f t="shared" si="14"/>
        <v>junho</v>
      </c>
      <c r="B230" s="37">
        <f t="shared" si="15"/>
        <v>25</v>
      </c>
      <c r="C230" s="29">
        <v>45096</v>
      </c>
      <c r="D230" s="29" t="s">
        <v>272</v>
      </c>
      <c r="E230" s="38" t="s">
        <v>4</v>
      </c>
      <c r="F230" s="4" t="s">
        <v>370</v>
      </c>
      <c r="G230" s="4" t="s">
        <v>207</v>
      </c>
      <c r="H230" s="4" t="s">
        <v>1349</v>
      </c>
      <c r="I230" s="4" t="s">
        <v>28</v>
      </c>
      <c r="J230" s="4" t="s">
        <v>66</v>
      </c>
      <c r="K230" s="4" t="s">
        <v>544</v>
      </c>
      <c r="L230" s="4" t="s">
        <v>223</v>
      </c>
      <c r="M230" s="4">
        <v>1381338</v>
      </c>
      <c r="N230" s="4">
        <v>7</v>
      </c>
      <c r="O230" s="4">
        <v>0</v>
      </c>
      <c r="P230" s="4">
        <v>602</v>
      </c>
      <c r="Q230" s="41">
        <v>22</v>
      </c>
      <c r="R230" s="39">
        <v>45076</v>
      </c>
      <c r="S230" s="47">
        <v>45098</v>
      </c>
      <c r="T230" s="27" t="str">
        <f t="shared" si="16"/>
        <v>18 - 22</v>
      </c>
    </row>
    <row r="231" spans="1:20" x14ac:dyDescent="0.25">
      <c r="A231" s="36" t="str">
        <f t="shared" si="14"/>
        <v>junho</v>
      </c>
      <c r="B231" s="37">
        <f t="shared" si="15"/>
        <v>25</v>
      </c>
      <c r="C231" s="29">
        <v>45096</v>
      </c>
      <c r="D231" s="29" t="s">
        <v>272</v>
      </c>
      <c r="E231" s="38" t="s">
        <v>4</v>
      </c>
      <c r="F231" s="4" t="s">
        <v>370</v>
      </c>
      <c r="G231" s="4" t="s">
        <v>207</v>
      </c>
      <c r="H231" s="4" t="s">
        <v>1349</v>
      </c>
      <c r="I231" s="4" t="s">
        <v>28</v>
      </c>
      <c r="J231" s="4" t="s">
        <v>66</v>
      </c>
      <c r="K231" s="4" t="s">
        <v>545</v>
      </c>
      <c r="L231" s="4" t="s">
        <v>224</v>
      </c>
      <c r="M231" s="4">
        <v>1381338</v>
      </c>
      <c r="N231" s="4">
        <v>7</v>
      </c>
      <c r="O231" s="4">
        <v>0</v>
      </c>
      <c r="P231" s="4">
        <v>602</v>
      </c>
      <c r="Q231" s="41">
        <v>22</v>
      </c>
      <c r="R231" s="39">
        <v>45076</v>
      </c>
      <c r="S231" s="47">
        <v>45098</v>
      </c>
      <c r="T231" s="27" t="str">
        <f t="shared" si="16"/>
        <v>18 - 22</v>
      </c>
    </row>
    <row r="232" spans="1:20" x14ac:dyDescent="0.25">
      <c r="A232" s="36" t="str">
        <f t="shared" si="14"/>
        <v>junho</v>
      </c>
      <c r="B232" s="37">
        <f t="shared" si="15"/>
        <v>25</v>
      </c>
      <c r="C232" s="29">
        <v>45096</v>
      </c>
      <c r="D232" s="29" t="s">
        <v>272</v>
      </c>
      <c r="E232" s="38" t="s">
        <v>4</v>
      </c>
      <c r="F232" s="4" t="s">
        <v>370</v>
      </c>
      <c r="G232" s="4" t="s">
        <v>207</v>
      </c>
      <c r="H232" s="4" t="s">
        <v>1349</v>
      </c>
      <c r="I232" s="4" t="s">
        <v>28</v>
      </c>
      <c r="J232" s="4" t="s">
        <v>66</v>
      </c>
      <c r="K232" s="4" t="s">
        <v>546</v>
      </c>
      <c r="L232" s="4" t="s">
        <v>225</v>
      </c>
      <c r="M232" s="4">
        <v>1381339</v>
      </c>
      <c r="N232" s="4">
        <v>7</v>
      </c>
      <c r="O232" s="4">
        <v>0</v>
      </c>
      <c r="P232" s="4">
        <v>602</v>
      </c>
      <c r="Q232" s="41">
        <v>22</v>
      </c>
      <c r="R232" s="39">
        <v>45076</v>
      </c>
      <c r="S232" s="47">
        <v>45098</v>
      </c>
      <c r="T232" s="27" t="str">
        <f t="shared" si="16"/>
        <v>18 - 22</v>
      </c>
    </row>
    <row r="233" spans="1:20" x14ac:dyDescent="0.25">
      <c r="A233" s="36" t="str">
        <f t="shared" si="14"/>
        <v>junho</v>
      </c>
      <c r="B233" s="37">
        <f t="shared" si="15"/>
        <v>25</v>
      </c>
      <c r="C233" s="29">
        <v>45096</v>
      </c>
      <c r="D233" s="29" t="s">
        <v>272</v>
      </c>
      <c r="E233" s="38" t="s">
        <v>4</v>
      </c>
      <c r="F233" s="4" t="s">
        <v>370</v>
      </c>
      <c r="G233" s="4" t="s">
        <v>207</v>
      </c>
      <c r="H233" s="4" t="s">
        <v>1349</v>
      </c>
      <c r="I233" s="4" t="s">
        <v>28</v>
      </c>
      <c r="J233" s="4" t="s">
        <v>66</v>
      </c>
      <c r="K233" s="4" t="s">
        <v>547</v>
      </c>
      <c r="L233" s="4" t="s">
        <v>226</v>
      </c>
      <c r="M233" s="4">
        <v>1381339</v>
      </c>
      <c r="N233" s="4">
        <v>7</v>
      </c>
      <c r="O233" s="4">
        <v>0</v>
      </c>
      <c r="P233" s="4">
        <v>602</v>
      </c>
      <c r="Q233" s="41">
        <v>22</v>
      </c>
      <c r="R233" s="39">
        <v>45076</v>
      </c>
      <c r="S233" s="47">
        <v>45098</v>
      </c>
      <c r="T233" s="27" t="str">
        <f t="shared" si="16"/>
        <v>18 - 22</v>
      </c>
    </row>
    <row r="234" spans="1:20" x14ac:dyDescent="0.25">
      <c r="A234" s="36" t="str">
        <f t="shared" si="14"/>
        <v>junho</v>
      </c>
      <c r="B234" s="37">
        <f t="shared" si="15"/>
        <v>25</v>
      </c>
      <c r="C234" s="29">
        <v>45096</v>
      </c>
      <c r="D234" s="29" t="s">
        <v>272</v>
      </c>
      <c r="E234" s="38" t="s">
        <v>4</v>
      </c>
      <c r="F234" s="4" t="s">
        <v>370</v>
      </c>
      <c r="G234" s="4" t="s">
        <v>207</v>
      </c>
      <c r="H234" s="4" t="s">
        <v>1349</v>
      </c>
      <c r="I234" s="4" t="s">
        <v>28</v>
      </c>
      <c r="J234" s="4" t="s">
        <v>66</v>
      </c>
      <c r="K234" s="4" t="s">
        <v>548</v>
      </c>
      <c r="L234" s="4" t="s">
        <v>227</v>
      </c>
      <c r="M234" s="4">
        <v>1381340</v>
      </c>
      <c r="N234" s="4">
        <v>7</v>
      </c>
      <c r="O234" s="4">
        <v>0</v>
      </c>
      <c r="P234" s="4">
        <v>602</v>
      </c>
      <c r="Q234" s="41">
        <v>22</v>
      </c>
      <c r="R234" s="39">
        <v>45076</v>
      </c>
      <c r="S234" s="47">
        <v>45098</v>
      </c>
      <c r="T234" s="27" t="str">
        <f t="shared" si="16"/>
        <v>18 - 22</v>
      </c>
    </row>
    <row r="235" spans="1:20" x14ac:dyDescent="0.25">
      <c r="A235" s="36" t="str">
        <f t="shared" si="14"/>
        <v>junho</v>
      </c>
      <c r="B235" s="37">
        <f t="shared" si="15"/>
        <v>25</v>
      </c>
      <c r="C235" s="29">
        <v>45096</v>
      </c>
      <c r="D235" s="29" t="s">
        <v>272</v>
      </c>
      <c r="E235" s="38" t="s">
        <v>4</v>
      </c>
      <c r="F235" s="4" t="s">
        <v>370</v>
      </c>
      <c r="G235" s="4" t="s">
        <v>207</v>
      </c>
      <c r="H235" s="4" t="s">
        <v>1349</v>
      </c>
      <c r="I235" s="4" t="s">
        <v>28</v>
      </c>
      <c r="J235" s="4" t="s">
        <v>66</v>
      </c>
      <c r="K235" s="4" t="s">
        <v>549</v>
      </c>
      <c r="L235" s="4" t="s">
        <v>228</v>
      </c>
      <c r="M235" s="4">
        <v>1381341</v>
      </c>
      <c r="N235" s="4">
        <v>7</v>
      </c>
      <c r="O235" s="4">
        <v>0</v>
      </c>
      <c r="P235" s="4">
        <v>602</v>
      </c>
      <c r="Q235" s="41">
        <v>22</v>
      </c>
      <c r="R235" s="39">
        <v>45076</v>
      </c>
      <c r="S235" s="47">
        <v>45098</v>
      </c>
      <c r="T235" s="27" t="str">
        <f t="shared" si="16"/>
        <v>18 - 22</v>
      </c>
    </row>
    <row r="236" spans="1:20" x14ac:dyDescent="0.25">
      <c r="A236" s="36" t="str">
        <f t="shared" si="14"/>
        <v>junho</v>
      </c>
      <c r="B236" s="37">
        <f t="shared" si="15"/>
        <v>25</v>
      </c>
      <c r="C236" s="29">
        <v>45096</v>
      </c>
      <c r="D236" s="29" t="s">
        <v>272</v>
      </c>
      <c r="E236" s="38" t="s">
        <v>4</v>
      </c>
      <c r="F236" s="4" t="s">
        <v>370</v>
      </c>
      <c r="G236" s="4" t="s">
        <v>207</v>
      </c>
      <c r="H236" s="4" t="s">
        <v>1349</v>
      </c>
      <c r="I236" s="4" t="s">
        <v>28</v>
      </c>
      <c r="J236" s="4" t="s">
        <v>41</v>
      </c>
      <c r="K236" s="4" t="s">
        <v>550</v>
      </c>
      <c r="L236" s="4" t="s">
        <v>229</v>
      </c>
      <c r="M236" s="4">
        <v>1381429</v>
      </c>
      <c r="N236" s="4">
        <v>8</v>
      </c>
      <c r="O236" s="4">
        <v>0</v>
      </c>
      <c r="P236" s="4">
        <v>32</v>
      </c>
      <c r="Q236" s="41">
        <v>2</v>
      </c>
      <c r="R236" s="39">
        <v>45096</v>
      </c>
      <c r="S236" s="47">
        <v>45098</v>
      </c>
      <c r="T236" s="27" t="str">
        <f t="shared" si="16"/>
        <v>0 - 7</v>
      </c>
    </row>
    <row r="237" spans="1:20" x14ac:dyDescent="0.25">
      <c r="A237" s="36" t="str">
        <f t="shared" si="14"/>
        <v>junho</v>
      </c>
      <c r="B237" s="37">
        <f t="shared" si="15"/>
        <v>25</v>
      </c>
      <c r="C237" s="29">
        <v>45096</v>
      </c>
      <c r="D237" s="29" t="s">
        <v>272</v>
      </c>
      <c r="E237" s="38" t="s">
        <v>4</v>
      </c>
      <c r="F237" s="4" t="s">
        <v>370</v>
      </c>
      <c r="G237" s="4" t="s">
        <v>207</v>
      </c>
      <c r="H237" s="4" t="s">
        <v>1349</v>
      </c>
      <c r="I237" s="4" t="s">
        <v>28</v>
      </c>
      <c r="J237" s="4" t="s">
        <v>41</v>
      </c>
      <c r="K237" s="4" t="s">
        <v>551</v>
      </c>
      <c r="L237" s="4" t="s">
        <v>230</v>
      </c>
      <c r="M237" s="4">
        <v>1381429</v>
      </c>
      <c r="N237" s="4">
        <v>8</v>
      </c>
      <c r="O237" s="4">
        <v>0</v>
      </c>
      <c r="P237" s="4">
        <v>368</v>
      </c>
      <c r="Q237" s="41">
        <v>2</v>
      </c>
      <c r="R237" s="39">
        <v>45096</v>
      </c>
      <c r="S237" s="47">
        <v>45098</v>
      </c>
      <c r="T237" s="27" t="str">
        <f t="shared" si="16"/>
        <v>0 - 7</v>
      </c>
    </row>
    <row r="238" spans="1:20" x14ac:dyDescent="0.25">
      <c r="A238" s="36" t="str">
        <f t="shared" si="14"/>
        <v>junho</v>
      </c>
      <c r="B238" s="37">
        <f t="shared" si="15"/>
        <v>25</v>
      </c>
      <c r="C238" s="29">
        <v>45096</v>
      </c>
      <c r="D238" s="29" t="s">
        <v>272</v>
      </c>
      <c r="E238" s="38" t="s">
        <v>4</v>
      </c>
      <c r="F238" s="4" t="s">
        <v>370</v>
      </c>
      <c r="G238" s="4" t="s">
        <v>207</v>
      </c>
      <c r="H238" s="4" t="s">
        <v>1349</v>
      </c>
      <c r="I238" s="4" t="s">
        <v>28</v>
      </c>
      <c r="J238" s="4" t="s">
        <v>41</v>
      </c>
      <c r="K238" s="4" t="s">
        <v>552</v>
      </c>
      <c r="L238" s="4" t="s">
        <v>231</v>
      </c>
      <c r="M238" s="4">
        <v>1380647</v>
      </c>
      <c r="N238" s="4">
        <v>8</v>
      </c>
      <c r="O238" s="4">
        <v>0</v>
      </c>
      <c r="P238" s="4">
        <v>1248</v>
      </c>
      <c r="Q238" s="41">
        <v>2</v>
      </c>
      <c r="R238" s="39">
        <v>45096</v>
      </c>
      <c r="S238" s="47">
        <v>45098</v>
      </c>
      <c r="T238" s="27" t="str">
        <f t="shared" si="16"/>
        <v>0 - 7</v>
      </c>
    </row>
    <row r="239" spans="1:20" x14ac:dyDescent="0.25">
      <c r="A239" s="36" t="str">
        <f t="shared" si="14"/>
        <v>junho</v>
      </c>
      <c r="B239" s="37">
        <f t="shared" si="15"/>
        <v>25</v>
      </c>
      <c r="C239" s="29">
        <v>45096</v>
      </c>
      <c r="D239" s="29" t="s">
        <v>272</v>
      </c>
      <c r="E239" s="38" t="s">
        <v>4</v>
      </c>
      <c r="F239" s="4" t="s">
        <v>370</v>
      </c>
      <c r="G239" s="4" t="s">
        <v>207</v>
      </c>
      <c r="H239" s="4" t="s">
        <v>1349</v>
      </c>
      <c r="I239" s="4" t="s">
        <v>28</v>
      </c>
      <c r="J239" s="4" t="s">
        <v>41</v>
      </c>
      <c r="K239" s="4" t="s">
        <v>553</v>
      </c>
      <c r="L239" s="4" t="s">
        <v>232</v>
      </c>
      <c r="M239" s="4">
        <v>1376001</v>
      </c>
      <c r="N239" s="4">
        <v>8</v>
      </c>
      <c r="O239" s="4">
        <v>0</v>
      </c>
      <c r="P239" s="4">
        <v>488</v>
      </c>
      <c r="Q239" s="41">
        <v>2</v>
      </c>
      <c r="R239" s="39">
        <v>45096</v>
      </c>
      <c r="S239" s="47">
        <v>45098</v>
      </c>
      <c r="T239" s="27" t="str">
        <f t="shared" si="16"/>
        <v>0 - 7</v>
      </c>
    </row>
    <row r="240" spans="1:20" x14ac:dyDescent="0.25">
      <c r="A240" s="36" t="str">
        <f t="shared" si="14"/>
        <v>junho</v>
      </c>
      <c r="B240" s="37">
        <f t="shared" si="15"/>
        <v>25</v>
      </c>
      <c r="C240" s="29">
        <v>45096</v>
      </c>
      <c r="D240" s="29" t="s">
        <v>272</v>
      </c>
      <c r="E240" s="38" t="s">
        <v>4</v>
      </c>
      <c r="F240" s="4" t="s">
        <v>370</v>
      </c>
      <c r="G240" s="4" t="s">
        <v>207</v>
      </c>
      <c r="H240" s="4" t="s">
        <v>1349</v>
      </c>
      <c r="I240" s="4" t="s">
        <v>233</v>
      </c>
      <c r="J240" s="4" t="s">
        <v>234</v>
      </c>
      <c r="K240" s="4" t="s">
        <v>554</v>
      </c>
      <c r="L240" s="4" t="s">
        <v>235</v>
      </c>
      <c r="M240" s="4">
        <v>1381379</v>
      </c>
      <c r="N240" s="4">
        <v>6</v>
      </c>
      <c r="O240" s="4">
        <v>0</v>
      </c>
      <c r="P240" s="4">
        <v>1002</v>
      </c>
      <c r="Q240" s="41">
        <v>2</v>
      </c>
      <c r="R240" s="39">
        <v>45096</v>
      </c>
      <c r="S240" s="47">
        <v>45098</v>
      </c>
      <c r="T240" s="27" t="str">
        <f t="shared" si="16"/>
        <v>0 - 7</v>
      </c>
    </row>
    <row r="241" spans="1:20" x14ac:dyDescent="0.25">
      <c r="A241" s="36" t="str">
        <f t="shared" si="14"/>
        <v>junho</v>
      </c>
      <c r="B241" s="37">
        <f t="shared" si="15"/>
        <v>25</v>
      </c>
      <c r="C241" s="29">
        <v>45096</v>
      </c>
      <c r="D241" s="29" t="s">
        <v>272</v>
      </c>
      <c r="E241" s="38" t="s">
        <v>4</v>
      </c>
      <c r="F241" s="4" t="s">
        <v>370</v>
      </c>
      <c r="G241" s="4" t="s">
        <v>207</v>
      </c>
      <c r="H241" s="4" t="s">
        <v>1349</v>
      </c>
      <c r="I241" s="4" t="s">
        <v>233</v>
      </c>
      <c r="J241" s="4" t="s">
        <v>234</v>
      </c>
      <c r="K241" s="4" t="s">
        <v>555</v>
      </c>
      <c r="L241" s="4" t="s">
        <v>236</v>
      </c>
      <c r="M241" s="4">
        <v>1377065</v>
      </c>
      <c r="N241" s="4">
        <v>10</v>
      </c>
      <c r="O241" s="4">
        <v>0</v>
      </c>
      <c r="P241" s="4">
        <v>340</v>
      </c>
      <c r="Q241" s="41">
        <v>2</v>
      </c>
      <c r="R241" s="39">
        <v>45096</v>
      </c>
      <c r="S241" s="47">
        <v>45098</v>
      </c>
      <c r="T241" s="27" t="str">
        <f t="shared" si="16"/>
        <v>0 - 7</v>
      </c>
    </row>
    <row r="242" spans="1:20" x14ac:dyDescent="0.25">
      <c r="A242" s="36" t="str">
        <f t="shared" si="14"/>
        <v>junho</v>
      </c>
      <c r="B242" s="37">
        <f t="shared" si="15"/>
        <v>25</v>
      </c>
      <c r="C242" s="29">
        <v>45096</v>
      </c>
      <c r="D242" s="29" t="s">
        <v>272</v>
      </c>
      <c r="E242" s="38" t="s">
        <v>4</v>
      </c>
      <c r="F242" s="4" t="s">
        <v>370</v>
      </c>
      <c r="G242" s="4" t="s">
        <v>207</v>
      </c>
      <c r="H242" s="4" t="s">
        <v>1349</v>
      </c>
      <c r="I242" s="4" t="s">
        <v>233</v>
      </c>
      <c r="J242" s="4" t="s">
        <v>237</v>
      </c>
      <c r="K242" s="4" t="s">
        <v>556</v>
      </c>
      <c r="L242" s="4" t="s">
        <v>238</v>
      </c>
      <c r="M242" s="4">
        <v>1380908</v>
      </c>
      <c r="N242" s="4">
        <v>10</v>
      </c>
      <c r="O242" s="4">
        <v>0</v>
      </c>
      <c r="P242" s="4">
        <v>600</v>
      </c>
      <c r="Q242" s="41">
        <v>2</v>
      </c>
      <c r="R242" s="39">
        <v>45096</v>
      </c>
      <c r="S242" s="47">
        <v>45098</v>
      </c>
      <c r="T242" s="27" t="str">
        <f t="shared" si="16"/>
        <v>0 - 7</v>
      </c>
    </row>
    <row r="243" spans="1:20" x14ac:dyDescent="0.25">
      <c r="A243" s="36" t="str">
        <f t="shared" si="14"/>
        <v>junho</v>
      </c>
      <c r="B243" s="37">
        <f t="shared" si="15"/>
        <v>25</v>
      </c>
      <c r="C243" s="29">
        <v>45096</v>
      </c>
      <c r="D243" s="29" t="s">
        <v>272</v>
      </c>
      <c r="E243" s="38" t="s">
        <v>4</v>
      </c>
      <c r="F243" s="4" t="s">
        <v>370</v>
      </c>
      <c r="G243" s="4" t="s">
        <v>207</v>
      </c>
      <c r="H243" s="4" t="s">
        <v>1349</v>
      </c>
      <c r="I243" s="4" t="s">
        <v>233</v>
      </c>
      <c r="J243" s="4" t="s">
        <v>237</v>
      </c>
      <c r="K243" s="4" t="s">
        <v>557</v>
      </c>
      <c r="L243" s="4" t="s">
        <v>239</v>
      </c>
      <c r="M243" s="4">
        <v>1380906</v>
      </c>
      <c r="N243" s="4">
        <v>10</v>
      </c>
      <c r="O243" s="4">
        <v>0</v>
      </c>
      <c r="P243" s="4">
        <v>800</v>
      </c>
      <c r="Q243" s="41">
        <v>2</v>
      </c>
      <c r="R243" s="39">
        <v>45096</v>
      </c>
      <c r="S243" s="47">
        <v>45098</v>
      </c>
      <c r="T243" s="27" t="str">
        <f t="shared" si="16"/>
        <v>0 - 7</v>
      </c>
    </row>
    <row r="244" spans="1:20" x14ac:dyDescent="0.25">
      <c r="A244" s="36" t="str">
        <f t="shared" si="14"/>
        <v>junho</v>
      </c>
      <c r="B244" s="37">
        <f t="shared" si="15"/>
        <v>25</v>
      </c>
      <c r="C244" s="29">
        <v>45096</v>
      </c>
      <c r="D244" s="29" t="s">
        <v>272</v>
      </c>
      <c r="E244" s="38" t="s">
        <v>4</v>
      </c>
      <c r="F244" s="4" t="s">
        <v>370</v>
      </c>
      <c r="G244" s="4" t="s">
        <v>207</v>
      </c>
      <c r="H244" s="4" t="s">
        <v>1349</v>
      </c>
      <c r="I244" s="4" t="s">
        <v>16</v>
      </c>
      <c r="J244" s="4" t="s">
        <v>51</v>
      </c>
      <c r="K244" s="4" t="s">
        <v>558</v>
      </c>
      <c r="L244" s="4" t="s">
        <v>240</v>
      </c>
      <c r="M244" s="4">
        <v>1380583</v>
      </c>
      <c r="N244" s="4">
        <v>8</v>
      </c>
      <c r="O244" s="4">
        <v>0</v>
      </c>
      <c r="P244" s="4">
        <v>512</v>
      </c>
      <c r="Q244" s="41">
        <v>2</v>
      </c>
      <c r="R244" s="39">
        <v>45096</v>
      </c>
      <c r="S244" s="47">
        <v>45098</v>
      </c>
      <c r="T244" s="27" t="str">
        <f t="shared" si="16"/>
        <v>0 - 7</v>
      </c>
    </row>
    <row r="245" spans="1:20" x14ac:dyDescent="0.25">
      <c r="A245" s="36" t="str">
        <f t="shared" si="14"/>
        <v>junho</v>
      </c>
      <c r="B245" s="37">
        <f t="shared" si="15"/>
        <v>25</v>
      </c>
      <c r="C245" s="29">
        <v>45096</v>
      </c>
      <c r="D245" s="29" t="s">
        <v>272</v>
      </c>
      <c r="E245" s="38" t="s">
        <v>4</v>
      </c>
      <c r="F245" s="4" t="s">
        <v>370</v>
      </c>
      <c r="G245" s="4" t="s">
        <v>207</v>
      </c>
      <c r="H245" s="4" t="s">
        <v>1349</v>
      </c>
      <c r="I245" s="4" t="s">
        <v>16</v>
      </c>
      <c r="J245" s="4" t="s">
        <v>51</v>
      </c>
      <c r="K245" s="4" t="s">
        <v>559</v>
      </c>
      <c r="L245" s="4" t="s">
        <v>241</v>
      </c>
      <c r="M245" s="4">
        <v>1380583</v>
      </c>
      <c r="N245" s="4">
        <v>8</v>
      </c>
      <c r="O245" s="4">
        <v>0</v>
      </c>
      <c r="P245" s="4">
        <v>536</v>
      </c>
      <c r="Q245" s="41">
        <v>2</v>
      </c>
      <c r="R245" s="39">
        <v>45096</v>
      </c>
      <c r="S245" s="47">
        <v>45098</v>
      </c>
      <c r="T245" s="27" t="str">
        <f t="shared" si="16"/>
        <v>0 - 7</v>
      </c>
    </row>
    <row r="246" spans="1:20" x14ac:dyDescent="0.25">
      <c r="A246" s="36" t="str">
        <f t="shared" si="14"/>
        <v>junho</v>
      </c>
      <c r="B246" s="37">
        <f t="shared" si="15"/>
        <v>25</v>
      </c>
      <c r="C246" s="29">
        <v>45096</v>
      </c>
      <c r="D246" s="29" t="s">
        <v>272</v>
      </c>
      <c r="E246" s="38" t="s">
        <v>4</v>
      </c>
      <c r="F246" s="4" t="s">
        <v>370</v>
      </c>
      <c r="G246" s="4" t="s">
        <v>207</v>
      </c>
      <c r="H246" s="4" t="s">
        <v>1349</v>
      </c>
      <c r="I246" s="4" t="s">
        <v>16</v>
      </c>
      <c r="J246" s="4" t="s">
        <v>51</v>
      </c>
      <c r="K246" s="4" t="s">
        <v>560</v>
      </c>
      <c r="L246" s="4" t="s">
        <v>242</v>
      </c>
      <c r="M246" s="4">
        <v>1380583</v>
      </c>
      <c r="N246" s="4">
        <v>8</v>
      </c>
      <c r="O246" s="4">
        <v>0</v>
      </c>
      <c r="P246" s="4">
        <v>480</v>
      </c>
      <c r="Q246" s="41">
        <v>2</v>
      </c>
      <c r="R246" s="39">
        <v>45096</v>
      </c>
      <c r="S246" s="47">
        <v>45098</v>
      </c>
      <c r="T246" s="27" t="str">
        <f t="shared" si="16"/>
        <v>0 - 7</v>
      </c>
    </row>
    <row r="247" spans="1:20" x14ac:dyDescent="0.25">
      <c r="A247" s="36" t="str">
        <f t="shared" si="14"/>
        <v>junho</v>
      </c>
      <c r="B247" s="37">
        <f t="shared" si="15"/>
        <v>25</v>
      </c>
      <c r="C247" s="29">
        <v>45096</v>
      </c>
      <c r="D247" s="29" t="s">
        <v>272</v>
      </c>
      <c r="E247" s="38" t="s">
        <v>4</v>
      </c>
      <c r="F247" s="4" t="s">
        <v>370</v>
      </c>
      <c r="G247" s="4" t="s">
        <v>207</v>
      </c>
      <c r="H247" s="4" t="s">
        <v>1349</v>
      </c>
      <c r="I247" s="4" t="s">
        <v>16</v>
      </c>
      <c r="J247" s="4" t="s">
        <v>51</v>
      </c>
      <c r="K247" s="4" t="s">
        <v>561</v>
      </c>
      <c r="L247" s="4" t="s">
        <v>243</v>
      </c>
      <c r="M247" s="4">
        <v>1380583</v>
      </c>
      <c r="N247" s="4">
        <v>8</v>
      </c>
      <c r="O247" s="4">
        <v>0</v>
      </c>
      <c r="P247" s="4">
        <v>368</v>
      </c>
      <c r="Q247" s="41">
        <v>2</v>
      </c>
      <c r="R247" s="39">
        <v>45096</v>
      </c>
      <c r="S247" s="47">
        <v>45098</v>
      </c>
      <c r="T247" s="27" t="str">
        <f t="shared" si="16"/>
        <v>0 - 7</v>
      </c>
    </row>
    <row r="248" spans="1:20" x14ac:dyDescent="0.25">
      <c r="A248" s="36" t="str">
        <f t="shared" si="14"/>
        <v>junho</v>
      </c>
      <c r="B248" s="37">
        <f t="shared" si="15"/>
        <v>25</v>
      </c>
      <c r="C248" s="29">
        <v>45096</v>
      </c>
      <c r="D248" s="29" t="s">
        <v>272</v>
      </c>
      <c r="E248" s="38" t="s">
        <v>4</v>
      </c>
      <c r="F248" s="4" t="s">
        <v>370</v>
      </c>
      <c r="G248" s="4" t="s">
        <v>244</v>
      </c>
      <c r="H248" s="4" t="s">
        <v>1349</v>
      </c>
      <c r="I248" s="4" t="s">
        <v>28</v>
      </c>
      <c r="J248" s="4" t="s">
        <v>29</v>
      </c>
      <c r="K248" s="4" t="s">
        <v>562</v>
      </c>
      <c r="L248" s="4" t="s">
        <v>245</v>
      </c>
      <c r="M248" s="4">
        <v>1382087</v>
      </c>
      <c r="N248" s="4">
        <v>7</v>
      </c>
      <c r="O248" s="4">
        <v>0</v>
      </c>
      <c r="P248" s="4">
        <v>1001</v>
      </c>
      <c r="Q248" s="41">
        <v>2</v>
      </c>
      <c r="R248" s="39">
        <v>45096</v>
      </c>
      <c r="S248" s="47">
        <v>45098</v>
      </c>
      <c r="T248" s="27" t="str">
        <f t="shared" si="16"/>
        <v>0 - 7</v>
      </c>
    </row>
    <row r="249" spans="1:20" x14ac:dyDescent="0.25">
      <c r="A249" s="36" t="str">
        <f t="shared" si="14"/>
        <v>junho</v>
      </c>
      <c r="B249" s="37">
        <f t="shared" si="15"/>
        <v>25</v>
      </c>
      <c r="C249" s="29">
        <v>45096</v>
      </c>
      <c r="D249" s="29" t="s">
        <v>272</v>
      </c>
      <c r="E249" s="38" t="s">
        <v>4</v>
      </c>
      <c r="F249" s="4" t="s">
        <v>370</v>
      </c>
      <c r="G249" s="4" t="s">
        <v>244</v>
      </c>
      <c r="H249" s="4" t="s">
        <v>1349</v>
      </c>
      <c r="I249" s="4" t="s">
        <v>28</v>
      </c>
      <c r="J249" s="4" t="s">
        <v>36</v>
      </c>
      <c r="K249" s="4" t="s">
        <v>563</v>
      </c>
      <c r="L249" s="4" t="s">
        <v>246</v>
      </c>
      <c r="M249" s="4">
        <v>1382086</v>
      </c>
      <c r="N249" s="4">
        <v>8</v>
      </c>
      <c r="O249" s="4">
        <v>0</v>
      </c>
      <c r="P249" s="4">
        <v>1000</v>
      </c>
      <c r="Q249" s="41">
        <v>2</v>
      </c>
      <c r="R249" s="39">
        <v>45096</v>
      </c>
      <c r="S249" s="47">
        <v>45098</v>
      </c>
      <c r="T249" s="27" t="str">
        <f t="shared" si="16"/>
        <v>0 - 7</v>
      </c>
    </row>
    <row r="250" spans="1:20" x14ac:dyDescent="0.25">
      <c r="A250" s="36" t="str">
        <f t="shared" si="14"/>
        <v>junho</v>
      </c>
      <c r="B250" s="37">
        <f t="shared" si="15"/>
        <v>25</v>
      </c>
      <c r="C250" s="29">
        <v>45096</v>
      </c>
      <c r="D250" s="29" t="s">
        <v>272</v>
      </c>
      <c r="E250" s="38" t="s">
        <v>4</v>
      </c>
      <c r="F250" s="4" t="s">
        <v>370</v>
      </c>
      <c r="G250" s="4" t="s">
        <v>244</v>
      </c>
      <c r="H250" s="4" t="s">
        <v>1349</v>
      </c>
      <c r="I250" s="4" t="s">
        <v>233</v>
      </c>
      <c r="J250" s="4" t="s">
        <v>247</v>
      </c>
      <c r="K250" s="4" t="s">
        <v>564</v>
      </c>
      <c r="L250" s="4" t="s">
        <v>248</v>
      </c>
      <c r="M250" s="4">
        <v>1382081</v>
      </c>
      <c r="N250" s="4">
        <v>7</v>
      </c>
      <c r="O250" s="4">
        <v>0</v>
      </c>
      <c r="P250" s="4">
        <v>1001</v>
      </c>
      <c r="Q250" s="41">
        <v>2</v>
      </c>
      <c r="R250" s="39">
        <v>45096</v>
      </c>
      <c r="S250" s="47">
        <v>45098</v>
      </c>
      <c r="T250" s="27" t="str">
        <f t="shared" si="16"/>
        <v>0 - 7</v>
      </c>
    </row>
    <row r="251" spans="1:20" x14ac:dyDescent="0.25">
      <c r="A251" s="36" t="str">
        <f t="shared" si="14"/>
        <v>junho</v>
      </c>
      <c r="B251" s="37">
        <f t="shared" si="15"/>
        <v>25</v>
      </c>
      <c r="C251" s="29">
        <v>45096</v>
      </c>
      <c r="D251" s="29" t="s">
        <v>272</v>
      </c>
      <c r="E251" s="38" t="s">
        <v>4</v>
      </c>
      <c r="F251" s="4" t="s">
        <v>370</v>
      </c>
      <c r="G251" s="4" t="s">
        <v>244</v>
      </c>
      <c r="H251" s="4" t="s">
        <v>1349</v>
      </c>
      <c r="I251" s="4" t="s">
        <v>233</v>
      </c>
      <c r="J251" s="4" t="s">
        <v>247</v>
      </c>
      <c r="K251" s="4" t="s">
        <v>565</v>
      </c>
      <c r="L251" s="4" t="s">
        <v>249</v>
      </c>
      <c r="M251" s="4">
        <v>1382082</v>
      </c>
      <c r="N251" s="4">
        <v>7</v>
      </c>
      <c r="O251" s="4">
        <v>0</v>
      </c>
      <c r="P251" s="4">
        <v>1001</v>
      </c>
      <c r="Q251" s="41">
        <v>2</v>
      </c>
      <c r="R251" s="39">
        <v>45096</v>
      </c>
      <c r="S251" s="47">
        <v>45098</v>
      </c>
      <c r="T251" s="27" t="str">
        <f t="shared" si="16"/>
        <v>0 - 7</v>
      </c>
    </row>
    <row r="252" spans="1:20" x14ac:dyDescent="0.25">
      <c r="A252" s="36" t="str">
        <f t="shared" si="14"/>
        <v>junho</v>
      </c>
      <c r="B252" s="37">
        <f t="shared" si="15"/>
        <v>25</v>
      </c>
      <c r="C252" s="29">
        <v>45096</v>
      </c>
      <c r="D252" s="29" t="s">
        <v>272</v>
      </c>
      <c r="E252" s="38" t="s">
        <v>4</v>
      </c>
      <c r="F252" s="4" t="s">
        <v>370</v>
      </c>
      <c r="G252" s="4" t="s">
        <v>244</v>
      </c>
      <c r="H252" s="4" t="s">
        <v>1349</v>
      </c>
      <c r="I252" s="4" t="s">
        <v>233</v>
      </c>
      <c r="J252" s="4" t="s">
        <v>234</v>
      </c>
      <c r="K252" s="4" t="s">
        <v>566</v>
      </c>
      <c r="L252" s="4" t="s">
        <v>250</v>
      </c>
      <c r="M252" s="4">
        <v>1382084</v>
      </c>
      <c r="N252" s="4">
        <v>10</v>
      </c>
      <c r="O252" s="4">
        <v>0</v>
      </c>
      <c r="P252" s="4">
        <v>1000</v>
      </c>
      <c r="Q252" s="41">
        <v>2</v>
      </c>
      <c r="R252" s="39">
        <v>45096</v>
      </c>
      <c r="S252" s="47">
        <v>45098</v>
      </c>
      <c r="T252" s="27" t="str">
        <f t="shared" si="16"/>
        <v>0 - 7</v>
      </c>
    </row>
    <row r="253" spans="1:20" x14ac:dyDescent="0.25">
      <c r="A253" s="36" t="str">
        <f t="shared" si="14"/>
        <v>junho</v>
      </c>
      <c r="B253" s="37">
        <f t="shared" si="15"/>
        <v>25</v>
      </c>
      <c r="C253" s="29">
        <v>45096</v>
      </c>
      <c r="D253" s="29" t="s">
        <v>272</v>
      </c>
      <c r="E253" s="38" t="s">
        <v>4</v>
      </c>
      <c r="F253" s="4" t="s">
        <v>370</v>
      </c>
      <c r="G253" s="4" t="s">
        <v>244</v>
      </c>
      <c r="H253" s="4" t="s">
        <v>1349</v>
      </c>
      <c r="I253" s="4" t="s">
        <v>233</v>
      </c>
      <c r="J253" s="4" t="s">
        <v>234</v>
      </c>
      <c r="K253" s="4" t="s">
        <v>567</v>
      </c>
      <c r="L253" s="4" t="s">
        <v>251</v>
      </c>
      <c r="M253" s="4">
        <v>1382083</v>
      </c>
      <c r="N253" s="4">
        <v>10</v>
      </c>
      <c r="O253" s="4">
        <v>0</v>
      </c>
      <c r="P253" s="4">
        <v>1000</v>
      </c>
      <c r="Q253" s="41">
        <v>2</v>
      </c>
      <c r="R253" s="39">
        <v>45096</v>
      </c>
      <c r="S253" s="47">
        <v>45098</v>
      </c>
      <c r="T253" s="27" t="str">
        <f t="shared" si="16"/>
        <v>0 - 7</v>
      </c>
    </row>
    <row r="254" spans="1:20" x14ac:dyDescent="0.25">
      <c r="A254" s="36" t="str">
        <f t="shared" si="14"/>
        <v>junho</v>
      </c>
      <c r="B254" s="37">
        <f t="shared" si="15"/>
        <v>25</v>
      </c>
      <c r="C254" s="29">
        <v>45096</v>
      </c>
      <c r="D254" s="29" t="s">
        <v>272</v>
      </c>
      <c r="E254" s="42" t="s">
        <v>4</v>
      </c>
      <c r="F254" s="5" t="s">
        <v>370</v>
      </c>
      <c r="G254" s="5" t="s">
        <v>244</v>
      </c>
      <c r="H254" s="4" t="s">
        <v>1349</v>
      </c>
      <c r="I254" s="5" t="s">
        <v>233</v>
      </c>
      <c r="J254" s="5" t="s">
        <v>234</v>
      </c>
      <c r="K254" s="4" t="s">
        <v>568</v>
      </c>
      <c r="L254" s="5" t="s">
        <v>252</v>
      </c>
      <c r="M254" s="5">
        <v>1382085</v>
      </c>
      <c r="N254" s="5">
        <v>10</v>
      </c>
      <c r="O254" s="5">
        <v>0</v>
      </c>
      <c r="P254" s="5">
        <v>1000</v>
      </c>
      <c r="Q254" s="45">
        <v>2</v>
      </c>
      <c r="R254" s="43">
        <v>45096</v>
      </c>
      <c r="S254" s="48">
        <v>45098</v>
      </c>
      <c r="T254" s="27" t="str">
        <f t="shared" si="16"/>
        <v>0 - 7</v>
      </c>
    </row>
    <row r="255" spans="1:20" x14ac:dyDescent="0.25">
      <c r="A255" s="36" t="str">
        <f t="shared" si="14"/>
        <v>junho</v>
      </c>
      <c r="B255" s="37">
        <f t="shared" si="15"/>
        <v>25</v>
      </c>
      <c r="C255" s="29">
        <v>45099</v>
      </c>
      <c r="D255" s="29" t="s">
        <v>272</v>
      </c>
      <c r="E255" s="38" t="s">
        <v>599</v>
      </c>
      <c r="F255" s="39">
        <v>45107</v>
      </c>
      <c r="G255" s="40" t="s">
        <v>207</v>
      </c>
      <c r="H255" s="4" t="s">
        <v>1350</v>
      </c>
      <c r="I255" s="4" t="s">
        <v>600</v>
      </c>
      <c r="J255" s="4" t="s">
        <v>601</v>
      </c>
      <c r="K255" s="4" t="s">
        <v>607</v>
      </c>
      <c r="L255" s="4" t="s">
        <v>602</v>
      </c>
      <c r="M255" s="4">
        <v>1381860</v>
      </c>
      <c r="N255" s="4">
        <v>12</v>
      </c>
      <c r="O255" s="4">
        <v>0</v>
      </c>
      <c r="P255" s="4">
        <v>600</v>
      </c>
      <c r="Q255" s="41">
        <f>_xlfn.DAYS(S255,R255)</f>
        <v>4</v>
      </c>
      <c r="R255" s="39">
        <v>45099</v>
      </c>
      <c r="S255" s="39">
        <v>45103</v>
      </c>
      <c r="T255" s="27" t="str">
        <f t="shared" si="16"/>
        <v>0 - 7</v>
      </c>
    </row>
    <row r="256" spans="1:20" x14ac:dyDescent="0.25">
      <c r="A256" s="36" t="str">
        <f t="shared" si="14"/>
        <v>junho</v>
      </c>
      <c r="B256" s="37">
        <f t="shared" si="15"/>
        <v>25</v>
      </c>
      <c r="C256" s="29">
        <v>45099</v>
      </c>
      <c r="D256" s="29" t="s">
        <v>272</v>
      </c>
      <c r="E256" s="38" t="s">
        <v>599</v>
      </c>
      <c r="F256" s="39">
        <v>45107</v>
      </c>
      <c r="G256" s="40" t="s">
        <v>207</v>
      </c>
      <c r="H256" s="4" t="s">
        <v>1350</v>
      </c>
      <c r="I256" s="4" t="s">
        <v>600</v>
      </c>
      <c r="J256" s="4" t="s">
        <v>601</v>
      </c>
      <c r="K256" s="4" t="s">
        <v>608</v>
      </c>
      <c r="L256" s="4" t="s">
        <v>603</v>
      </c>
      <c r="M256" s="4">
        <v>1381861</v>
      </c>
      <c r="N256" s="4">
        <v>12</v>
      </c>
      <c r="O256" s="4">
        <v>0</v>
      </c>
      <c r="P256" s="4">
        <v>600</v>
      </c>
      <c r="Q256" s="41">
        <f>_xlfn.DAYS(S256,R256)</f>
        <v>4</v>
      </c>
      <c r="R256" s="39">
        <v>45099</v>
      </c>
      <c r="S256" s="39">
        <v>45103</v>
      </c>
      <c r="T256" s="27" t="str">
        <f t="shared" si="16"/>
        <v>0 - 7</v>
      </c>
    </row>
    <row r="257" spans="1:20" x14ac:dyDescent="0.25">
      <c r="A257" s="36" t="str">
        <f t="shared" si="14"/>
        <v>junho</v>
      </c>
      <c r="B257" s="37">
        <f t="shared" si="15"/>
        <v>25</v>
      </c>
      <c r="C257" s="29">
        <v>45099</v>
      </c>
      <c r="D257" s="29" t="s">
        <v>272</v>
      </c>
      <c r="E257" s="38" t="s">
        <v>599</v>
      </c>
      <c r="F257" s="39">
        <v>45104</v>
      </c>
      <c r="G257" s="40" t="s">
        <v>610</v>
      </c>
      <c r="H257" s="4" t="s">
        <v>1351</v>
      </c>
      <c r="I257" s="4" t="s">
        <v>604</v>
      </c>
      <c r="J257" s="4" t="s">
        <v>605</v>
      </c>
      <c r="K257" s="4" t="s">
        <v>609</v>
      </c>
      <c r="L257" s="4" t="s">
        <v>606</v>
      </c>
      <c r="M257" s="4">
        <v>1379606</v>
      </c>
      <c r="N257" s="4">
        <v>12</v>
      </c>
      <c r="O257" s="4">
        <v>0</v>
      </c>
      <c r="P257" s="4">
        <v>1752</v>
      </c>
      <c r="Q257" s="41">
        <f>_xlfn.DAYS(S257,R257)</f>
        <v>0</v>
      </c>
      <c r="R257" s="39">
        <v>45099</v>
      </c>
      <c r="S257" s="46">
        <v>45099</v>
      </c>
      <c r="T257" s="27" t="str">
        <f t="shared" si="16"/>
        <v>0 - 7</v>
      </c>
    </row>
    <row r="258" spans="1:20" x14ac:dyDescent="0.25">
      <c r="A258" s="36" t="str">
        <f t="shared" ref="A258:A320" si="17">TEXT(DATE(,MONTH(C258),1),"MMMM")</f>
        <v>junho</v>
      </c>
      <c r="B258" s="37">
        <f t="shared" ref="B258:B320" si="18">WEEKNUM(C258)</f>
        <v>26</v>
      </c>
      <c r="C258" s="29">
        <v>45103</v>
      </c>
      <c r="D258" s="29" t="s">
        <v>272</v>
      </c>
      <c r="E258" s="38" t="s">
        <v>4</v>
      </c>
      <c r="F258" s="39" t="s">
        <v>370</v>
      </c>
      <c r="G258" s="40" t="s">
        <v>621</v>
      </c>
      <c r="H258" s="4" t="s">
        <v>1352</v>
      </c>
      <c r="I258" s="4" t="s">
        <v>604</v>
      </c>
      <c r="J258" s="4" t="s">
        <v>622</v>
      </c>
      <c r="K258" s="4" t="s">
        <v>624</v>
      </c>
      <c r="L258" s="4" t="s">
        <v>623</v>
      </c>
      <c r="M258" s="4" t="str">
        <f t="shared" ref="M258:M320" si="19">LEFT(RIGHT(L258,10),7)</f>
        <v>1382088</v>
      </c>
      <c r="N258" s="4">
        <v>12</v>
      </c>
      <c r="O258" s="4">
        <v>0</v>
      </c>
      <c r="P258" s="4">
        <v>900</v>
      </c>
      <c r="Q258" s="41">
        <f>_xlfn.DAYS(S258,R258)</f>
        <v>4</v>
      </c>
      <c r="R258" s="39">
        <v>45103</v>
      </c>
      <c r="S258" s="39">
        <v>45107</v>
      </c>
      <c r="T258" s="27" t="str">
        <f t="shared" ref="T258:T320" si="20">_xlfn.IFS(Q258&lt;8,$W$3,Q258&lt;13,$W$4,Q258&lt;18,$W$5,Q258&lt;23,$W$6,Q258&lt;28,$W$7,Q258&lt;33,$W$8,Q258&lt;38,$W$9,Q258&lt;43,$W$10,Q258&lt;48,$W$11,Q258&lt;52,$W$12,Q258&gt;53,"CRIAR_FAIXA")</f>
        <v>0 - 7</v>
      </c>
    </row>
    <row r="259" spans="1:20" x14ac:dyDescent="0.25">
      <c r="A259" s="36" t="str">
        <f t="shared" si="17"/>
        <v>junho</v>
      </c>
      <c r="B259" s="37">
        <f t="shared" si="18"/>
        <v>26</v>
      </c>
      <c r="C259" s="29">
        <v>45103</v>
      </c>
      <c r="D259" s="29" t="s">
        <v>272</v>
      </c>
      <c r="E259" s="38" t="s">
        <v>4</v>
      </c>
      <c r="F259" s="39" t="s">
        <v>370</v>
      </c>
      <c r="G259" s="40" t="s">
        <v>621</v>
      </c>
      <c r="H259" s="4" t="s">
        <v>1352</v>
      </c>
      <c r="I259" s="4" t="s">
        <v>604</v>
      </c>
      <c r="J259" s="4" t="s">
        <v>622</v>
      </c>
      <c r="K259" s="4" t="s">
        <v>626</v>
      </c>
      <c r="L259" s="4" t="s">
        <v>625</v>
      </c>
      <c r="M259" s="4" t="str">
        <f t="shared" si="19"/>
        <v>1382088</v>
      </c>
      <c r="N259" s="4">
        <v>12</v>
      </c>
      <c r="O259" s="4">
        <v>0</v>
      </c>
      <c r="P259" s="4">
        <v>1200</v>
      </c>
      <c r="Q259" s="41">
        <f t="shared" ref="Q259:Q276" si="21">_xlfn.DAYS(S259,R259)</f>
        <v>4</v>
      </c>
      <c r="R259" s="39">
        <v>45103</v>
      </c>
      <c r="S259" s="39">
        <v>45107</v>
      </c>
      <c r="T259" s="27" t="str">
        <f t="shared" si="20"/>
        <v>0 - 7</v>
      </c>
    </row>
    <row r="260" spans="1:20" x14ac:dyDescent="0.25">
      <c r="A260" s="36" t="str">
        <f t="shared" si="17"/>
        <v>junho</v>
      </c>
      <c r="B260" s="37">
        <f t="shared" si="18"/>
        <v>26</v>
      </c>
      <c r="C260" s="29">
        <v>45103</v>
      </c>
      <c r="D260" s="29" t="s">
        <v>272</v>
      </c>
      <c r="E260" s="38" t="s">
        <v>4</v>
      </c>
      <c r="F260" s="39" t="s">
        <v>370</v>
      </c>
      <c r="G260" s="40" t="s">
        <v>621</v>
      </c>
      <c r="H260" s="4" t="s">
        <v>1353</v>
      </c>
      <c r="I260" s="4" t="s">
        <v>604</v>
      </c>
      <c r="J260" s="4" t="s">
        <v>605</v>
      </c>
      <c r="K260" s="4" t="s">
        <v>628</v>
      </c>
      <c r="L260" s="4" t="s">
        <v>627</v>
      </c>
      <c r="M260" s="4" t="str">
        <f t="shared" si="19"/>
        <v>1382095</v>
      </c>
      <c r="N260" s="4">
        <v>12</v>
      </c>
      <c r="O260" s="4">
        <v>0</v>
      </c>
      <c r="P260" s="4">
        <v>600</v>
      </c>
      <c r="Q260" s="41">
        <f t="shared" si="21"/>
        <v>4</v>
      </c>
      <c r="R260" s="39">
        <v>45103</v>
      </c>
      <c r="S260" s="39">
        <v>45107</v>
      </c>
      <c r="T260" s="27" t="str">
        <f t="shared" si="20"/>
        <v>0 - 7</v>
      </c>
    </row>
    <row r="261" spans="1:20" x14ac:dyDescent="0.25">
      <c r="A261" s="36" t="str">
        <f t="shared" si="17"/>
        <v>junho</v>
      </c>
      <c r="B261" s="37">
        <f t="shared" si="18"/>
        <v>26</v>
      </c>
      <c r="C261" s="29">
        <v>45103</v>
      </c>
      <c r="D261" s="29" t="s">
        <v>272</v>
      </c>
      <c r="E261" s="38" t="s">
        <v>4</v>
      </c>
      <c r="F261" s="39" t="s">
        <v>370</v>
      </c>
      <c r="G261" s="40" t="s">
        <v>621</v>
      </c>
      <c r="H261" s="4" t="s">
        <v>1353</v>
      </c>
      <c r="I261" s="4" t="s">
        <v>604</v>
      </c>
      <c r="J261" s="4" t="s">
        <v>605</v>
      </c>
      <c r="K261" s="4" t="s">
        <v>630</v>
      </c>
      <c r="L261" s="4" t="s">
        <v>629</v>
      </c>
      <c r="M261" s="4" t="str">
        <f t="shared" si="19"/>
        <v>1382093</v>
      </c>
      <c r="N261" s="4">
        <v>12</v>
      </c>
      <c r="O261" s="4">
        <v>0</v>
      </c>
      <c r="P261" s="4">
        <v>960</v>
      </c>
      <c r="Q261" s="41">
        <f t="shared" si="21"/>
        <v>4</v>
      </c>
      <c r="R261" s="39">
        <v>45103</v>
      </c>
      <c r="S261" s="39">
        <v>45107</v>
      </c>
      <c r="T261" s="27" t="str">
        <f t="shared" si="20"/>
        <v>0 - 7</v>
      </c>
    </row>
    <row r="262" spans="1:20" x14ac:dyDescent="0.25">
      <c r="A262" s="36" t="str">
        <f t="shared" si="17"/>
        <v>junho</v>
      </c>
      <c r="B262" s="37">
        <f t="shared" si="18"/>
        <v>26</v>
      </c>
      <c r="C262" s="29">
        <v>45103</v>
      </c>
      <c r="D262" s="29" t="s">
        <v>272</v>
      </c>
      <c r="E262" s="38" t="s">
        <v>4</v>
      </c>
      <c r="F262" s="39" t="s">
        <v>370</v>
      </c>
      <c r="G262" s="40" t="s">
        <v>621</v>
      </c>
      <c r="H262" s="4" t="s">
        <v>1353</v>
      </c>
      <c r="I262" s="4" t="s">
        <v>604</v>
      </c>
      <c r="J262" s="4" t="s">
        <v>605</v>
      </c>
      <c r="K262" s="4" t="s">
        <v>632</v>
      </c>
      <c r="L262" s="4" t="s">
        <v>631</v>
      </c>
      <c r="M262" s="4" t="str">
        <f t="shared" si="19"/>
        <v>1382096</v>
      </c>
      <c r="N262" s="4">
        <v>12</v>
      </c>
      <c r="O262" s="4">
        <v>0</v>
      </c>
      <c r="P262" s="4">
        <v>600</v>
      </c>
      <c r="Q262" s="41">
        <f t="shared" si="21"/>
        <v>4</v>
      </c>
      <c r="R262" s="39">
        <v>45103</v>
      </c>
      <c r="S262" s="39">
        <v>45107</v>
      </c>
      <c r="T262" s="27" t="str">
        <f t="shared" si="20"/>
        <v>0 - 7</v>
      </c>
    </row>
    <row r="263" spans="1:20" x14ac:dyDescent="0.25">
      <c r="A263" s="36" t="str">
        <f t="shared" si="17"/>
        <v>junho</v>
      </c>
      <c r="B263" s="37">
        <f t="shared" si="18"/>
        <v>26</v>
      </c>
      <c r="C263" s="29">
        <v>45103</v>
      </c>
      <c r="D263" s="29" t="s">
        <v>272</v>
      </c>
      <c r="E263" s="38" t="s">
        <v>4</v>
      </c>
      <c r="F263" s="39" t="s">
        <v>370</v>
      </c>
      <c r="G263" s="40" t="s">
        <v>621</v>
      </c>
      <c r="H263" s="4" t="s">
        <v>1353</v>
      </c>
      <c r="I263" s="4" t="s">
        <v>604</v>
      </c>
      <c r="J263" s="4" t="s">
        <v>605</v>
      </c>
      <c r="K263" s="4" t="s">
        <v>634</v>
      </c>
      <c r="L263" s="4" t="s">
        <v>633</v>
      </c>
      <c r="M263" s="4" t="str">
        <f t="shared" si="19"/>
        <v>1382094</v>
      </c>
      <c r="N263" s="4">
        <v>12</v>
      </c>
      <c r="O263" s="4">
        <v>0</v>
      </c>
      <c r="P263" s="4">
        <v>840</v>
      </c>
      <c r="Q263" s="41">
        <f t="shared" si="21"/>
        <v>4</v>
      </c>
      <c r="R263" s="39">
        <v>45103</v>
      </c>
      <c r="S263" s="39">
        <v>45107</v>
      </c>
      <c r="T263" s="27" t="str">
        <f t="shared" si="20"/>
        <v>0 - 7</v>
      </c>
    </row>
    <row r="264" spans="1:20" x14ac:dyDescent="0.25">
      <c r="A264" s="36" t="str">
        <f t="shared" si="17"/>
        <v>junho</v>
      </c>
      <c r="B264" s="37">
        <f t="shared" si="18"/>
        <v>26</v>
      </c>
      <c r="C264" s="29">
        <v>45103</v>
      </c>
      <c r="D264" s="29" t="s">
        <v>272</v>
      </c>
      <c r="E264" s="38" t="s">
        <v>4</v>
      </c>
      <c r="F264" s="39" t="s">
        <v>370</v>
      </c>
      <c r="G264" s="40" t="s">
        <v>621</v>
      </c>
      <c r="H264" s="4" t="s">
        <v>1353</v>
      </c>
      <c r="I264" s="4" t="s">
        <v>604</v>
      </c>
      <c r="J264" s="4" t="s">
        <v>605</v>
      </c>
      <c r="K264" s="4" t="s">
        <v>636</v>
      </c>
      <c r="L264" s="4" t="s">
        <v>635</v>
      </c>
      <c r="M264" s="4" t="str">
        <f t="shared" si="19"/>
        <v>1382097</v>
      </c>
      <c r="N264" s="4">
        <v>12</v>
      </c>
      <c r="O264" s="4">
        <v>0</v>
      </c>
      <c r="P264" s="4">
        <v>60</v>
      </c>
      <c r="Q264" s="41">
        <f t="shared" si="21"/>
        <v>4</v>
      </c>
      <c r="R264" s="39">
        <v>45103</v>
      </c>
      <c r="S264" s="39">
        <v>45107</v>
      </c>
      <c r="T264" s="27" t="str">
        <f t="shared" si="20"/>
        <v>0 - 7</v>
      </c>
    </row>
    <row r="265" spans="1:20" x14ac:dyDescent="0.25">
      <c r="A265" s="36" t="str">
        <f t="shared" si="17"/>
        <v>junho</v>
      </c>
      <c r="B265" s="37">
        <f t="shared" si="18"/>
        <v>26</v>
      </c>
      <c r="C265" s="29">
        <v>45103</v>
      </c>
      <c r="D265" s="29" t="s">
        <v>272</v>
      </c>
      <c r="E265" s="38" t="s">
        <v>4</v>
      </c>
      <c r="F265" s="39" t="s">
        <v>370</v>
      </c>
      <c r="G265" s="40" t="s">
        <v>621</v>
      </c>
      <c r="H265" s="4" t="s">
        <v>1353</v>
      </c>
      <c r="I265" s="4" t="s">
        <v>604</v>
      </c>
      <c r="J265" s="4" t="s">
        <v>605</v>
      </c>
      <c r="K265" s="4" t="s">
        <v>638</v>
      </c>
      <c r="L265" s="4" t="s">
        <v>637</v>
      </c>
      <c r="M265" s="4" t="str">
        <f t="shared" si="19"/>
        <v>1382098</v>
      </c>
      <c r="N265" s="4">
        <v>12</v>
      </c>
      <c r="O265" s="4">
        <v>0</v>
      </c>
      <c r="P265" s="4">
        <v>600</v>
      </c>
      <c r="Q265" s="41">
        <f t="shared" si="21"/>
        <v>4</v>
      </c>
      <c r="R265" s="39">
        <v>45103</v>
      </c>
      <c r="S265" s="39">
        <v>45107</v>
      </c>
      <c r="T265" s="27" t="str">
        <f t="shared" si="20"/>
        <v>0 - 7</v>
      </c>
    </row>
    <row r="266" spans="1:20" x14ac:dyDescent="0.25">
      <c r="A266" s="36" t="str">
        <f t="shared" si="17"/>
        <v>junho</v>
      </c>
      <c r="B266" s="37">
        <f t="shared" si="18"/>
        <v>26</v>
      </c>
      <c r="C266" s="29">
        <v>45103</v>
      </c>
      <c r="D266" s="29" t="s">
        <v>272</v>
      </c>
      <c r="E266" s="38" t="s">
        <v>4</v>
      </c>
      <c r="F266" s="39" t="s">
        <v>370</v>
      </c>
      <c r="G266" s="40" t="s">
        <v>621</v>
      </c>
      <c r="H266" s="4" t="s">
        <v>1354</v>
      </c>
      <c r="I266" s="4" t="s">
        <v>604</v>
      </c>
      <c r="J266" s="4" t="s">
        <v>605</v>
      </c>
      <c r="K266" s="4" t="s">
        <v>640</v>
      </c>
      <c r="L266" s="4" t="s">
        <v>639</v>
      </c>
      <c r="M266" s="4" t="str">
        <f t="shared" si="19"/>
        <v>1382186</v>
      </c>
      <c r="N266" s="4">
        <v>12</v>
      </c>
      <c r="O266" s="4">
        <v>0</v>
      </c>
      <c r="P266" s="4">
        <v>408</v>
      </c>
      <c r="Q266" s="41">
        <f t="shared" si="21"/>
        <v>4</v>
      </c>
      <c r="R266" s="39">
        <v>45103</v>
      </c>
      <c r="S266" s="39">
        <v>45107</v>
      </c>
      <c r="T266" s="27" t="str">
        <f t="shared" si="20"/>
        <v>0 - 7</v>
      </c>
    </row>
    <row r="267" spans="1:20" x14ac:dyDescent="0.25">
      <c r="A267" s="36" t="str">
        <f t="shared" si="17"/>
        <v>junho</v>
      </c>
      <c r="B267" s="37">
        <f t="shared" si="18"/>
        <v>26</v>
      </c>
      <c r="C267" s="29">
        <v>45103</v>
      </c>
      <c r="D267" s="29" t="s">
        <v>272</v>
      </c>
      <c r="E267" s="38" t="s">
        <v>4</v>
      </c>
      <c r="F267" s="39" t="s">
        <v>370</v>
      </c>
      <c r="G267" s="40" t="s">
        <v>621</v>
      </c>
      <c r="H267" s="4" t="s">
        <v>1354</v>
      </c>
      <c r="I267" s="4" t="s">
        <v>604</v>
      </c>
      <c r="J267" s="4" t="s">
        <v>605</v>
      </c>
      <c r="K267" s="4" t="s">
        <v>642</v>
      </c>
      <c r="L267" s="4" t="s">
        <v>641</v>
      </c>
      <c r="M267" s="4" t="str">
        <f t="shared" si="19"/>
        <v>1382187</v>
      </c>
      <c r="N267" s="4">
        <v>12</v>
      </c>
      <c r="O267" s="4">
        <v>0</v>
      </c>
      <c r="P267" s="4">
        <v>600</v>
      </c>
      <c r="Q267" s="41">
        <f t="shared" si="21"/>
        <v>4</v>
      </c>
      <c r="R267" s="39">
        <v>45103</v>
      </c>
      <c r="S267" s="39">
        <v>45107</v>
      </c>
      <c r="T267" s="27" t="str">
        <f t="shared" si="20"/>
        <v>0 - 7</v>
      </c>
    </row>
    <row r="268" spans="1:20" x14ac:dyDescent="0.25">
      <c r="A268" s="36" t="str">
        <f t="shared" si="17"/>
        <v>junho</v>
      </c>
      <c r="B268" s="37">
        <f t="shared" si="18"/>
        <v>26</v>
      </c>
      <c r="C268" s="29">
        <v>45103</v>
      </c>
      <c r="D268" s="29" t="s">
        <v>272</v>
      </c>
      <c r="E268" s="38" t="s">
        <v>4</v>
      </c>
      <c r="F268" s="39" t="s">
        <v>370</v>
      </c>
      <c r="G268" s="40" t="s">
        <v>621</v>
      </c>
      <c r="H268" s="4" t="s">
        <v>1354</v>
      </c>
      <c r="I268" s="4" t="s">
        <v>604</v>
      </c>
      <c r="J268" s="4" t="s">
        <v>605</v>
      </c>
      <c r="K268" s="4" t="s">
        <v>644</v>
      </c>
      <c r="L268" s="4" t="s">
        <v>643</v>
      </c>
      <c r="M268" s="4" t="str">
        <f t="shared" si="19"/>
        <v>1382186</v>
      </c>
      <c r="N268" s="4">
        <v>12</v>
      </c>
      <c r="O268" s="4">
        <v>0</v>
      </c>
      <c r="P268" s="4">
        <v>960</v>
      </c>
      <c r="Q268" s="41">
        <f t="shared" si="21"/>
        <v>4</v>
      </c>
      <c r="R268" s="39">
        <v>45103</v>
      </c>
      <c r="S268" s="39">
        <v>45107</v>
      </c>
      <c r="T268" s="27" t="str">
        <f t="shared" si="20"/>
        <v>0 - 7</v>
      </c>
    </row>
    <row r="269" spans="1:20" x14ac:dyDescent="0.25">
      <c r="A269" s="36" t="str">
        <f t="shared" si="17"/>
        <v>junho</v>
      </c>
      <c r="B269" s="37">
        <f t="shared" si="18"/>
        <v>26</v>
      </c>
      <c r="C269" s="29">
        <v>45103</v>
      </c>
      <c r="D269" s="29" t="s">
        <v>272</v>
      </c>
      <c r="E269" s="38" t="s">
        <v>4</v>
      </c>
      <c r="F269" s="39" t="s">
        <v>370</v>
      </c>
      <c r="G269" s="40" t="s">
        <v>621</v>
      </c>
      <c r="H269" s="4" t="s">
        <v>1354</v>
      </c>
      <c r="I269" s="4" t="s">
        <v>604</v>
      </c>
      <c r="J269" s="4" t="s">
        <v>605</v>
      </c>
      <c r="K269" s="4" t="s">
        <v>646</v>
      </c>
      <c r="L269" s="4" t="s">
        <v>645</v>
      </c>
      <c r="M269" s="4" t="str">
        <f t="shared" si="19"/>
        <v>1382184</v>
      </c>
      <c r="N269" s="4">
        <v>12</v>
      </c>
      <c r="O269" s="4">
        <v>0</v>
      </c>
      <c r="P269" s="4">
        <v>960</v>
      </c>
      <c r="Q269" s="41">
        <f t="shared" si="21"/>
        <v>4</v>
      </c>
      <c r="R269" s="39">
        <v>45103</v>
      </c>
      <c r="S269" s="39">
        <v>45107</v>
      </c>
      <c r="T269" s="27" t="str">
        <f t="shared" si="20"/>
        <v>0 - 7</v>
      </c>
    </row>
    <row r="270" spans="1:20" x14ac:dyDescent="0.25">
      <c r="A270" s="36" t="str">
        <f t="shared" si="17"/>
        <v>junho</v>
      </c>
      <c r="B270" s="37">
        <f t="shared" si="18"/>
        <v>26</v>
      </c>
      <c r="C270" s="29">
        <v>45103</v>
      </c>
      <c r="D270" s="29" t="s">
        <v>272</v>
      </c>
      <c r="E270" s="38" t="s">
        <v>4</v>
      </c>
      <c r="F270" s="39" t="s">
        <v>370</v>
      </c>
      <c r="G270" s="40" t="s">
        <v>621</v>
      </c>
      <c r="H270" s="4" t="s">
        <v>1354</v>
      </c>
      <c r="I270" s="4" t="s">
        <v>604</v>
      </c>
      <c r="J270" s="4" t="s">
        <v>605</v>
      </c>
      <c r="K270" s="4" t="s">
        <v>648</v>
      </c>
      <c r="L270" s="4" t="s">
        <v>647</v>
      </c>
      <c r="M270" s="4" t="str">
        <f t="shared" si="19"/>
        <v>1382184</v>
      </c>
      <c r="N270" s="4">
        <v>12</v>
      </c>
      <c r="O270" s="4">
        <v>0</v>
      </c>
      <c r="P270" s="4">
        <v>960</v>
      </c>
      <c r="Q270" s="41">
        <f t="shared" si="21"/>
        <v>4</v>
      </c>
      <c r="R270" s="39">
        <v>45103</v>
      </c>
      <c r="S270" s="39">
        <v>45107</v>
      </c>
      <c r="T270" s="27" t="str">
        <f t="shared" si="20"/>
        <v>0 - 7</v>
      </c>
    </row>
    <row r="271" spans="1:20" x14ac:dyDescent="0.25">
      <c r="A271" s="36" t="str">
        <f t="shared" si="17"/>
        <v>junho</v>
      </c>
      <c r="B271" s="37">
        <f t="shared" si="18"/>
        <v>26</v>
      </c>
      <c r="C271" s="29">
        <v>45103</v>
      </c>
      <c r="D271" s="29" t="s">
        <v>272</v>
      </c>
      <c r="E271" s="38" t="s">
        <v>4</v>
      </c>
      <c r="F271" s="39" t="s">
        <v>370</v>
      </c>
      <c r="G271" s="40" t="s">
        <v>621</v>
      </c>
      <c r="H271" s="4" t="s">
        <v>1354</v>
      </c>
      <c r="I271" s="4" t="s">
        <v>604</v>
      </c>
      <c r="J271" s="4" t="s">
        <v>605</v>
      </c>
      <c r="K271" s="4" t="s">
        <v>650</v>
      </c>
      <c r="L271" s="4" t="s">
        <v>649</v>
      </c>
      <c r="M271" s="4" t="str">
        <f t="shared" si="19"/>
        <v>1382189</v>
      </c>
      <c r="N271" s="4">
        <v>12</v>
      </c>
      <c r="O271" s="4">
        <v>0</v>
      </c>
      <c r="P271" s="4">
        <v>600</v>
      </c>
      <c r="Q271" s="41">
        <f t="shared" si="21"/>
        <v>4</v>
      </c>
      <c r="R271" s="39">
        <v>45103</v>
      </c>
      <c r="S271" s="39">
        <v>45107</v>
      </c>
      <c r="T271" s="27" t="str">
        <f t="shared" si="20"/>
        <v>0 - 7</v>
      </c>
    </row>
    <row r="272" spans="1:20" x14ac:dyDescent="0.25">
      <c r="A272" s="36" t="str">
        <f t="shared" si="17"/>
        <v>junho</v>
      </c>
      <c r="B272" s="37">
        <f t="shared" si="18"/>
        <v>26</v>
      </c>
      <c r="C272" s="29">
        <v>45103</v>
      </c>
      <c r="D272" s="29" t="s">
        <v>272</v>
      </c>
      <c r="E272" s="38" t="s">
        <v>4</v>
      </c>
      <c r="F272" s="39" t="s">
        <v>370</v>
      </c>
      <c r="G272" s="40" t="s">
        <v>621</v>
      </c>
      <c r="H272" s="4" t="s">
        <v>1354</v>
      </c>
      <c r="I272" s="4" t="s">
        <v>604</v>
      </c>
      <c r="J272" s="4" t="s">
        <v>605</v>
      </c>
      <c r="K272" s="4" t="s">
        <v>652</v>
      </c>
      <c r="L272" s="4" t="s">
        <v>651</v>
      </c>
      <c r="M272" s="4" t="str">
        <f t="shared" si="19"/>
        <v>1382190</v>
      </c>
      <c r="N272" s="4">
        <v>12</v>
      </c>
      <c r="O272" s="4">
        <v>0</v>
      </c>
      <c r="P272" s="4">
        <v>600</v>
      </c>
      <c r="Q272" s="41">
        <f t="shared" si="21"/>
        <v>4</v>
      </c>
      <c r="R272" s="39">
        <v>45103</v>
      </c>
      <c r="S272" s="39">
        <v>45107</v>
      </c>
      <c r="T272" s="27" t="str">
        <f t="shared" si="20"/>
        <v>0 - 7</v>
      </c>
    </row>
    <row r="273" spans="1:20" x14ac:dyDescent="0.25">
      <c r="A273" s="36" t="str">
        <f t="shared" si="17"/>
        <v>junho</v>
      </c>
      <c r="B273" s="37">
        <f t="shared" si="18"/>
        <v>26</v>
      </c>
      <c r="C273" s="29">
        <v>45103</v>
      </c>
      <c r="D273" s="29" t="s">
        <v>272</v>
      </c>
      <c r="E273" s="38" t="s">
        <v>4</v>
      </c>
      <c r="F273" s="39" t="s">
        <v>370</v>
      </c>
      <c r="G273" s="40" t="s">
        <v>621</v>
      </c>
      <c r="H273" s="4" t="s">
        <v>1354</v>
      </c>
      <c r="I273" s="4" t="s">
        <v>604</v>
      </c>
      <c r="J273" s="4" t="s">
        <v>605</v>
      </c>
      <c r="K273" s="4" t="s">
        <v>654</v>
      </c>
      <c r="L273" s="4" t="s">
        <v>653</v>
      </c>
      <c r="M273" s="4" t="str">
        <f t="shared" si="19"/>
        <v>1382188</v>
      </c>
      <c r="N273" s="4">
        <v>12</v>
      </c>
      <c r="O273" s="4">
        <v>0</v>
      </c>
      <c r="P273" s="4">
        <v>600</v>
      </c>
      <c r="Q273" s="41">
        <f t="shared" si="21"/>
        <v>4</v>
      </c>
      <c r="R273" s="39">
        <v>45103</v>
      </c>
      <c r="S273" s="39">
        <v>45107</v>
      </c>
      <c r="T273" s="27" t="str">
        <f t="shared" si="20"/>
        <v>0 - 7</v>
      </c>
    </row>
    <row r="274" spans="1:20" x14ac:dyDescent="0.25">
      <c r="A274" s="36" t="str">
        <f t="shared" si="17"/>
        <v>junho</v>
      </c>
      <c r="B274" s="37">
        <f t="shared" si="18"/>
        <v>26</v>
      </c>
      <c r="C274" s="29">
        <v>45103</v>
      </c>
      <c r="D274" s="29" t="s">
        <v>272</v>
      </c>
      <c r="E274" s="38" t="s">
        <v>4</v>
      </c>
      <c r="F274" s="39" t="s">
        <v>370</v>
      </c>
      <c r="G274" s="40" t="s">
        <v>621</v>
      </c>
      <c r="H274" s="4" t="s">
        <v>1354</v>
      </c>
      <c r="I274" s="4" t="s">
        <v>604</v>
      </c>
      <c r="J274" s="4" t="s">
        <v>605</v>
      </c>
      <c r="K274" s="4" t="s">
        <v>656</v>
      </c>
      <c r="L274" s="4" t="s">
        <v>655</v>
      </c>
      <c r="M274" s="4" t="str">
        <f t="shared" si="19"/>
        <v>1382185</v>
      </c>
      <c r="N274" s="4">
        <v>12</v>
      </c>
      <c r="O274" s="4">
        <v>0</v>
      </c>
      <c r="P274" s="4">
        <v>600</v>
      </c>
      <c r="Q274" s="41">
        <f t="shared" si="21"/>
        <v>4</v>
      </c>
      <c r="R274" s="39">
        <v>45103</v>
      </c>
      <c r="S274" s="39">
        <v>45107</v>
      </c>
      <c r="T274" s="27" t="str">
        <f t="shared" si="20"/>
        <v>0 - 7</v>
      </c>
    </row>
    <row r="275" spans="1:20" x14ac:dyDescent="0.25">
      <c r="A275" s="36" t="str">
        <f t="shared" si="17"/>
        <v>junho</v>
      </c>
      <c r="B275" s="37">
        <f t="shared" si="18"/>
        <v>26</v>
      </c>
      <c r="C275" s="29">
        <v>45103</v>
      </c>
      <c r="D275" s="29" t="s">
        <v>272</v>
      </c>
      <c r="E275" s="38" t="s">
        <v>4</v>
      </c>
      <c r="F275" s="39" t="s">
        <v>370</v>
      </c>
      <c r="G275" s="40" t="s">
        <v>207</v>
      </c>
      <c r="H275" s="4" t="s">
        <v>1355</v>
      </c>
      <c r="I275" s="4" t="s">
        <v>604</v>
      </c>
      <c r="J275" s="4" t="s">
        <v>657</v>
      </c>
      <c r="K275" s="4" t="s">
        <v>659</v>
      </c>
      <c r="L275" s="4" t="s">
        <v>658</v>
      </c>
      <c r="M275" s="4" t="str">
        <f t="shared" si="19"/>
        <v>1382109</v>
      </c>
      <c r="N275" s="4">
        <v>5</v>
      </c>
      <c r="O275" s="4">
        <v>0</v>
      </c>
      <c r="P275" s="4">
        <v>165</v>
      </c>
      <c r="Q275" s="41">
        <f t="shared" si="21"/>
        <v>4</v>
      </c>
      <c r="R275" s="39">
        <v>45103</v>
      </c>
      <c r="S275" s="39">
        <v>45107</v>
      </c>
      <c r="T275" s="27" t="str">
        <f t="shared" si="20"/>
        <v>0 - 7</v>
      </c>
    </row>
    <row r="276" spans="1:20" x14ac:dyDescent="0.25">
      <c r="A276" s="36" t="str">
        <f t="shared" si="17"/>
        <v>junho</v>
      </c>
      <c r="B276" s="37">
        <f t="shared" si="18"/>
        <v>26</v>
      </c>
      <c r="C276" s="29">
        <v>45103</v>
      </c>
      <c r="D276" s="29" t="s">
        <v>272</v>
      </c>
      <c r="E276" s="38" t="s">
        <v>4</v>
      </c>
      <c r="F276" s="39" t="s">
        <v>370</v>
      </c>
      <c r="G276" s="40" t="s">
        <v>207</v>
      </c>
      <c r="H276" s="4" t="s">
        <v>1355</v>
      </c>
      <c r="I276" s="4" t="s">
        <v>604</v>
      </c>
      <c r="J276" s="4" t="s">
        <v>657</v>
      </c>
      <c r="K276" s="4" t="s">
        <v>661</v>
      </c>
      <c r="L276" s="4" t="s">
        <v>660</v>
      </c>
      <c r="M276" s="4" t="str">
        <f t="shared" si="19"/>
        <v>1382109</v>
      </c>
      <c r="N276" s="4">
        <v>5</v>
      </c>
      <c r="O276" s="4">
        <v>0</v>
      </c>
      <c r="P276" s="4">
        <v>165</v>
      </c>
      <c r="Q276" s="41">
        <f t="shared" si="21"/>
        <v>4</v>
      </c>
      <c r="R276" s="39">
        <v>45103</v>
      </c>
      <c r="S276" s="39">
        <v>45107</v>
      </c>
      <c r="T276" s="27" t="str">
        <f t="shared" si="20"/>
        <v>0 - 7</v>
      </c>
    </row>
    <row r="277" spans="1:20" x14ac:dyDescent="0.25">
      <c r="A277" s="36" t="str">
        <f t="shared" si="17"/>
        <v>junho</v>
      </c>
      <c r="B277" s="37">
        <f t="shared" si="18"/>
        <v>26</v>
      </c>
      <c r="C277" s="29">
        <v>45103</v>
      </c>
      <c r="D277" s="29" t="s">
        <v>272</v>
      </c>
      <c r="E277" s="38" t="s">
        <v>4</v>
      </c>
      <c r="F277" s="39" t="s">
        <v>370</v>
      </c>
      <c r="G277" s="40" t="s">
        <v>207</v>
      </c>
      <c r="H277" s="4" t="s">
        <v>1356</v>
      </c>
      <c r="I277" s="4" t="s">
        <v>16</v>
      </c>
      <c r="J277" s="4" t="s">
        <v>51</v>
      </c>
      <c r="K277" s="4" t="s">
        <v>523</v>
      </c>
      <c r="L277" s="4" t="s">
        <v>662</v>
      </c>
      <c r="M277" s="4" t="str">
        <f t="shared" si="19"/>
        <v>1381930</v>
      </c>
      <c r="N277" s="4">
        <v>6</v>
      </c>
      <c r="O277" s="4">
        <v>0</v>
      </c>
      <c r="P277" s="4">
        <v>1800</v>
      </c>
      <c r="Q277" s="41">
        <f>_xlfn.DAYS(S277,R277)</f>
        <v>4</v>
      </c>
      <c r="R277" s="39">
        <v>45103</v>
      </c>
      <c r="S277" s="39">
        <v>45107</v>
      </c>
      <c r="T277" s="27" t="str">
        <f t="shared" si="20"/>
        <v>0 - 7</v>
      </c>
    </row>
    <row r="278" spans="1:20" x14ac:dyDescent="0.25">
      <c r="A278" s="36" t="str">
        <f t="shared" si="17"/>
        <v>junho</v>
      </c>
      <c r="B278" s="37">
        <f t="shared" si="18"/>
        <v>26</v>
      </c>
      <c r="C278" s="29">
        <v>45103</v>
      </c>
      <c r="D278" s="29" t="s">
        <v>272</v>
      </c>
      <c r="E278" s="38" t="s">
        <v>4</v>
      </c>
      <c r="F278" s="39" t="s">
        <v>370</v>
      </c>
      <c r="G278" s="40" t="s">
        <v>207</v>
      </c>
      <c r="H278" s="4" t="s">
        <v>1356</v>
      </c>
      <c r="I278" s="4" t="s">
        <v>16</v>
      </c>
      <c r="J278" s="4" t="s">
        <v>51</v>
      </c>
      <c r="K278" s="4" t="s">
        <v>434</v>
      </c>
      <c r="L278" s="4" t="s">
        <v>663</v>
      </c>
      <c r="M278" s="4" t="str">
        <f t="shared" si="19"/>
        <v>1381930</v>
      </c>
      <c r="N278" s="4">
        <v>6</v>
      </c>
      <c r="O278" s="4">
        <v>0</v>
      </c>
      <c r="P278" s="4">
        <v>1200</v>
      </c>
      <c r="Q278" s="41">
        <f>_xlfn.DAYS(S278,R278)</f>
        <v>4</v>
      </c>
      <c r="R278" s="39">
        <v>45103</v>
      </c>
      <c r="S278" s="39">
        <v>45107</v>
      </c>
      <c r="T278" s="27" t="str">
        <f t="shared" si="20"/>
        <v>0 - 7</v>
      </c>
    </row>
    <row r="279" spans="1:20" x14ac:dyDescent="0.25">
      <c r="A279" s="36" t="str">
        <f t="shared" si="17"/>
        <v>junho</v>
      </c>
      <c r="B279" s="37">
        <f t="shared" si="18"/>
        <v>26</v>
      </c>
      <c r="C279" s="29">
        <v>45103</v>
      </c>
      <c r="D279" s="29" t="s">
        <v>272</v>
      </c>
      <c r="E279" s="38" t="s">
        <v>4</v>
      </c>
      <c r="F279" s="39" t="s">
        <v>370</v>
      </c>
      <c r="G279" s="40" t="s">
        <v>207</v>
      </c>
      <c r="H279" s="4" t="s">
        <v>1357</v>
      </c>
      <c r="I279" s="4" t="s">
        <v>604</v>
      </c>
      <c r="J279" s="4" t="s">
        <v>605</v>
      </c>
      <c r="K279" s="4" t="s">
        <v>665</v>
      </c>
      <c r="L279" s="4" t="s">
        <v>664</v>
      </c>
      <c r="M279" s="4" t="str">
        <f t="shared" si="19"/>
        <v>1381120</v>
      </c>
      <c r="N279" s="4">
        <v>12</v>
      </c>
      <c r="O279" s="4">
        <v>0</v>
      </c>
      <c r="P279" s="4">
        <v>1200</v>
      </c>
      <c r="Q279" s="41">
        <f>_xlfn.DAYS(S279,R279)</f>
        <v>4</v>
      </c>
      <c r="R279" s="39">
        <v>45103</v>
      </c>
      <c r="S279" s="39">
        <v>45107</v>
      </c>
      <c r="T279" s="27" t="str">
        <f t="shared" si="20"/>
        <v>0 - 7</v>
      </c>
    </row>
    <row r="280" spans="1:20" x14ac:dyDescent="0.25">
      <c r="A280" s="36" t="str">
        <f t="shared" si="17"/>
        <v>junho</v>
      </c>
      <c r="B280" s="37">
        <f t="shared" si="18"/>
        <v>26</v>
      </c>
      <c r="C280" s="29">
        <v>45103</v>
      </c>
      <c r="D280" s="29" t="s">
        <v>272</v>
      </c>
      <c r="E280" s="38" t="s">
        <v>4</v>
      </c>
      <c r="F280" s="39" t="s">
        <v>370</v>
      </c>
      <c r="G280" s="40" t="s">
        <v>207</v>
      </c>
      <c r="H280" s="4" t="s">
        <v>1358</v>
      </c>
      <c r="I280" s="4" t="s">
        <v>28</v>
      </c>
      <c r="J280" s="4" t="s">
        <v>29</v>
      </c>
      <c r="K280" s="4" t="s">
        <v>667</v>
      </c>
      <c r="L280" s="4" t="s">
        <v>666</v>
      </c>
      <c r="M280" s="4" t="str">
        <f t="shared" si="19"/>
        <v>1381601</v>
      </c>
      <c r="N280" s="4">
        <v>36</v>
      </c>
      <c r="O280" s="4">
        <v>0</v>
      </c>
      <c r="P280" s="4">
        <v>5004</v>
      </c>
      <c r="Q280" s="41">
        <f>_xlfn.DAYS(S280,R280)</f>
        <v>21</v>
      </c>
      <c r="R280" s="39">
        <v>45103</v>
      </c>
      <c r="S280" s="46">
        <v>45124</v>
      </c>
      <c r="T280" s="27" t="str">
        <f t="shared" si="20"/>
        <v>18 - 22</v>
      </c>
    </row>
    <row r="281" spans="1:20" x14ac:dyDescent="0.25">
      <c r="A281" s="36" t="str">
        <f t="shared" si="17"/>
        <v>junho</v>
      </c>
      <c r="B281" s="37">
        <f t="shared" si="18"/>
        <v>26</v>
      </c>
      <c r="C281" s="29">
        <v>45103</v>
      </c>
      <c r="D281" s="29" t="s">
        <v>272</v>
      </c>
      <c r="E281" s="38" t="s">
        <v>4</v>
      </c>
      <c r="F281" s="39" t="s">
        <v>370</v>
      </c>
      <c r="G281" s="40" t="s">
        <v>207</v>
      </c>
      <c r="H281" s="4" t="s">
        <v>1358</v>
      </c>
      <c r="I281" s="4" t="s">
        <v>28</v>
      </c>
      <c r="J281" s="4" t="s">
        <v>36</v>
      </c>
      <c r="K281" s="4" t="s">
        <v>669</v>
      </c>
      <c r="L281" s="4" t="s">
        <v>668</v>
      </c>
      <c r="M281" s="4" t="str">
        <f t="shared" si="19"/>
        <v>1381570</v>
      </c>
      <c r="N281" s="4">
        <v>36</v>
      </c>
      <c r="O281" s="4">
        <v>0</v>
      </c>
      <c r="P281" s="4">
        <v>5004</v>
      </c>
      <c r="Q281" s="41">
        <f t="shared" ref="Q281" si="22">_xlfn.DAYS(S281,R281)</f>
        <v>21</v>
      </c>
      <c r="R281" s="39">
        <v>45103</v>
      </c>
      <c r="S281" s="46">
        <v>45124</v>
      </c>
      <c r="T281" s="27" t="str">
        <f t="shared" si="20"/>
        <v>18 - 22</v>
      </c>
    </row>
    <row r="282" spans="1:20" x14ac:dyDescent="0.25">
      <c r="A282" s="36" t="str">
        <f t="shared" si="17"/>
        <v>junho</v>
      </c>
      <c r="B282" s="37">
        <f t="shared" si="18"/>
        <v>26</v>
      </c>
      <c r="C282" s="29">
        <v>45103</v>
      </c>
      <c r="D282" s="29" t="s">
        <v>272</v>
      </c>
      <c r="E282" s="38" t="s">
        <v>4</v>
      </c>
      <c r="F282" s="39" t="s">
        <v>370</v>
      </c>
      <c r="G282" s="40" t="s">
        <v>207</v>
      </c>
      <c r="H282" s="4" t="s">
        <v>1359</v>
      </c>
      <c r="I282" s="4" t="s">
        <v>670</v>
      </c>
      <c r="J282" s="4" t="s">
        <v>671</v>
      </c>
      <c r="K282" s="4" t="s">
        <v>672</v>
      </c>
      <c r="L282" s="4">
        <v>1381909</v>
      </c>
      <c r="M282" s="4" t="str">
        <f t="shared" si="19"/>
        <v>1381909</v>
      </c>
      <c r="N282" s="4">
        <v>5</v>
      </c>
      <c r="O282" s="4">
        <v>0</v>
      </c>
      <c r="P282" s="4">
        <v>300</v>
      </c>
      <c r="Q282" s="41">
        <f>_xlfn.DAYS(S282,R282)</f>
        <v>1</v>
      </c>
      <c r="R282" s="39">
        <v>45103</v>
      </c>
      <c r="S282" s="46">
        <v>45104</v>
      </c>
      <c r="T282" s="27" t="str">
        <f t="shared" si="20"/>
        <v>0 - 7</v>
      </c>
    </row>
    <row r="283" spans="1:20" x14ac:dyDescent="0.25">
      <c r="A283" s="36" t="str">
        <f t="shared" si="17"/>
        <v>junho</v>
      </c>
      <c r="B283" s="37">
        <f t="shared" si="18"/>
        <v>26</v>
      </c>
      <c r="C283" s="29">
        <v>45103</v>
      </c>
      <c r="D283" s="29" t="s">
        <v>272</v>
      </c>
      <c r="E283" s="38" t="s">
        <v>4</v>
      </c>
      <c r="F283" s="39" t="s">
        <v>370</v>
      </c>
      <c r="G283" s="40" t="s">
        <v>207</v>
      </c>
      <c r="H283" s="4" t="s">
        <v>1359</v>
      </c>
      <c r="I283" s="4" t="s">
        <v>670</v>
      </c>
      <c r="J283" s="4" t="s">
        <v>671</v>
      </c>
      <c r="K283" s="4" t="s">
        <v>673</v>
      </c>
      <c r="L283" s="4">
        <v>1381911</v>
      </c>
      <c r="M283" s="4" t="str">
        <f t="shared" si="19"/>
        <v>1381911</v>
      </c>
      <c r="N283" s="4">
        <v>5</v>
      </c>
      <c r="O283" s="4">
        <v>0</v>
      </c>
      <c r="P283" s="4">
        <v>200</v>
      </c>
      <c r="Q283" s="41">
        <f t="shared" ref="Q283:Q286" si="23">_xlfn.DAYS(S283,R283)</f>
        <v>1</v>
      </c>
      <c r="R283" s="39">
        <v>45103</v>
      </c>
      <c r="S283" s="46">
        <v>45104</v>
      </c>
      <c r="T283" s="27" t="str">
        <f t="shared" si="20"/>
        <v>0 - 7</v>
      </c>
    </row>
    <row r="284" spans="1:20" x14ac:dyDescent="0.25">
      <c r="A284" s="36" t="str">
        <f t="shared" si="17"/>
        <v>junho</v>
      </c>
      <c r="B284" s="37">
        <f t="shared" si="18"/>
        <v>26</v>
      </c>
      <c r="C284" s="29">
        <v>45103</v>
      </c>
      <c r="D284" s="29" t="s">
        <v>272</v>
      </c>
      <c r="E284" s="38" t="s">
        <v>4</v>
      </c>
      <c r="F284" s="39" t="s">
        <v>370</v>
      </c>
      <c r="G284" s="40" t="s">
        <v>207</v>
      </c>
      <c r="H284" s="4" t="s">
        <v>1359</v>
      </c>
      <c r="I284" s="4" t="s">
        <v>670</v>
      </c>
      <c r="J284" s="4" t="s">
        <v>671</v>
      </c>
      <c r="K284" s="4" t="s">
        <v>674</v>
      </c>
      <c r="L284" s="4">
        <v>1381910</v>
      </c>
      <c r="M284" s="4" t="str">
        <f t="shared" si="19"/>
        <v>1381910</v>
      </c>
      <c r="N284" s="4">
        <v>5</v>
      </c>
      <c r="O284" s="4">
        <v>0</v>
      </c>
      <c r="P284" s="4">
        <v>300</v>
      </c>
      <c r="Q284" s="41">
        <f t="shared" si="23"/>
        <v>1</v>
      </c>
      <c r="R284" s="39">
        <v>45103</v>
      </c>
      <c r="S284" s="46">
        <v>45104</v>
      </c>
      <c r="T284" s="27" t="str">
        <f t="shared" si="20"/>
        <v>0 - 7</v>
      </c>
    </row>
    <row r="285" spans="1:20" x14ac:dyDescent="0.25">
      <c r="A285" s="36" t="str">
        <f t="shared" si="17"/>
        <v>junho</v>
      </c>
      <c r="B285" s="37">
        <f t="shared" si="18"/>
        <v>26</v>
      </c>
      <c r="C285" s="29">
        <v>45103</v>
      </c>
      <c r="D285" s="29" t="s">
        <v>272</v>
      </c>
      <c r="E285" s="38" t="s">
        <v>4</v>
      </c>
      <c r="F285" s="39" t="s">
        <v>370</v>
      </c>
      <c r="G285" s="40" t="s">
        <v>207</v>
      </c>
      <c r="H285" s="4" t="s">
        <v>1359</v>
      </c>
      <c r="I285" s="4" t="s">
        <v>670</v>
      </c>
      <c r="J285" s="4" t="s">
        <v>671</v>
      </c>
      <c r="K285" s="4" t="s">
        <v>675</v>
      </c>
      <c r="L285" s="4">
        <v>1381907</v>
      </c>
      <c r="M285" s="4" t="str">
        <f t="shared" si="19"/>
        <v>1381907</v>
      </c>
      <c r="N285" s="4">
        <v>5</v>
      </c>
      <c r="O285" s="4">
        <v>0</v>
      </c>
      <c r="P285" s="4">
        <v>300</v>
      </c>
      <c r="Q285" s="41">
        <f t="shared" si="23"/>
        <v>1</v>
      </c>
      <c r="R285" s="39">
        <v>45103</v>
      </c>
      <c r="S285" s="46">
        <v>45104</v>
      </c>
      <c r="T285" s="27" t="str">
        <f t="shared" si="20"/>
        <v>0 - 7</v>
      </c>
    </row>
    <row r="286" spans="1:20" x14ac:dyDescent="0.25">
      <c r="A286" s="36" t="str">
        <f t="shared" si="17"/>
        <v>junho</v>
      </c>
      <c r="B286" s="37">
        <f t="shared" si="18"/>
        <v>26</v>
      </c>
      <c r="C286" s="29">
        <v>45103</v>
      </c>
      <c r="D286" s="29" t="s">
        <v>272</v>
      </c>
      <c r="E286" s="38" t="s">
        <v>4</v>
      </c>
      <c r="F286" s="39" t="s">
        <v>370</v>
      </c>
      <c r="G286" s="40" t="s">
        <v>207</v>
      </c>
      <c r="H286" s="4" t="s">
        <v>1359</v>
      </c>
      <c r="I286" s="4" t="s">
        <v>670</v>
      </c>
      <c r="J286" s="4" t="s">
        <v>671</v>
      </c>
      <c r="K286" s="4" t="s">
        <v>676</v>
      </c>
      <c r="L286" s="4">
        <v>1381912</v>
      </c>
      <c r="M286" s="4" t="str">
        <f t="shared" si="19"/>
        <v>1381912</v>
      </c>
      <c r="N286" s="4">
        <v>5</v>
      </c>
      <c r="O286" s="4">
        <v>0</v>
      </c>
      <c r="P286" s="4">
        <v>300</v>
      </c>
      <c r="Q286" s="41">
        <f t="shared" si="23"/>
        <v>1</v>
      </c>
      <c r="R286" s="39">
        <v>45103</v>
      </c>
      <c r="S286" s="46">
        <v>45104</v>
      </c>
      <c r="T286" s="27" t="str">
        <f t="shared" si="20"/>
        <v>0 - 7</v>
      </c>
    </row>
    <row r="287" spans="1:20" x14ac:dyDescent="0.25">
      <c r="A287" s="36" t="str">
        <f t="shared" si="17"/>
        <v>junho</v>
      </c>
      <c r="B287" s="37">
        <f t="shared" si="18"/>
        <v>26</v>
      </c>
      <c r="C287" s="29">
        <v>45103</v>
      </c>
      <c r="D287" s="29" t="s">
        <v>272</v>
      </c>
      <c r="E287" s="38" t="s">
        <v>4</v>
      </c>
      <c r="F287" s="39" t="s">
        <v>370</v>
      </c>
      <c r="G287" s="40" t="s">
        <v>207</v>
      </c>
      <c r="H287" s="4" t="s">
        <v>1360</v>
      </c>
      <c r="I287" s="4" t="s">
        <v>677</v>
      </c>
      <c r="J287" s="4" t="s">
        <v>678</v>
      </c>
      <c r="K287" s="4" t="s">
        <v>679</v>
      </c>
      <c r="L287" s="4">
        <v>1322940</v>
      </c>
      <c r="M287" s="4" t="str">
        <f t="shared" si="19"/>
        <v>1322940</v>
      </c>
      <c r="N287" s="4">
        <v>6</v>
      </c>
      <c r="O287" s="4">
        <v>0</v>
      </c>
      <c r="P287" s="4">
        <v>480</v>
      </c>
      <c r="Q287" s="41">
        <f>_xlfn.DAYS(S287,R287)</f>
        <v>1</v>
      </c>
      <c r="R287" s="39">
        <v>45103</v>
      </c>
      <c r="S287" s="39">
        <v>45104</v>
      </c>
      <c r="T287" s="27" t="str">
        <f t="shared" si="20"/>
        <v>0 - 7</v>
      </c>
    </row>
    <row r="288" spans="1:20" x14ac:dyDescent="0.25">
      <c r="A288" s="36" t="str">
        <f t="shared" si="17"/>
        <v>junho</v>
      </c>
      <c r="B288" s="37">
        <f t="shared" si="18"/>
        <v>26</v>
      </c>
      <c r="C288" s="29">
        <v>45103</v>
      </c>
      <c r="D288" s="29" t="s">
        <v>272</v>
      </c>
      <c r="E288" s="38" t="s">
        <v>4</v>
      </c>
      <c r="F288" s="39" t="s">
        <v>370</v>
      </c>
      <c r="G288" s="40" t="s">
        <v>207</v>
      </c>
      <c r="H288" s="4" t="s">
        <v>1360</v>
      </c>
      <c r="I288" s="4" t="s">
        <v>677</v>
      </c>
      <c r="J288" s="4" t="s">
        <v>678</v>
      </c>
      <c r="K288" s="4" t="s">
        <v>680</v>
      </c>
      <c r="L288" s="4">
        <v>1358771</v>
      </c>
      <c r="M288" s="4" t="str">
        <f t="shared" si="19"/>
        <v>1358771</v>
      </c>
      <c r="N288" s="4">
        <v>6</v>
      </c>
      <c r="O288" s="4">
        <v>0</v>
      </c>
      <c r="P288" s="4">
        <v>720</v>
      </c>
      <c r="Q288" s="41">
        <f t="shared" ref="Q288:Q304" si="24">_xlfn.DAYS(S288,R288)</f>
        <v>1</v>
      </c>
      <c r="R288" s="39">
        <v>45103</v>
      </c>
      <c r="S288" s="39">
        <v>45104</v>
      </c>
      <c r="T288" s="27" t="str">
        <f t="shared" si="20"/>
        <v>0 - 7</v>
      </c>
    </row>
    <row r="289" spans="1:20" x14ac:dyDescent="0.25">
      <c r="A289" s="36" t="str">
        <f t="shared" si="17"/>
        <v>junho</v>
      </c>
      <c r="B289" s="37">
        <f t="shared" si="18"/>
        <v>26</v>
      </c>
      <c r="C289" s="29">
        <v>45103</v>
      </c>
      <c r="D289" s="29" t="s">
        <v>272</v>
      </c>
      <c r="E289" s="38" t="s">
        <v>4</v>
      </c>
      <c r="F289" s="39" t="s">
        <v>370</v>
      </c>
      <c r="G289" s="40" t="s">
        <v>207</v>
      </c>
      <c r="H289" s="4" t="s">
        <v>1360</v>
      </c>
      <c r="I289" s="4" t="s">
        <v>677</v>
      </c>
      <c r="J289" s="4" t="s">
        <v>678</v>
      </c>
      <c r="K289" s="4" t="s">
        <v>681</v>
      </c>
      <c r="L289" s="4">
        <v>1322941</v>
      </c>
      <c r="M289" s="4" t="str">
        <f t="shared" si="19"/>
        <v>1322941</v>
      </c>
      <c r="N289" s="4">
        <v>6</v>
      </c>
      <c r="O289" s="4">
        <v>0</v>
      </c>
      <c r="P289" s="4">
        <v>480</v>
      </c>
      <c r="Q289" s="41">
        <f t="shared" si="24"/>
        <v>1</v>
      </c>
      <c r="R289" s="39">
        <v>45103</v>
      </c>
      <c r="S289" s="39">
        <v>45104</v>
      </c>
      <c r="T289" s="27" t="str">
        <f t="shared" si="20"/>
        <v>0 - 7</v>
      </c>
    </row>
    <row r="290" spans="1:20" x14ac:dyDescent="0.25">
      <c r="A290" s="36" t="str">
        <f t="shared" si="17"/>
        <v>junho</v>
      </c>
      <c r="B290" s="37">
        <f t="shared" si="18"/>
        <v>26</v>
      </c>
      <c r="C290" s="29">
        <v>45103</v>
      </c>
      <c r="D290" s="29" t="s">
        <v>272</v>
      </c>
      <c r="E290" s="38" t="s">
        <v>4</v>
      </c>
      <c r="F290" s="39" t="s">
        <v>370</v>
      </c>
      <c r="G290" s="40" t="s">
        <v>207</v>
      </c>
      <c r="H290" s="4" t="s">
        <v>1360</v>
      </c>
      <c r="I290" s="4" t="s">
        <v>677</v>
      </c>
      <c r="J290" s="4" t="s">
        <v>678</v>
      </c>
      <c r="K290" s="4" t="s">
        <v>682</v>
      </c>
      <c r="L290" s="4">
        <v>1322939</v>
      </c>
      <c r="M290" s="4" t="str">
        <f t="shared" si="19"/>
        <v>1322939</v>
      </c>
      <c r="N290" s="4">
        <v>6</v>
      </c>
      <c r="O290" s="4">
        <v>0</v>
      </c>
      <c r="P290" s="4">
        <v>480</v>
      </c>
      <c r="Q290" s="41">
        <f t="shared" si="24"/>
        <v>1</v>
      </c>
      <c r="R290" s="39">
        <v>45103</v>
      </c>
      <c r="S290" s="39">
        <v>45104</v>
      </c>
      <c r="T290" s="27" t="str">
        <f t="shared" si="20"/>
        <v>0 - 7</v>
      </c>
    </row>
    <row r="291" spans="1:20" x14ac:dyDescent="0.25">
      <c r="A291" s="36" t="str">
        <f t="shared" si="17"/>
        <v>junho</v>
      </c>
      <c r="B291" s="37">
        <f t="shared" si="18"/>
        <v>26</v>
      </c>
      <c r="C291" s="29">
        <v>45103</v>
      </c>
      <c r="D291" s="29" t="s">
        <v>272</v>
      </c>
      <c r="E291" s="38" t="s">
        <v>4</v>
      </c>
      <c r="F291" s="39" t="s">
        <v>370</v>
      </c>
      <c r="G291" s="40" t="s">
        <v>683</v>
      </c>
      <c r="H291" s="4" t="s">
        <v>1361</v>
      </c>
      <c r="I291" s="4" t="s">
        <v>684</v>
      </c>
      <c r="J291" s="4" t="s">
        <v>685</v>
      </c>
      <c r="K291" s="4" t="s">
        <v>686</v>
      </c>
      <c r="L291" s="4">
        <v>1381950</v>
      </c>
      <c r="M291" s="4" t="str">
        <f t="shared" si="19"/>
        <v>1381950</v>
      </c>
      <c r="N291" s="4">
        <v>6</v>
      </c>
      <c r="O291" s="4">
        <v>0</v>
      </c>
      <c r="P291" s="4">
        <v>402</v>
      </c>
      <c r="Q291" s="41">
        <f t="shared" si="24"/>
        <v>1</v>
      </c>
      <c r="R291" s="39">
        <v>45103</v>
      </c>
      <c r="S291" s="46">
        <v>45104</v>
      </c>
      <c r="T291" s="27" t="str">
        <f t="shared" si="20"/>
        <v>0 - 7</v>
      </c>
    </row>
    <row r="292" spans="1:20" x14ac:dyDescent="0.25">
      <c r="A292" s="36" t="str">
        <f t="shared" si="17"/>
        <v>junho</v>
      </c>
      <c r="B292" s="37">
        <f t="shared" si="18"/>
        <v>26</v>
      </c>
      <c r="C292" s="29">
        <v>45103</v>
      </c>
      <c r="D292" s="29" t="s">
        <v>272</v>
      </c>
      <c r="E292" s="38" t="s">
        <v>4</v>
      </c>
      <c r="F292" s="39" t="s">
        <v>370</v>
      </c>
      <c r="G292" s="40" t="s">
        <v>683</v>
      </c>
      <c r="H292" s="4" t="s">
        <v>1361</v>
      </c>
      <c r="I292" s="4" t="s">
        <v>684</v>
      </c>
      <c r="J292" s="4" t="s">
        <v>685</v>
      </c>
      <c r="K292" s="4" t="s">
        <v>687</v>
      </c>
      <c r="L292" s="4">
        <v>1381949</v>
      </c>
      <c r="M292" s="4" t="str">
        <f t="shared" si="19"/>
        <v>1381949</v>
      </c>
      <c r="N292" s="4">
        <v>6</v>
      </c>
      <c r="O292" s="4">
        <v>0</v>
      </c>
      <c r="P292" s="4">
        <v>378</v>
      </c>
      <c r="Q292" s="41">
        <f t="shared" si="24"/>
        <v>1</v>
      </c>
      <c r="R292" s="39">
        <v>45103</v>
      </c>
      <c r="S292" s="46">
        <v>45104</v>
      </c>
      <c r="T292" s="27" t="str">
        <f t="shared" si="20"/>
        <v>0 - 7</v>
      </c>
    </row>
    <row r="293" spans="1:20" x14ac:dyDescent="0.25">
      <c r="A293" s="36" t="str">
        <f t="shared" si="17"/>
        <v>junho</v>
      </c>
      <c r="B293" s="37">
        <f t="shared" si="18"/>
        <v>26</v>
      </c>
      <c r="C293" s="29">
        <v>45103</v>
      </c>
      <c r="D293" s="29" t="s">
        <v>272</v>
      </c>
      <c r="E293" s="38" t="s">
        <v>4</v>
      </c>
      <c r="F293" s="39" t="s">
        <v>370</v>
      </c>
      <c r="G293" s="40" t="s">
        <v>683</v>
      </c>
      <c r="H293" s="4" t="s">
        <v>1361</v>
      </c>
      <c r="I293" s="4" t="s">
        <v>684</v>
      </c>
      <c r="J293" s="4" t="s">
        <v>685</v>
      </c>
      <c r="K293" s="4" t="s">
        <v>688</v>
      </c>
      <c r="L293" s="4">
        <v>1381955</v>
      </c>
      <c r="M293" s="4" t="str">
        <f t="shared" si="19"/>
        <v>1381955</v>
      </c>
      <c r="N293" s="4">
        <v>6</v>
      </c>
      <c r="O293" s="4">
        <v>0</v>
      </c>
      <c r="P293" s="4">
        <v>402</v>
      </c>
      <c r="Q293" s="41">
        <f t="shared" si="24"/>
        <v>1</v>
      </c>
      <c r="R293" s="39">
        <v>45103</v>
      </c>
      <c r="S293" s="46">
        <v>45104</v>
      </c>
      <c r="T293" s="27" t="str">
        <f t="shared" si="20"/>
        <v>0 - 7</v>
      </c>
    </row>
    <row r="294" spans="1:20" x14ac:dyDescent="0.25">
      <c r="A294" s="36" t="str">
        <f t="shared" si="17"/>
        <v>junho</v>
      </c>
      <c r="B294" s="37">
        <f t="shared" si="18"/>
        <v>26</v>
      </c>
      <c r="C294" s="29">
        <v>45103</v>
      </c>
      <c r="D294" s="29" t="s">
        <v>272</v>
      </c>
      <c r="E294" s="38" t="s">
        <v>4</v>
      </c>
      <c r="F294" s="39" t="s">
        <v>370</v>
      </c>
      <c r="G294" s="40" t="s">
        <v>683</v>
      </c>
      <c r="H294" s="4" t="s">
        <v>1361</v>
      </c>
      <c r="I294" s="4" t="s">
        <v>684</v>
      </c>
      <c r="J294" s="4" t="s">
        <v>685</v>
      </c>
      <c r="K294" s="4" t="s">
        <v>689</v>
      </c>
      <c r="L294" s="4">
        <v>1381953</v>
      </c>
      <c r="M294" s="4" t="str">
        <f t="shared" si="19"/>
        <v>1381953</v>
      </c>
      <c r="N294" s="4">
        <v>6</v>
      </c>
      <c r="O294" s="4">
        <v>0</v>
      </c>
      <c r="P294" s="4">
        <v>378</v>
      </c>
      <c r="Q294" s="41">
        <f t="shared" si="24"/>
        <v>1</v>
      </c>
      <c r="R294" s="39">
        <v>45103</v>
      </c>
      <c r="S294" s="46">
        <v>45104</v>
      </c>
      <c r="T294" s="27" t="str">
        <f t="shared" si="20"/>
        <v>0 - 7</v>
      </c>
    </row>
    <row r="295" spans="1:20" x14ac:dyDescent="0.25">
      <c r="A295" s="36" t="str">
        <f t="shared" si="17"/>
        <v>junho</v>
      </c>
      <c r="B295" s="37">
        <f t="shared" si="18"/>
        <v>26</v>
      </c>
      <c r="C295" s="29">
        <v>45103</v>
      </c>
      <c r="D295" s="29" t="s">
        <v>272</v>
      </c>
      <c r="E295" s="38" t="s">
        <v>4</v>
      </c>
      <c r="F295" s="39" t="s">
        <v>370</v>
      </c>
      <c r="G295" s="40" t="s">
        <v>683</v>
      </c>
      <c r="H295" s="4" t="s">
        <v>1361</v>
      </c>
      <c r="I295" s="4" t="s">
        <v>684</v>
      </c>
      <c r="J295" s="4" t="s">
        <v>685</v>
      </c>
      <c r="K295" s="4" t="s">
        <v>690</v>
      </c>
      <c r="L295" s="4">
        <v>1381954</v>
      </c>
      <c r="M295" s="4" t="str">
        <f t="shared" si="19"/>
        <v>1381954</v>
      </c>
      <c r="N295" s="4">
        <v>6</v>
      </c>
      <c r="O295" s="4">
        <v>0</v>
      </c>
      <c r="P295" s="4">
        <v>402</v>
      </c>
      <c r="Q295" s="41">
        <f t="shared" si="24"/>
        <v>1</v>
      </c>
      <c r="R295" s="39">
        <v>45103</v>
      </c>
      <c r="S295" s="46">
        <v>45104</v>
      </c>
      <c r="T295" s="27" t="str">
        <f t="shared" si="20"/>
        <v>0 - 7</v>
      </c>
    </row>
    <row r="296" spans="1:20" x14ac:dyDescent="0.25">
      <c r="A296" s="36" t="str">
        <f t="shared" si="17"/>
        <v>junho</v>
      </c>
      <c r="B296" s="37">
        <f t="shared" si="18"/>
        <v>26</v>
      </c>
      <c r="C296" s="29">
        <v>45103</v>
      </c>
      <c r="D296" s="29" t="s">
        <v>272</v>
      </c>
      <c r="E296" s="38" t="s">
        <v>4</v>
      </c>
      <c r="F296" s="39" t="s">
        <v>370</v>
      </c>
      <c r="G296" s="40" t="s">
        <v>683</v>
      </c>
      <c r="H296" s="4" t="s">
        <v>1361</v>
      </c>
      <c r="I296" s="4" t="s">
        <v>684</v>
      </c>
      <c r="J296" s="4" t="s">
        <v>685</v>
      </c>
      <c r="K296" s="4" t="s">
        <v>691</v>
      </c>
      <c r="L296" s="4">
        <v>1381951</v>
      </c>
      <c r="M296" s="4" t="str">
        <f t="shared" si="19"/>
        <v>1381951</v>
      </c>
      <c r="N296" s="4">
        <v>6</v>
      </c>
      <c r="O296" s="4">
        <v>0</v>
      </c>
      <c r="P296" s="4">
        <v>402</v>
      </c>
      <c r="Q296" s="41">
        <f t="shared" si="24"/>
        <v>1</v>
      </c>
      <c r="R296" s="39">
        <v>45103</v>
      </c>
      <c r="S296" s="46">
        <v>45104</v>
      </c>
      <c r="T296" s="27" t="str">
        <f t="shared" si="20"/>
        <v>0 - 7</v>
      </c>
    </row>
    <row r="297" spans="1:20" x14ac:dyDescent="0.25">
      <c r="A297" s="36" t="str">
        <f t="shared" si="17"/>
        <v>junho</v>
      </c>
      <c r="B297" s="37">
        <f t="shared" si="18"/>
        <v>26</v>
      </c>
      <c r="C297" s="29">
        <v>45103</v>
      </c>
      <c r="D297" s="29" t="s">
        <v>272</v>
      </c>
      <c r="E297" s="38" t="s">
        <v>4</v>
      </c>
      <c r="F297" s="39" t="s">
        <v>370</v>
      </c>
      <c r="G297" s="40" t="s">
        <v>683</v>
      </c>
      <c r="H297" s="4" t="s">
        <v>1362</v>
      </c>
      <c r="I297" s="4" t="s">
        <v>604</v>
      </c>
      <c r="J297" s="4" t="s">
        <v>605</v>
      </c>
      <c r="K297" s="4" t="s">
        <v>693</v>
      </c>
      <c r="L297" s="4" t="s">
        <v>692</v>
      </c>
      <c r="M297" s="4" t="str">
        <f t="shared" si="19"/>
        <v>1382149</v>
      </c>
      <c r="N297" s="4">
        <v>12</v>
      </c>
      <c r="O297" s="4">
        <v>0</v>
      </c>
      <c r="P297" s="4">
        <v>528</v>
      </c>
      <c r="Q297" s="41">
        <f t="shared" si="24"/>
        <v>4</v>
      </c>
      <c r="R297" s="39">
        <v>45103</v>
      </c>
      <c r="S297" s="39">
        <v>45107</v>
      </c>
      <c r="T297" s="27" t="str">
        <f t="shared" si="20"/>
        <v>0 - 7</v>
      </c>
    </row>
    <row r="298" spans="1:20" x14ac:dyDescent="0.25">
      <c r="A298" s="36" t="str">
        <f t="shared" si="17"/>
        <v>junho</v>
      </c>
      <c r="B298" s="37">
        <f t="shared" si="18"/>
        <v>26</v>
      </c>
      <c r="C298" s="29">
        <v>45103</v>
      </c>
      <c r="D298" s="29" t="s">
        <v>272</v>
      </c>
      <c r="E298" s="38" t="s">
        <v>4</v>
      </c>
      <c r="F298" s="39" t="s">
        <v>370</v>
      </c>
      <c r="G298" s="40" t="s">
        <v>683</v>
      </c>
      <c r="H298" s="4" t="s">
        <v>1362</v>
      </c>
      <c r="I298" s="4" t="s">
        <v>604</v>
      </c>
      <c r="J298" s="4" t="s">
        <v>605</v>
      </c>
      <c r="K298" s="4" t="s">
        <v>695</v>
      </c>
      <c r="L298" s="4" t="s">
        <v>694</v>
      </c>
      <c r="M298" s="4" t="str">
        <f t="shared" si="19"/>
        <v>1382150</v>
      </c>
      <c r="N298" s="4">
        <v>12</v>
      </c>
      <c r="O298" s="4">
        <v>0</v>
      </c>
      <c r="P298" s="4">
        <v>744</v>
      </c>
      <c r="Q298" s="41">
        <f t="shared" si="24"/>
        <v>4</v>
      </c>
      <c r="R298" s="39">
        <v>45103</v>
      </c>
      <c r="S298" s="39">
        <v>45107</v>
      </c>
      <c r="T298" s="27" t="str">
        <f t="shared" si="20"/>
        <v>0 - 7</v>
      </c>
    </row>
    <row r="299" spans="1:20" x14ac:dyDescent="0.25">
      <c r="A299" s="36" t="str">
        <f t="shared" si="17"/>
        <v>junho</v>
      </c>
      <c r="B299" s="37">
        <f t="shared" si="18"/>
        <v>26</v>
      </c>
      <c r="C299" s="29">
        <v>45103</v>
      </c>
      <c r="D299" s="29" t="s">
        <v>272</v>
      </c>
      <c r="E299" s="38" t="s">
        <v>4</v>
      </c>
      <c r="F299" s="39" t="s">
        <v>370</v>
      </c>
      <c r="G299" s="40" t="s">
        <v>683</v>
      </c>
      <c r="H299" s="4" t="s">
        <v>1362</v>
      </c>
      <c r="I299" s="4" t="s">
        <v>604</v>
      </c>
      <c r="J299" s="4" t="s">
        <v>605</v>
      </c>
      <c r="K299" s="4" t="s">
        <v>697</v>
      </c>
      <c r="L299" s="4" t="s">
        <v>696</v>
      </c>
      <c r="M299" s="4" t="str">
        <f t="shared" si="19"/>
        <v>1382211</v>
      </c>
      <c r="N299" s="4">
        <v>12</v>
      </c>
      <c r="O299" s="4">
        <v>0</v>
      </c>
      <c r="P299" s="4">
        <v>420</v>
      </c>
      <c r="Q299" s="41">
        <f t="shared" si="24"/>
        <v>4</v>
      </c>
      <c r="R299" s="39">
        <v>45103</v>
      </c>
      <c r="S299" s="39">
        <v>45107</v>
      </c>
      <c r="T299" s="27" t="str">
        <f t="shared" si="20"/>
        <v>0 - 7</v>
      </c>
    </row>
    <row r="300" spans="1:20" x14ac:dyDescent="0.25">
      <c r="A300" s="36" t="str">
        <f t="shared" si="17"/>
        <v>junho</v>
      </c>
      <c r="B300" s="37">
        <f t="shared" si="18"/>
        <v>26</v>
      </c>
      <c r="C300" s="29">
        <v>45103</v>
      </c>
      <c r="D300" s="29" t="s">
        <v>272</v>
      </c>
      <c r="E300" s="38" t="s">
        <v>4</v>
      </c>
      <c r="F300" s="39" t="s">
        <v>370</v>
      </c>
      <c r="G300" s="40" t="s">
        <v>683</v>
      </c>
      <c r="H300" s="4" t="s">
        <v>1362</v>
      </c>
      <c r="I300" s="4" t="s">
        <v>604</v>
      </c>
      <c r="J300" s="4" t="s">
        <v>605</v>
      </c>
      <c r="K300" s="4" t="s">
        <v>699</v>
      </c>
      <c r="L300" s="4" t="s">
        <v>698</v>
      </c>
      <c r="M300" s="4" t="str">
        <f t="shared" si="19"/>
        <v>1382211</v>
      </c>
      <c r="N300" s="4">
        <v>12</v>
      </c>
      <c r="O300" s="4">
        <v>0</v>
      </c>
      <c r="P300" s="4">
        <v>420</v>
      </c>
      <c r="Q300" s="41">
        <f t="shared" si="24"/>
        <v>4</v>
      </c>
      <c r="R300" s="39">
        <v>45103</v>
      </c>
      <c r="S300" s="39">
        <v>45107</v>
      </c>
      <c r="T300" s="27" t="str">
        <f t="shared" si="20"/>
        <v>0 - 7</v>
      </c>
    </row>
    <row r="301" spans="1:20" x14ac:dyDescent="0.25">
      <c r="A301" s="36" t="str">
        <f t="shared" si="17"/>
        <v>junho</v>
      </c>
      <c r="B301" s="37">
        <f t="shared" si="18"/>
        <v>26</v>
      </c>
      <c r="C301" s="29">
        <v>45103</v>
      </c>
      <c r="D301" s="29" t="s">
        <v>272</v>
      </c>
      <c r="E301" s="38" t="s">
        <v>4</v>
      </c>
      <c r="F301" s="39" t="s">
        <v>370</v>
      </c>
      <c r="G301" s="40" t="s">
        <v>683</v>
      </c>
      <c r="H301" s="4" t="s">
        <v>1362</v>
      </c>
      <c r="I301" s="4" t="s">
        <v>604</v>
      </c>
      <c r="J301" s="4" t="s">
        <v>605</v>
      </c>
      <c r="K301" s="4" t="s">
        <v>701</v>
      </c>
      <c r="L301" s="4" t="s">
        <v>700</v>
      </c>
      <c r="M301" s="4" t="str">
        <f t="shared" si="19"/>
        <v>1382211</v>
      </c>
      <c r="N301" s="4">
        <v>12</v>
      </c>
      <c r="O301" s="4">
        <v>0</v>
      </c>
      <c r="P301" s="4">
        <v>420</v>
      </c>
      <c r="Q301" s="41">
        <f t="shared" si="24"/>
        <v>4</v>
      </c>
      <c r="R301" s="39">
        <v>45103</v>
      </c>
      <c r="S301" s="39">
        <v>45107</v>
      </c>
      <c r="T301" s="27" t="str">
        <f t="shared" si="20"/>
        <v>0 - 7</v>
      </c>
    </row>
    <row r="302" spans="1:20" x14ac:dyDescent="0.25">
      <c r="A302" s="36" t="str">
        <f t="shared" si="17"/>
        <v>junho</v>
      </c>
      <c r="B302" s="37">
        <f t="shared" si="18"/>
        <v>26</v>
      </c>
      <c r="C302" s="29">
        <v>45103</v>
      </c>
      <c r="D302" s="29" t="s">
        <v>272</v>
      </c>
      <c r="E302" s="38" t="s">
        <v>4</v>
      </c>
      <c r="F302" s="39" t="s">
        <v>370</v>
      </c>
      <c r="G302" s="40" t="s">
        <v>683</v>
      </c>
      <c r="H302" s="4" t="s">
        <v>1362</v>
      </c>
      <c r="I302" s="4" t="s">
        <v>604</v>
      </c>
      <c r="J302" s="4" t="s">
        <v>605</v>
      </c>
      <c r="K302" s="4" t="s">
        <v>703</v>
      </c>
      <c r="L302" s="4" t="s">
        <v>702</v>
      </c>
      <c r="M302" s="4" t="str">
        <f t="shared" si="19"/>
        <v>1382149</v>
      </c>
      <c r="N302" s="4">
        <v>18</v>
      </c>
      <c r="O302" s="4">
        <v>0</v>
      </c>
      <c r="P302" s="4">
        <v>954</v>
      </c>
      <c r="Q302" s="41">
        <f t="shared" si="24"/>
        <v>4</v>
      </c>
      <c r="R302" s="39">
        <v>45103</v>
      </c>
      <c r="S302" s="39">
        <v>45107</v>
      </c>
      <c r="T302" s="27" t="str">
        <f t="shared" si="20"/>
        <v>0 - 7</v>
      </c>
    </row>
    <row r="303" spans="1:20" x14ac:dyDescent="0.25">
      <c r="A303" s="36" t="str">
        <f t="shared" si="17"/>
        <v>junho</v>
      </c>
      <c r="B303" s="37">
        <f t="shared" si="18"/>
        <v>26</v>
      </c>
      <c r="C303" s="29">
        <v>45103</v>
      </c>
      <c r="D303" s="29" t="s">
        <v>272</v>
      </c>
      <c r="E303" s="38" t="s">
        <v>4</v>
      </c>
      <c r="F303" s="39" t="s">
        <v>370</v>
      </c>
      <c r="G303" s="40" t="s">
        <v>683</v>
      </c>
      <c r="H303" s="4" t="s">
        <v>1362</v>
      </c>
      <c r="I303" s="4" t="s">
        <v>604</v>
      </c>
      <c r="J303" s="4" t="s">
        <v>605</v>
      </c>
      <c r="K303" s="4" t="s">
        <v>705</v>
      </c>
      <c r="L303" s="4" t="s">
        <v>704</v>
      </c>
      <c r="M303" s="4" t="str">
        <f t="shared" si="19"/>
        <v>1382149</v>
      </c>
      <c r="N303" s="4">
        <v>18</v>
      </c>
      <c r="O303" s="4">
        <v>0</v>
      </c>
      <c r="P303" s="4">
        <v>954</v>
      </c>
      <c r="Q303" s="41">
        <f t="shared" si="24"/>
        <v>4</v>
      </c>
      <c r="R303" s="39">
        <v>45103</v>
      </c>
      <c r="S303" s="39">
        <v>45107</v>
      </c>
      <c r="T303" s="27" t="str">
        <f t="shared" si="20"/>
        <v>0 - 7</v>
      </c>
    </row>
    <row r="304" spans="1:20" x14ac:dyDescent="0.25">
      <c r="A304" s="36" t="str">
        <f t="shared" si="17"/>
        <v>junho</v>
      </c>
      <c r="B304" s="37">
        <f t="shared" si="18"/>
        <v>26</v>
      </c>
      <c r="C304" s="29">
        <v>45103</v>
      </c>
      <c r="D304" s="29" t="s">
        <v>272</v>
      </c>
      <c r="E304" s="38" t="s">
        <v>4</v>
      </c>
      <c r="F304" s="39" t="s">
        <v>370</v>
      </c>
      <c r="G304" s="40" t="s">
        <v>683</v>
      </c>
      <c r="H304" s="4" t="s">
        <v>1362</v>
      </c>
      <c r="I304" s="4" t="s">
        <v>604</v>
      </c>
      <c r="J304" s="4" t="s">
        <v>605</v>
      </c>
      <c r="K304" s="4" t="s">
        <v>707</v>
      </c>
      <c r="L304" s="4" t="s">
        <v>706</v>
      </c>
      <c r="M304" s="4" t="str">
        <f t="shared" si="19"/>
        <v>1382150</v>
      </c>
      <c r="N304" s="4">
        <v>12</v>
      </c>
      <c r="O304" s="4">
        <v>0</v>
      </c>
      <c r="P304" s="4">
        <v>636</v>
      </c>
      <c r="Q304" s="41">
        <f t="shared" si="24"/>
        <v>4</v>
      </c>
      <c r="R304" s="39">
        <v>45103</v>
      </c>
      <c r="S304" s="39">
        <v>45107</v>
      </c>
      <c r="T304" s="27" t="str">
        <f t="shared" si="20"/>
        <v>0 - 7</v>
      </c>
    </row>
    <row r="305" spans="1:20" x14ac:dyDescent="0.25">
      <c r="A305" s="36" t="str">
        <f t="shared" si="17"/>
        <v>junho</v>
      </c>
      <c r="B305" s="37">
        <f t="shared" si="18"/>
        <v>26</v>
      </c>
      <c r="C305" s="29">
        <v>45103</v>
      </c>
      <c r="D305" s="29" t="s">
        <v>272</v>
      </c>
      <c r="E305" s="38" t="s">
        <v>4</v>
      </c>
      <c r="F305" s="39" t="s">
        <v>370</v>
      </c>
      <c r="G305" s="40" t="s">
        <v>683</v>
      </c>
      <c r="H305" s="4" t="s">
        <v>1363</v>
      </c>
      <c r="I305" s="4" t="s">
        <v>684</v>
      </c>
      <c r="J305" s="4" t="s">
        <v>708</v>
      </c>
      <c r="K305" s="4" t="s">
        <v>709</v>
      </c>
      <c r="L305" s="4">
        <v>1382285</v>
      </c>
      <c r="M305" s="4" t="str">
        <f t="shared" si="19"/>
        <v>1382285</v>
      </c>
      <c r="N305" s="4">
        <v>1</v>
      </c>
      <c r="O305" s="4">
        <v>0</v>
      </c>
      <c r="P305" s="4">
        <v>72</v>
      </c>
      <c r="Q305" s="41">
        <f t="shared" ref="Q305:Q330" si="25">_xlfn.DAYS(S305,R305)</f>
        <v>1</v>
      </c>
      <c r="R305" s="39">
        <v>45103</v>
      </c>
      <c r="S305" s="46">
        <v>45104</v>
      </c>
      <c r="T305" s="27" t="str">
        <f t="shared" si="20"/>
        <v>0 - 7</v>
      </c>
    </row>
    <row r="306" spans="1:20" x14ac:dyDescent="0.25">
      <c r="A306" s="36" t="str">
        <f t="shared" si="17"/>
        <v>junho</v>
      </c>
      <c r="B306" s="37">
        <f t="shared" si="18"/>
        <v>26</v>
      </c>
      <c r="C306" s="29">
        <v>45103</v>
      </c>
      <c r="D306" s="29" t="s">
        <v>272</v>
      </c>
      <c r="E306" s="38" t="s">
        <v>4</v>
      </c>
      <c r="F306" s="39" t="s">
        <v>370</v>
      </c>
      <c r="G306" s="40" t="s">
        <v>683</v>
      </c>
      <c r="H306" s="4" t="s">
        <v>1363</v>
      </c>
      <c r="I306" s="4" t="s">
        <v>684</v>
      </c>
      <c r="J306" s="4" t="s">
        <v>708</v>
      </c>
      <c r="K306" s="4" t="s">
        <v>710</v>
      </c>
      <c r="L306" s="4">
        <v>1382280</v>
      </c>
      <c r="M306" s="4" t="str">
        <f t="shared" si="19"/>
        <v>1382280</v>
      </c>
      <c r="N306" s="4">
        <v>1</v>
      </c>
      <c r="O306" s="4">
        <v>0</v>
      </c>
      <c r="P306" s="4">
        <v>120</v>
      </c>
      <c r="Q306" s="41">
        <f t="shared" si="25"/>
        <v>1</v>
      </c>
      <c r="R306" s="39">
        <v>45103</v>
      </c>
      <c r="S306" s="46">
        <v>45104</v>
      </c>
      <c r="T306" s="27" t="str">
        <f t="shared" si="20"/>
        <v>0 - 7</v>
      </c>
    </row>
    <row r="307" spans="1:20" x14ac:dyDescent="0.25">
      <c r="A307" s="36" t="str">
        <f t="shared" si="17"/>
        <v>junho</v>
      </c>
      <c r="B307" s="37">
        <f t="shared" si="18"/>
        <v>26</v>
      </c>
      <c r="C307" s="29">
        <v>45103</v>
      </c>
      <c r="D307" s="29" t="s">
        <v>272</v>
      </c>
      <c r="E307" s="38" t="s">
        <v>4</v>
      </c>
      <c r="F307" s="39" t="s">
        <v>370</v>
      </c>
      <c r="G307" s="40" t="s">
        <v>683</v>
      </c>
      <c r="H307" s="4" t="s">
        <v>1363</v>
      </c>
      <c r="I307" s="4" t="s">
        <v>684</v>
      </c>
      <c r="J307" s="4" t="s">
        <v>708</v>
      </c>
      <c r="K307" s="4" t="s">
        <v>711</v>
      </c>
      <c r="L307" s="4">
        <v>1382284</v>
      </c>
      <c r="M307" s="4" t="str">
        <f t="shared" si="19"/>
        <v>1382284</v>
      </c>
      <c r="N307" s="4">
        <v>1</v>
      </c>
      <c r="O307" s="4">
        <v>0</v>
      </c>
      <c r="P307" s="4">
        <v>72</v>
      </c>
      <c r="Q307" s="41">
        <f t="shared" si="25"/>
        <v>1</v>
      </c>
      <c r="R307" s="39">
        <v>45103</v>
      </c>
      <c r="S307" s="46">
        <v>45104</v>
      </c>
      <c r="T307" s="27" t="str">
        <f t="shared" si="20"/>
        <v>0 - 7</v>
      </c>
    </row>
    <row r="308" spans="1:20" x14ac:dyDescent="0.25">
      <c r="A308" s="36" t="str">
        <f t="shared" si="17"/>
        <v>junho</v>
      </c>
      <c r="B308" s="37">
        <f t="shared" si="18"/>
        <v>26</v>
      </c>
      <c r="C308" s="29">
        <v>45103</v>
      </c>
      <c r="D308" s="29" t="s">
        <v>272</v>
      </c>
      <c r="E308" s="38" t="s">
        <v>4</v>
      </c>
      <c r="F308" s="39" t="s">
        <v>370</v>
      </c>
      <c r="G308" s="40" t="s">
        <v>683</v>
      </c>
      <c r="H308" s="4" t="s">
        <v>1363</v>
      </c>
      <c r="I308" s="4" t="s">
        <v>684</v>
      </c>
      <c r="J308" s="4" t="s">
        <v>708</v>
      </c>
      <c r="K308" s="4" t="s">
        <v>712</v>
      </c>
      <c r="L308" s="4">
        <v>1382283</v>
      </c>
      <c r="M308" s="4" t="str">
        <f t="shared" si="19"/>
        <v>1382283</v>
      </c>
      <c r="N308" s="4">
        <v>1</v>
      </c>
      <c r="O308" s="4">
        <v>0</v>
      </c>
      <c r="P308" s="4">
        <v>72</v>
      </c>
      <c r="Q308" s="41">
        <f t="shared" si="25"/>
        <v>1</v>
      </c>
      <c r="R308" s="39">
        <v>45103</v>
      </c>
      <c r="S308" s="46">
        <v>45104</v>
      </c>
      <c r="T308" s="27" t="str">
        <f t="shared" si="20"/>
        <v>0 - 7</v>
      </c>
    </row>
    <row r="309" spans="1:20" x14ac:dyDescent="0.25">
      <c r="A309" s="36" t="str">
        <f t="shared" si="17"/>
        <v>junho</v>
      </c>
      <c r="B309" s="37">
        <f t="shared" si="18"/>
        <v>26</v>
      </c>
      <c r="C309" s="29">
        <v>45103</v>
      </c>
      <c r="D309" s="29" t="s">
        <v>272</v>
      </c>
      <c r="E309" s="38" t="s">
        <v>4</v>
      </c>
      <c r="F309" s="39" t="s">
        <v>370</v>
      </c>
      <c r="G309" s="40" t="s">
        <v>683</v>
      </c>
      <c r="H309" s="4" t="s">
        <v>1363</v>
      </c>
      <c r="I309" s="4" t="s">
        <v>684</v>
      </c>
      <c r="J309" s="4" t="s">
        <v>708</v>
      </c>
      <c r="K309" s="4" t="s">
        <v>713</v>
      </c>
      <c r="L309" s="4">
        <v>1382281</v>
      </c>
      <c r="M309" s="4" t="str">
        <f t="shared" si="19"/>
        <v>1382281</v>
      </c>
      <c r="N309" s="4">
        <v>1</v>
      </c>
      <c r="O309" s="4">
        <v>0</v>
      </c>
      <c r="P309" s="4">
        <v>120</v>
      </c>
      <c r="Q309" s="41">
        <f t="shared" si="25"/>
        <v>1</v>
      </c>
      <c r="R309" s="39">
        <v>45103</v>
      </c>
      <c r="S309" s="46">
        <v>45104</v>
      </c>
      <c r="T309" s="27" t="str">
        <f t="shared" si="20"/>
        <v>0 - 7</v>
      </c>
    </row>
    <row r="310" spans="1:20" x14ac:dyDescent="0.25">
      <c r="A310" s="36" t="str">
        <f t="shared" si="17"/>
        <v>junho</v>
      </c>
      <c r="B310" s="37">
        <f t="shared" si="18"/>
        <v>26</v>
      </c>
      <c r="C310" s="29">
        <v>45103</v>
      </c>
      <c r="D310" s="29" t="s">
        <v>272</v>
      </c>
      <c r="E310" s="38" t="s">
        <v>4</v>
      </c>
      <c r="F310" s="39" t="s">
        <v>370</v>
      </c>
      <c r="G310" s="40" t="s">
        <v>683</v>
      </c>
      <c r="H310" s="4" t="s">
        <v>1363</v>
      </c>
      <c r="I310" s="4" t="s">
        <v>684</v>
      </c>
      <c r="J310" s="4" t="s">
        <v>708</v>
      </c>
      <c r="K310" s="4" t="s">
        <v>714</v>
      </c>
      <c r="L310" s="4">
        <v>1382282</v>
      </c>
      <c r="M310" s="4" t="str">
        <f t="shared" si="19"/>
        <v>1382282</v>
      </c>
      <c r="N310" s="4">
        <v>1</v>
      </c>
      <c r="O310" s="4">
        <v>0</v>
      </c>
      <c r="P310" s="4">
        <v>120</v>
      </c>
      <c r="Q310" s="41">
        <f t="shared" si="25"/>
        <v>1</v>
      </c>
      <c r="R310" s="39">
        <v>45103</v>
      </c>
      <c r="S310" s="46">
        <v>45104</v>
      </c>
      <c r="T310" s="27" t="str">
        <f t="shared" si="20"/>
        <v>0 - 7</v>
      </c>
    </row>
    <row r="311" spans="1:20" x14ac:dyDescent="0.25">
      <c r="A311" s="36" t="str">
        <f t="shared" si="17"/>
        <v>junho</v>
      </c>
      <c r="B311" s="37">
        <f t="shared" si="18"/>
        <v>26</v>
      </c>
      <c r="C311" s="29">
        <v>45103</v>
      </c>
      <c r="D311" s="29" t="s">
        <v>272</v>
      </c>
      <c r="E311" s="38" t="s">
        <v>4</v>
      </c>
      <c r="F311" s="39" t="s">
        <v>370</v>
      </c>
      <c r="G311" s="40" t="s">
        <v>683</v>
      </c>
      <c r="H311" s="4" t="s">
        <v>1363</v>
      </c>
      <c r="I311" s="4" t="s">
        <v>684</v>
      </c>
      <c r="J311" s="4" t="s">
        <v>708</v>
      </c>
      <c r="K311" s="4" t="s">
        <v>715</v>
      </c>
      <c r="L311" s="4">
        <v>1382286</v>
      </c>
      <c r="M311" s="4" t="str">
        <f t="shared" si="19"/>
        <v>1382286</v>
      </c>
      <c r="N311" s="4">
        <v>1</v>
      </c>
      <c r="O311" s="4">
        <v>0</v>
      </c>
      <c r="P311" s="4">
        <v>72</v>
      </c>
      <c r="Q311" s="41">
        <f t="shared" si="25"/>
        <v>1</v>
      </c>
      <c r="R311" s="39">
        <v>45103</v>
      </c>
      <c r="S311" s="46">
        <v>45104</v>
      </c>
      <c r="T311" s="27" t="str">
        <f t="shared" si="20"/>
        <v>0 - 7</v>
      </c>
    </row>
    <row r="312" spans="1:20" x14ac:dyDescent="0.25">
      <c r="A312" s="36" t="str">
        <f t="shared" si="17"/>
        <v>junho</v>
      </c>
      <c r="B312" s="37">
        <f t="shared" si="18"/>
        <v>26</v>
      </c>
      <c r="C312" s="29">
        <v>45103</v>
      </c>
      <c r="D312" s="29" t="s">
        <v>272</v>
      </c>
      <c r="E312" s="38" t="s">
        <v>4</v>
      </c>
      <c r="F312" s="39" t="s">
        <v>370</v>
      </c>
      <c r="G312" s="40" t="s">
        <v>683</v>
      </c>
      <c r="H312" s="4" t="s">
        <v>1363</v>
      </c>
      <c r="I312" s="4" t="s">
        <v>684</v>
      </c>
      <c r="J312" s="4" t="s">
        <v>708</v>
      </c>
      <c r="K312" s="4" t="s">
        <v>716</v>
      </c>
      <c r="L312" s="4">
        <v>1382279</v>
      </c>
      <c r="M312" s="4" t="str">
        <f t="shared" si="19"/>
        <v>1382279</v>
      </c>
      <c r="N312" s="4">
        <v>1</v>
      </c>
      <c r="O312" s="4">
        <v>0</v>
      </c>
      <c r="P312" s="4">
        <v>120</v>
      </c>
      <c r="Q312" s="41">
        <f t="shared" si="25"/>
        <v>1</v>
      </c>
      <c r="R312" s="39">
        <v>45103</v>
      </c>
      <c r="S312" s="46">
        <v>45104</v>
      </c>
      <c r="T312" s="27" t="str">
        <f t="shared" si="20"/>
        <v>0 - 7</v>
      </c>
    </row>
    <row r="313" spans="1:20" x14ac:dyDescent="0.25">
      <c r="A313" s="36" t="str">
        <f t="shared" si="17"/>
        <v>junho</v>
      </c>
      <c r="B313" s="37">
        <f t="shared" si="18"/>
        <v>26</v>
      </c>
      <c r="C313" s="29">
        <v>45103</v>
      </c>
      <c r="D313" s="29" t="s">
        <v>272</v>
      </c>
      <c r="E313" s="38" t="s">
        <v>4</v>
      </c>
      <c r="F313" s="39" t="s">
        <v>370</v>
      </c>
      <c r="G313" s="40" t="s">
        <v>683</v>
      </c>
      <c r="H313" s="4" t="s">
        <v>1364</v>
      </c>
      <c r="I313" s="4" t="s">
        <v>16</v>
      </c>
      <c r="J313" s="4" t="s">
        <v>17</v>
      </c>
      <c r="K313" s="4" t="s">
        <v>718</v>
      </c>
      <c r="L313" s="4" t="s">
        <v>717</v>
      </c>
      <c r="M313" s="4" t="str">
        <f t="shared" si="19"/>
        <v>1382304</v>
      </c>
      <c r="N313" s="4">
        <v>6</v>
      </c>
      <c r="O313" s="4">
        <v>0</v>
      </c>
      <c r="P313" s="4">
        <v>138</v>
      </c>
      <c r="Q313" s="41">
        <f t="shared" si="25"/>
        <v>4</v>
      </c>
      <c r="R313" s="39">
        <v>45103</v>
      </c>
      <c r="S313" s="39">
        <v>45107</v>
      </c>
      <c r="T313" s="27" t="str">
        <f t="shared" si="20"/>
        <v>0 - 7</v>
      </c>
    </row>
    <row r="314" spans="1:20" x14ac:dyDescent="0.25">
      <c r="A314" s="36" t="str">
        <f t="shared" si="17"/>
        <v>junho</v>
      </c>
      <c r="B314" s="37">
        <f t="shared" si="18"/>
        <v>26</v>
      </c>
      <c r="C314" s="29">
        <v>45103</v>
      </c>
      <c r="D314" s="29" t="s">
        <v>272</v>
      </c>
      <c r="E314" s="38" t="s">
        <v>4</v>
      </c>
      <c r="F314" s="39" t="s">
        <v>370</v>
      </c>
      <c r="G314" s="40" t="s">
        <v>683</v>
      </c>
      <c r="H314" s="4" t="s">
        <v>1364</v>
      </c>
      <c r="I314" s="4" t="s">
        <v>16</v>
      </c>
      <c r="J314" s="4" t="s">
        <v>17</v>
      </c>
      <c r="K314" s="4" t="s">
        <v>720</v>
      </c>
      <c r="L314" s="4" t="s">
        <v>719</v>
      </c>
      <c r="M314" s="4" t="str">
        <f t="shared" si="19"/>
        <v>1382303</v>
      </c>
      <c r="N314" s="4">
        <v>6</v>
      </c>
      <c r="O314" s="4">
        <v>0</v>
      </c>
      <c r="P314" s="4">
        <v>210</v>
      </c>
      <c r="Q314" s="41">
        <f t="shared" si="25"/>
        <v>4</v>
      </c>
      <c r="R314" s="39">
        <v>45103</v>
      </c>
      <c r="S314" s="39">
        <v>45107</v>
      </c>
      <c r="T314" s="27" t="str">
        <f t="shared" si="20"/>
        <v>0 - 7</v>
      </c>
    </row>
    <row r="315" spans="1:20" x14ac:dyDescent="0.25">
      <c r="A315" s="36" t="str">
        <f t="shared" si="17"/>
        <v>junho</v>
      </c>
      <c r="B315" s="37">
        <f t="shared" si="18"/>
        <v>26</v>
      </c>
      <c r="C315" s="29">
        <v>45103</v>
      </c>
      <c r="D315" s="29" t="s">
        <v>272</v>
      </c>
      <c r="E315" s="38" t="s">
        <v>4</v>
      </c>
      <c r="F315" s="39" t="s">
        <v>370</v>
      </c>
      <c r="G315" s="40" t="s">
        <v>683</v>
      </c>
      <c r="H315" s="4" t="s">
        <v>1364</v>
      </c>
      <c r="I315" s="4" t="s">
        <v>16</v>
      </c>
      <c r="J315" s="4" t="s">
        <v>68</v>
      </c>
      <c r="K315" s="4" t="s">
        <v>722</v>
      </c>
      <c r="L315" s="4" t="s">
        <v>721</v>
      </c>
      <c r="M315" s="4" t="str">
        <f t="shared" si="19"/>
        <v>1382306</v>
      </c>
      <c r="N315" s="4">
        <v>6</v>
      </c>
      <c r="O315" s="4">
        <v>0</v>
      </c>
      <c r="P315" s="4">
        <v>300</v>
      </c>
      <c r="Q315" s="41">
        <f t="shared" si="25"/>
        <v>4</v>
      </c>
      <c r="R315" s="39">
        <v>45103</v>
      </c>
      <c r="S315" s="39">
        <v>45107</v>
      </c>
      <c r="T315" s="27" t="str">
        <f t="shared" si="20"/>
        <v>0 - 7</v>
      </c>
    </row>
    <row r="316" spans="1:20" x14ac:dyDescent="0.25">
      <c r="A316" s="36" t="str">
        <f t="shared" si="17"/>
        <v>junho</v>
      </c>
      <c r="B316" s="37">
        <f t="shared" si="18"/>
        <v>26</v>
      </c>
      <c r="C316" s="29">
        <v>45103</v>
      </c>
      <c r="D316" s="29" t="s">
        <v>272</v>
      </c>
      <c r="E316" s="38" t="s">
        <v>4</v>
      </c>
      <c r="F316" s="39" t="s">
        <v>370</v>
      </c>
      <c r="G316" s="40" t="s">
        <v>683</v>
      </c>
      <c r="H316" s="4" t="s">
        <v>1364</v>
      </c>
      <c r="I316" s="4" t="s">
        <v>16</v>
      </c>
      <c r="J316" s="4" t="s">
        <v>68</v>
      </c>
      <c r="K316" s="4" t="s">
        <v>724</v>
      </c>
      <c r="L316" s="4" t="s">
        <v>723</v>
      </c>
      <c r="M316" s="4" t="str">
        <f t="shared" si="19"/>
        <v>1382307</v>
      </c>
      <c r="N316" s="4">
        <v>6</v>
      </c>
      <c r="O316" s="4">
        <v>0</v>
      </c>
      <c r="P316" s="4">
        <v>420</v>
      </c>
      <c r="Q316" s="41">
        <f t="shared" si="25"/>
        <v>4</v>
      </c>
      <c r="R316" s="39">
        <v>45103</v>
      </c>
      <c r="S316" s="39">
        <v>45107</v>
      </c>
      <c r="T316" s="27" t="str">
        <f t="shared" si="20"/>
        <v>0 - 7</v>
      </c>
    </row>
    <row r="317" spans="1:20" x14ac:dyDescent="0.25">
      <c r="A317" s="36" t="str">
        <f t="shared" si="17"/>
        <v>junho</v>
      </c>
      <c r="B317" s="37">
        <f t="shared" si="18"/>
        <v>26</v>
      </c>
      <c r="C317" s="29">
        <v>45103</v>
      </c>
      <c r="D317" s="29" t="s">
        <v>272</v>
      </c>
      <c r="E317" s="38" t="s">
        <v>4</v>
      </c>
      <c r="F317" s="39" t="s">
        <v>370</v>
      </c>
      <c r="G317" s="40" t="s">
        <v>683</v>
      </c>
      <c r="H317" s="4" t="s">
        <v>1364</v>
      </c>
      <c r="I317" s="4" t="s">
        <v>16</v>
      </c>
      <c r="J317" s="4" t="s">
        <v>68</v>
      </c>
      <c r="K317" s="4" t="s">
        <v>726</v>
      </c>
      <c r="L317" s="4" t="s">
        <v>725</v>
      </c>
      <c r="M317" s="4" t="str">
        <f t="shared" si="19"/>
        <v>1382305</v>
      </c>
      <c r="N317" s="4">
        <v>6</v>
      </c>
      <c r="O317" s="4">
        <v>0</v>
      </c>
      <c r="P317" s="4">
        <v>480</v>
      </c>
      <c r="Q317" s="41">
        <f t="shared" si="25"/>
        <v>4</v>
      </c>
      <c r="R317" s="39">
        <v>45103</v>
      </c>
      <c r="S317" s="39">
        <v>45107</v>
      </c>
      <c r="T317" s="27" t="str">
        <f t="shared" si="20"/>
        <v>0 - 7</v>
      </c>
    </row>
    <row r="318" spans="1:20" x14ac:dyDescent="0.25">
      <c r="A318" s="36" t="str">
        <f t="shared" si="17"/>
        <v>junho</v>
      </c>
      <c r="B318" s="37">
        <f t="shared" si="18"/>
        <v>26</v>
      </c>
      <c r="C318" s="29">
        <v>45103</v>
      </c>
      <c r="D318" s="29" t="s">
        <v>272</v>
      </c>
      <c r="E318" s="38" t="s">
        <v>4</v>
      </c>
      <c r="F318" s="39" t="s">
        <v>370</v>
      </c>
      <c r="G318" s="40" t="s">
        <v>683</v>
      </c>
      <c r="H318" s="4" t="s">
        <v>1364</v>
      </c>
      <c r="I318" s="4" t="s">
        <v>16</v>
      </c>
      <c r="J318" s="4" t="s">
        <v>68</v>
      </c>
      <c r="K318" s="4" t="s">
        <v>728</v>
      </c>
      <c r="L318" s="4" t="s">
        <v>727</v>
      </c>
      <c r="M318" s="4" t="str">
        <f t="shared" si="19"/>
        <v>1382312</v>
      </c>
      <c r="N318" s="4">
        <v>6</v>
      </c>
      <c r="O318" s="4">
        <v>0</v>
      </c>
      <c r="P318" s="4">
        <v>1320</v>
      </c>
      <c r="Q318" s="41">
        <f t="shared" si="25"/>
        <v>4</v>
      </c>
      <c r="R318" s="39">
        <v>45103</v>
      </c>
      <c r="S318" s="39">
        <v>45107</v>
      </c>
      <c r="T318" s="27" t="str">
        <f t="shared" si="20"/>
        <v>0 - 7</v>
      </c>
    </row>
    <row r="319" spans="1:20" x14ac:dyDescent="0.25">
      <c r="A319" s="36" t="str">
        <f t="shared" si="17"/>
        <v>junho</v>
      </c>
      <c r="B319" s="37">
        <f t="shared" si="18"/>
        <v>26</v>
      </c>
      <c r="C319" s="29">
        <v>45103</v>
      </c>
      <c r="D319" s="29" t="s">
        <v>272</v>
      </c>
      <c r="E319" s="38" t="s">
        <v>4</v>
      </c>
      <c r="F319" s="39" t="s">
        <v>370</v>
      </c>
      <c r="G319" s="40" t="s">
        <v>683</v>
      </c>
      <c r="H319" s="4" t="s">
        <v>1364</v>
      </c>
      <c r="I319" s="4" t="s">
        <v>16</v>
      </c>
      <c r="J319" s="4" t="s">
        <v>25</v>
      </c>
      <c r="K319" s="4" t="s">
        <v>730</v>
      </c>
      <c r="L319" s="4" t="s">
        <v>729</v>
      </c>
      <c r="M319" s="4" t="str">
        <f t="shared" si="19"/>
        <v>1382311</v>
      </c>
      <c r="N319" s="4">
        <v>6</v>
      </c>
      <c r="O319" s="4">
        <v>0</v>
      </c>
      <c r="P319" s="4">
        <v>150</v>
      </c>
      <c r="Q319" s="41">
        <f t="shared" si="25"/>
        <v>4</v>
      </c>
      <c r="R319" s="39">
        <v>45103</v>
      </c>
      <c r="S319" s="39">
        <v>45107</v>
      </c>
      <c r="T319" s="27" t="str">
        <f t="shared" si="20"/>
        <v>0 - 7</v>
      </c>
    </row>
    <row r="320" spans="1:20" x14ac:dyDescent="0.25">
      <c r="A320" s="36" t="str">
        <f t="shared" si="17"/>
        <v>junho</v>
      </c>
      <c r="B320" s="37">
        <f t="shared" si="18"/>
        <v>26</v>
      </c>
      <c r="C320" s="29">
        <v>45103</v>
      </c>
      <c r="D320" s="29" t="s">
        <v>272</v>
      </c>
      <c r="E320" s="38" t="s">
        <v>4</v>
      </c>
      <c r="F320" s="39" t="s">
        <v>370</v>
      </c>
      <c r="G320" s="40" t="s">
        <v>683</v>
      </c>
      <c r="H320" s="4" t="s">
        <v>1364</v>
      </c>
      <c r="I320" s="4" t="s">
        <v>16</v>
      </c>
      <c r="J320" s="4" t="s">
        <v>25</v>
      </c>
      <c r="K320" s="4" t="s">
        <v>732</v>
      </c>
      <c r="L320" s="4" t="s">
        <v>731</v>
      </c>
      <c r="M320" s="4" t="str">
        <f t="shared" si="19"/>
        <v>1382308</v>
      </c>
      <c r="N320" s="4">
        <v>6</v>
      </c>
      <c r="O320" s="4">
        <v>0</v>
      </c>
      <c r="P320" s="4">
        <v>1500</v>
      </c>
      <c r="Q320" s="41">
        <f t="shared" si="25"/>
        <v>4</v>
      </c>
      <c r="R320" s="39">
        <v>45103</v>
      </c>
      <c r="S320" s="39">
        <v>45107</v>
      </c>
      <c r="T320" s="27" t="str">
        <f t="shared" si="20"/>
        <v>0 - 7</v>
      </c>
    </row>
    <row r="321" spans="1:20" x14ac:dyDescent="0.25">
      <c r="A321" s="36" t="str">
        <f t="shared" ref="A321:A384" si="26">TEXT(DATE(,MONTH(C321),1),"MMMM")</f>
        <v>junho</v>
      </c>
      <c r="B321" s="37">
        <f t="shared" ref="B321:B384" si="27">WEEKNUM(C321)</f>
        <v>26</v>
      </c>
      <c r="C321" s="29">
        <v>45103</v>
      </c>
      <c r="D321" s="29" t="s">
        <v>272</v>
      </c>
      <c r="E321" s="38" t="s">
        <v>4</v>
      </c>
      <c r="F321" s="39" t="s">
        <v>370</v>
      </c>
      <c r="G321" s="40" t="s">
        <v>683</v>
      </c>
      <c r="H321" s="4" t="s">
        <v>1364</v>
      </c>
      <c r="I321" s="4" t="s">
        <v>16</v>
      </c>
      <c r="J321" s="4" t="s">
        <v>25</v>
      </c>
      <c r="K321" s="4" t="s">
        <v>734</v>
      </c>
      <c r="L321" s="4" t="s">
        <v>733</v>
      </c>
      <c r="M321" s="4" t="str">
        <f t="shared" ref="M321:M384" si="28">LEFT(RIGHT(L321,10),7)</f>
        <v>1382313</v>
      </c>
      <c r="N321" s="4">
        <v>6</v>
      </c>
      <c r="O321" s="4">
        <v>0</v>
      </c>
      <c r="P321" s="4">
        <v>480</v>
      </c>
      <c r="Q321" s="41">
        <f t="shared" si="25"/>
        <v>4</v>
      </c>
      <c r="R321" s="39">
        <v>45103</v>
      </c>
      <c r="S321" s="39">
        <v>45107</v>
      </c>
      <c r="T321" s="27" t="str">
        <f t="shared" ref="T321:T384" si="29">_xlfn.IFS(Q321&lt;8,$W$3,Q321&lt;13,$W$4,Q321&lt;18,$W$5,Q321&lt;23,$W$6,Q321&lt;28,$W$7,Q321&lt;33,$W$8,Q321&lt;38,$W$9,Q321&lt;43,$W$10,Q321&lt;48,$W$11,Q321&lt;52,$W$12,Q321&gt;53,"CRIAR_FAIXA")</f>
        <v>0 - 7</v>
      </c>
    </row>
    <row r="322" spans="1:20" x14ac:dyDescent="0.25">
      <c r="A322" s="36" t="str">
        <f t="shared" si="26"/>
        <v>junho</v>
      </c>
      <c r="B322" s="37">
        <f t="shared" si="27"/>
        <v>26</v>
      </c>
      <c r="C322" s="29">
        <v>45103</v>
      </c>
      <c r="D322" s="29" t="s">
        <v>272</v>
      </c>
      <c r="E322" s="38" t="s">
        <v>4</v>
      </c>
      <c r="F322" s="39" t="s">
        <v>370</v>
      </c>
      <c r="G322" s="40" t="s">
        <v>683</v>
      </c>
      <c r="H322" s="4" t="s">
        <v>1364</v>
      </c>
      <c r="I322" s="4" t="s">
        <v>16</v>
      </c>
      <c r="J322" s="4" t="s">
        <v>25</v>
      </c>
      <c r="K322" s="4" t="s">
        <v>736</v>
      </c>
      <c r="L322" s="4" t="s">
        <v>735</v>
      </c>
      <c r="M322" s="4" t="str">
        <f t="shared" si="28"/>
        <v>1382309</v>
      </c>
      <c r="N322" s="4">
        <v>6</v>
      </c>
      <c r="O322" s="4">
        <v>0</v>
      </c>
      <c r="P322" s="4">
        <v>900</v>
      </c>
      <c r="Q322" s="41">
        <f t="shared" si="25"/>
        <v>4</v>
      </c>
      <c r="R322" s="39">
        <v>45103</v>
      </c>
      <c r="S322" s="39">
        <v>45107</v>
      </c>
      <c r="T322" s="27" t="str">
        <f t="shared" si="29"/>
        <v>0 - 7</v>
      </c>
    </row>
    <row r="323" spans="1:20" x14ac:dyDescent="0.25">
      <c r="A323" s="36" t="str">
        <f t="shared" si="26"/>
        <v>junho</v>
      </c>
      <c r="B323" s="37">
        <f t="shared" si="27"/>
        <v>26</v>
      </c>
      <c r="C323" s="29">
        <v>45103</v>
      </c>
      <c r="D323" s="29" t="s">
        <v>272</v>
      </c>
      <c r="E323" s="38" t="s">
        <v>4</v>
      </c>
      <c r="F323" s="39" t="s">
        <v>370</v>
      </c>
      <c r="G323" s="40" t="s">
        <v>683</v>
      </c>
      <c r="H323" s="4" t="s">
        <v>1364</v>
      </c>
      <c r="I323" s="4" t="s">
        <v>16</v>
      </c>
      <c r="J323" s="4" t="s">
        <v>25</v>
      </c>
      <c r="K323" s="4" t="s">
        <v>738</v>
      </c>
      <c r="L323" s="4" t="s">
        <v>737</v>
      </c>
      <c r="M323" s="4" t="str">
        <f t="shared" si="28"/>
        <v>1382310</v>
      </c>
      <c r="N323" s="4">
        <v>6</v>
      </c>
      <c r="O323" s="4">
        <v>0</v>
      </c>
      <c r="P323" s="4">
        <v>240</v>
      </c>
      <c r="Q323" s="41">
        <f t="shared" si="25"/>
        <v>4</v>
      </c>
      <c r="R323" s="39">
        <v>45103</v>
      </c>
      <c r="S323" s="39">
        <v>45107</v>
      </c>
      <c r="T323" s="27" t="str">
        <f t="shared" si="29"/>
        <v>0 - 7</v>
      </c>
    </row>
    <row r="324" spans="1:20" x14ac:dyDescent="0.25">
      <c r="A324" s="36" t="str">
        <f t="shared" si="26"/>
        <v>junho</v>
      </c>
      <c r="B324" s="37">
        <f t="shared" si="27"/>
        <v>26</v>
      </c>
      <c r="C324" s="29">
        <v>45103</v>
      </c>
      <c r="D324" s="29" t="s">
        <v>272</v>
      </c>
      <c r="E324" s="38" t="s">
        <v>4</v>
      </c>
      <c r="F324" s="39" t="s">
        <v>370</v>
      </c>
      <c r="G324" s="40" t="s">
        <v>683</v>
      </c>
      <c r="H324" s="4" t="s">
        <v>1364</v>
      </c>
      <c r="I324" s="4" t="s">
        <v>16</v>
      </c>
      <c r="J324" s="4" t="s">
        <v>25</v>
      </c>
      <c r="K324" s="4" t="s">
        <v>740</v>
      </c>
      <c r="L324" s="4" t="s">
        <v>739</v>
      </c>
      <c r="M324" s="4" t="str">
        <f t="shared" si="28"/>
        <v>1382314</v>
      </c>
      <c r="N324" s="4">
        <v>6</v>
      </c>
      <c r="O324" s="4">
        <v>0</v>
      </c>
      <c r="P324" s="4">
        <v>540</v>
      </c>
      <c r="Q324" s="41">
        <f t="shared" si="25"/>
        <v>4</v>
      </c>
      <c r="R324" s="39">
        <v>45103</v>
      </c>
      <c r="S324" s="39">
        <v>45107</v>
      </c>
      <c r="T324" s="27" t="str">
        <f t="shared" si="29"/>
        <v>0 - 7</v>
      </c>
    </row>
    <row r="325" spans="1:20" x14ac:dyDescent="0.25">
      <c r="A325" s="36" t="str">
        <f t="shared" si="26"/>
        <v>junho</v>
      </c>
      <c r="B325" s="37">
        <f t="shared" si="27"/>
        <v>26</v>
      </c>
      <c r="C325" s="29">
        <v>45103</v>
      </c>
      <c r="D325" s="29" t="s">
        <v>272</v>
      </c>
      <c r="E325" s="38" t="s">
        <v>4</v>
      </c>
      <c r="F325" s="39" t="s">
        <v>370</v>
      </c>
      <c r="G325" s="40" t="s">
        <v>683</v>
      </c>
      <c r="H325" s="4" t="s">
        <v>1364</v>
      </c>
      <c r="I325" s="4" t="s">
        <v>16</v>
      </c>
      <c r="J325" s="4" t="s">
        <v>51</v>
      </c>
      <c r="K325" s="4" t="s">
        <v>742</v>
      </c>
      <c r="L325" s="4" t="s">
        <v>741</v>
      </c>
      <c r="M325" s="4" t="str">
        <f t="shared" si="28"/>
        <v>1382317</v>
      </c>
      <c r="N325" s="4">
        <v>6</v>
      </c>
      <c r="O325" s="4">
        <v>0</v>
      </c>
      <c r="P325" s="4">
        <v>1080</v>
      </c>
      <c r="Q325" s="41">
        <f t="shared" si="25"/>
        <v>4</v>
      </c>
      <c r="R325" s="39">
        <v>45103</v>
      </c>
      <c r="S325" s="39">
        <v>45107</v>
      </c>
      <c r="T325" s="27" t="str">
        <f t="shared" si="29"/>
        <v>0 - 7</v>
      </c>
    </row>
    <row r="326" spans="1:20" x14ac:dyDescent="0.25">
      <c r="A326" s="36" t="str">
        <f t="shared" si="26"/>
        <v>junho</v>
      </c>
      <c r="B326" s="37">
        <f t="shared" si="27"/>
        <v>26</v>
      </c>
      <c r="C326" s="29">
        <v>45103</v>
      </c>
      <c r="D326" s="29" t="s">
        <v>272</v>
      </c>
      <c r="E326" s="38" t="s">
        <v>4</v>
      </c>
      <c r="F326" s="39" t="s">
        <v>370</v>
      </c>
      <c r="G326" s="40" t="s">
        <v>683</v>
      </c>
      <c r="H326" s="4" t="s">
        <v>1364</v>
      </c>
      <c r="I326" s="4" t="s">
        <v>16</v>
      </c>
      <c r="J326" s="4" t="s">
        <v>51</v>
      </c>
      <c r="K326" s="4" t="s">
        <v>744</v>
      </c>
      <c r="L326" s="4" t="s">
        <v>743</v>
      </c>
      <c r="M326" s="4" t="str">
        <f t="shared" si="28"/>
        <v>1382316</v>
      </c>
      <c r="N326" s="4">
        <v>4</v>
      </c>
      <c r="O326" s="4">
        <v>0</v>
      </c>
      <c r="P326" s="4">
        <v>1152</v>
      </c>
      <c r="Q326" s="41">
        <f t="shared" si="25"/>
        <v>4</v>
      </c>
      <c r="R326" s="39">
        <v>45103</v>
      </c>
      <c r="S326" s="39">
        <v>45107</v>
      </c>
      <c r="T326" s="27" t="str">
        <f t="shared" si="29"/>
        <v>0 - 7</v>
      </c>
    </row>
    <row r="327" spans="1:20" x14ac:dyDescent="0.25">
      <c r="A327" s="36" t="str">
        <f t="shared" si="26"/>
        <v>junho</v>
      </c>
      <c r="B327" s="37">
        <f t="shared" si="27"/>
        <v>26</v>
      </c>
      <c r="C327" s="29">
        <v>45103</v>
      </c>
      <c r="D327" s="29" t="s">
        <v>272</v>
      </c>
      <c r="E327" s="38" t="s">
        <v>4</v>
      </c>
      <c r="F327" s="39" t="s">
        <v>370</v>
      </c>
      <c r="G327" s="40" t="s">
        <v>683</v>
      </c>
      <c r="H327" s="4" t="s">
        <v>1364</v>
      </c>
      <c r="I327" s="4" t="s">
        <v>16</v>
      </c>
      <c r="J327" s="4" t="s">
        <v>51</v>
      </c>
      <c r="K327" s="4" t="s">
        <v>728</v>
      </c>
      <c r="L327" s="4" t="s">
        <v>745</v>
      </c>
      <c r="M327" s="4" t="str">
        <f t="shared" si="28"/>
        <v>1382319</v>
      </c>
      <c r="N327" s="4">
        <v>6</v>
      </c>
      <c r="O327" s="4">
        <v>0</v>
      </c>
      <c r="P327" s="4">
        <v>540</v>
      </c>
      <c r="Q327" s="41">
        <f t="shared" si="25"/>
        <v>4</v>
      </c>
      <c r="R327" s="39">
        <v>45103</v>
      </c>
      <c r="S327" s="39">
        <v>45107</v>
      </c>
      <c r="T327" s="27" t="str">
        <f t="shared" si="29"/>
        <v>0 - 7</v>
      </c>
    </row>
    <row r="328" spans="1:20" x14ac:dyDescent="0.25">
      <c r="A328" s="36" t="str">
        <f t="shared" si="26"/>
        <v>junho</v>
      </c>
      <c r="B328" s="37">
        <f t="shared" si="27"/>
        <v>26</v>
      </c>
      <c r="C328" s="29">
        <v>45103</v>
      </c>
      <c r="D328" s="29" t="s">
        <v>272</v>
      </c>
      <c r="E328" s="38" t="s">
        <v>4</v>
      </c>
      <c r="F328" s="39" t="s">
        <v>370</v>
      </c>
      <c r="G328" s="40" t="s">
        <v>683</v>
      </c>
      <c r="H328" s="4" t="s">
        <v>1364</v>
      </c>
      <c r="I328" s="4" t="s">
        <v>16</v>
      </c>
      <c r="J328" s="4" t="s">
        <v>51</v>
      </c>
      <c r="K328" s="4" t="s">
        <v>747</v>
      </c>
      <c r="L328" s="4" t="s">
        <v>746</v>
      </c>
      <c r="M328" s="4" t="str">
        <f t="shared" si="28"/>
        <v>1382318</v>
      </c>
      <c r="N328" s="4">
        <v>6</v>
      </c>
      <c r="O328" s="4">
        <v>0</v>
      </c>
      <c r="P328" s="4">
        <v>900</v>
      </c>
      <c r="Q328" s="41">
        <f t="shared" si="25"/>
        <v>4</v>
      </c>
      <c r="R328" s="39">
        <v>45103</v>
      </c>
      <c r="S328" s="39">
        <v>45107</v>
      </c>
      <c r="T328" s="27" t="str">
        <f t="shared" si="29"/>
        <v>0 - 7</v>
      </c>
    </row>
    <row r="329" spans="1:20" x14ac:dyDescent="0.25">
      <c r="A329" s="36" t="str">
        <f t="shared" si="26"/>
        <v>junho</v>
      </c>
      <c r="B329" s="37">
        <f t="shared" si="27"/>
        <v>26</v>
      </c>
      <c r="C329" s="29">
        <v>45103</v>
      </c>
      <c r="D329" s="29" t="s">
        <v>272</v>
      </c>
      <c r="E329" s="38" t="s">
        <v>4</v>
      </c>
      <c r="F329" s="39" t="s">
        <v>370</v>
      </c>
      <c r="G329" s="40" t="s">
        <v>683</v>
      </c>
      <c r="H329" s="4" t="s">
        <v>1364</v>
      </c>
      <c r="I329" s="4" t="s">
        <v>16</v>
      </c>
      <c r="J329" s="4" t="s">
        <v>51</v>
      </c>
      <c r="K329" s="4" t="s">
        <v>749</v>
      </c>
      <c r="L329" s="4" t="s">
        <v>748</v>
      </c>
      <c r="M329" s="4" t="str">
        <f t="shared" si="28"/>
        <v>1382315</v>
      </c>
      <c r="N329" s="4">
        <v>7</v>
      </c>
      <c r="O329" s="4">
        <v>0</v>
      </c>
      <c r="P329" s="4">
        <v>602</v>
      </c>
      <c r="Q329" s="41">
        <f t="shared" si="25"/>
        <v>4</v>
      </c>
      <c r="R329" s="39">
        <v>45103</v>
      </c>
      <c r="S329" s="39">
        <v>45107</v>
      </c>
      <c r="T329" s="27" t="str">
        <f t="shared" si="29"/>
        <v>0 - 7</v>
      </c>
    </row>
    <row r="330" spans="1:20" x14ac:dyDescent="0.25">
      <c r="A330" s="36" t="str">
        <f t="shared" si="26"/>
        <v>junho</v>
      </c>
      <c r="B330" s="37">
        <f t="shared" si="27"/>
        <v>26</v>
      </c>
      <c r="C330" s="29">
        <v>45103</v>
      </c>
      <c r="D330" s="29" t="s">
        <v>272</v>
      </c>
      <c r="E330" s="38" t="s">
        <v>4</v>
      </c>
      <c r="F330" s="39" t="s">
        <v>370</v>
      </c>
      <c r="G330" s="40" t="s">
        <v>683</v>
      </c>
      <c r="H330" s="4" t="s">
        <v>1364</v>
      </c>
      <c r="I330" s="4" t="s">
        <v>16</v>
      </c>
      <c r="J330" s="4" t="s">
        <v>118</v>
      </c>
      <c r="K330" s="4" t="s">
        <v>751</v>
      </c>
      <c r="L330" s="4" t="s">
        <v>750</v>
      </c>
      <c r="M330" s="4" t="str">
        <f t="shared" si="28"/>
        <v>1382320</v>
      </c>
      <c r="N330" s="4">
        <v>4</v>
      </c>
      <c r="O330" s="4">
        <v>0</v>
      </c>
      <c r="P330" s="4">
        <v>700</v>
      </c>
      <c r="Q330" s="41">
        <f t="shared" si="25"/>
        <v>4</v>
      </c>
      <c r="R330" s="39">
        <v>45103</v>
      </c>
      <c r="S330" s="39">
        <v>45107</v>
      </c>
      <c r="T330" s="27" t="str">
        <f t="shared" si="29"/>
        <v>0 - 7</v>
      </c>
    </row>
    <row r="331" spans="1:20" x14ac:dyDescent="0.25">
      <c r="A331" s="36" t="str">
        <f t="shared" si="26"/>
        <v>junho</v>
      </c>
      <c r="B331" s="37">
        <f t="shared" si="27"/>
        <v>26</v>
      </c>
      <c r="C331" s="29">
        <v>45103</v>
      </c>
      <c r="D331" s="29" t="s">
        <v>272</v>
      </c>
      <c r="E331" s="38" t="s">
        <v>4</v>
      </c>
      <c r="F331" s="39" t="s">
        <v>370</v>
      </c>
      <c r="G331" s="40" t="s">
        <v>81</v>
      </c>
      <c r="H331" s="4" t="s">
        <v>1365</v>
      </c>
      <c r="I331" s="4" t="s">
        <v>677</v>
      </c>
      <c r="J331" s="4" t="s">
        <v>752</v>
      </c>
      <c r="K331" s="4" t="s">
        <v>753</v>
      </c>
      <c r="L331" s="4">
        <v>1006414</v>
      </c>
      <c r="M331" s="4" t="str">
        <f t="shared" si="28"/>
        <v>1006414</v>
      </c>
      <c r="N331" s="4">
        <v>6</v>
      </c>
      <c r="O331" s="4">
        <v>0</v>
      </c>
      <c r="P331" s="4">
        <v>240</v>
      </c>
      <c r="Q331" s="41">
        <f t="shared" ref="Q331:Q340" si="30">_xlfn.DAYS(S331,R331)</f>
        <v>1</v>
      </c>
      <c r="R331" s="39">
        <v>45103</v>
      </c>
      <c r="S331" s="39">
        <v>45104</v>
      </c>
      <c r="T331" s="27" t="str">
        <f t="shared" si="29"/>
        <v>0 - 7</v>
      </c>
    </row>
    <row r="332" spans="1:20" x14ac:dyDescent="0.25">
      <c r="A332" s="36" t="str">
        <f t="shared" si="26"/>
        <v>junho</v>
      </c>
      <c r="B332" s="37">
        <f t="shared" si="27"/>
        <v>26</v>
      </c>
      <c r="C332" s="29">
        <v>45103</v>
      </c>
      <c r="D332" s="29" t="s">
        <v>272</v>
      </c>
      <c r="E332" s="38" t="s">
        <v>4</v>
      </c>
      <c r="F332" s="39" t="s">
        <v>370</v>
      </c>
      <c r="G332" s="40" t="s">
        <v>81</v>
      </c>
      <c r="H332" s="4" t="s">
        <v>1365</v>
      </c>
      <c r="I332" s="4" t="s">
        <v>677</v>
      </c>
      <c r="J332" s="4" t="s">
        <v>752</v>
      </c>
      <c r="K332" s="4" t="s">
        <v>754</v>
      </c>
      <c r="L332" s="4">
        <v>1002389</v>
      </c>
      <c r="M332" s="4" t="str">
        <f t="shared" si="28"/>
        <v>1002389</v>
      </c>
      <c r="N332" s="4">
        <v>6</v>
      </c>
      <c r="O332" s="4">
        <v>0</v>
      </c>
      <c r="P332" s="4">
        <v>318</v>
      </c>
      <c r="Q332" s="41">
        <f t="shared" si="30"/>
        <v>1</v>
      </c>
      <c r="R332" s="39">
        <v>45103</v>
      </c>
      <c r="S332" s="39">
        <v>45104</v>
      </c>
      <c r="T332" s="27" t="str">
        <f t="shared" si="29"/>
        <v>0 - 7</v>
      </c>
    </row>
    <row r="333" spans="1:20" x14ac:dyDescent="0.25">
      <c r="A333" s="36" t="str">
        <f t="shared" si="26"/>
        <v>junho</v>
      </c>
      <c r="B333" s="37">
        <f t="shared" si="27"/>
        <v>26</v>
      </c>
      <c r="C333" s="29">
        <v>45103</v>
      </c>
      <c r="D333" s="29" t="s">
        <v>272</v>
      </c>
      <c r="E333" s="38" t="s">
        <v>4</v>
      </c>
      <c r="F333" s="39" t="s">
        <v>370</v>
      </c>
      <c r="G333" s="40" t="s">
        <v>755</v>
      </c>
      <c r="H333" s="4" t="s">
        <v>1366</v>
      </c>
      <c r="I333" s="4" t="s">
        <v>677</v>
      </c>
      <c r="J333" s="4" t="s">
        <v>756</v>
      </c>
      <c r="K333" s="4" t="s">
        <v>757</v>
      </c>
      <c r="L333" s="4">
        <v>1382273</v>
      </c>
      <c r="M333" s="4" t="str">
        <f t="shared" si="28"/>
        <v>1382273</v>
      </c>
      <c r="N333" s="4">
        <v>5</v>
      </c>
      <c r="O333" s="4">
        <v>0</v>
      </c>
      <c r="P333" s="4">
        <v>240</v>
      </c>
      <c r="Q333" s="41">
        <f t="shared" si="30"/>
        <v>1</v>
      </c>
      <c r="R333" s="39">
        <v>45103</v>
      </c>
      <c r="S333" s="39">
        <v>45104</v>
      </c>
      <c r="T333" s="27" t="str">
        <f t="shared" si="29"/>
        <v>0 - 7</v>
      </c>
    </row>
    <row r="334" spans="1:20" x14ac:dyDescent="0.25">
      <c r="A334" s="36" t="str">
        <f t="shared" si="26"/>
        <v>junho</v>
      </c>
      <c r="B334" s="37">
        <f t="shared" si="27"/>
        <v>26</v>
      </c>
      <c r="C334" s="29">
        <v>45103</v>
      </c>
      <c r="D334" s="29" t="s">
        <v>272</v>
      </c>
      <c r="E334" s="38" t="s">
        <v>4</v>
      </c>
      <c r="F334" s="39" t="s">
        <v>370</v>
      </c>
      <c r="G334" s="40" t="s">
        <v>755</v>
      </c>
      <c r="H334" s="4" t="s">
        <v>1366</v>
      </c>
      <c r="I334" s="4" t="s">
        <v>677</v>
      </c>
      <c r="J334" s="4" t="s">
        <v>756</v>
      </c>
      <c r="K334" s="4" t="s">
        <v>758</v>
      </c>
      <c r="L334" s="4">
        <v>1382274</v>
      </c>
      <c r="M334" s="4" t="str">
        <f t="shared" si="28"/>
        <v>1382274</v>
      </c>
      <c r="N334" s="4">
        <v>5</v>
      </c>
      <c r="O334" s="4">
        <v>0</v>
      </c>
      <c r="P334" s="4">
        <v>300</v>
      </c>
      <c r="Q334" s="41">
        <f t="shared" si="30"/>
        <v>1</v>
      </c>
      <c r="R334" s="39">
        <v>45103</v>
      </c>
      <c r="S334" s="39">
        <v>45104</v>
      </c>
      <c r="T334" s="27" t="str">
        <f t="shared" si="29"/>
        <v>0 - 7</v>
      </c>
    </row>
    <row r="335" spans="1:20" x14ac:dyDescent="0.25">
      <c r="A335" s="36" t="str">
        <f t="shared" si="26"/>
        <v>junho</v>
      </c>
      <c r="B335" s="37">
        <f t="shared" si="27"/>
        <v>26</v>
      </c>
      <c r="C335" s="29">
        <v>45103</v>
      </c>
      <c r="D335" s="29" t="s">
        <v>272</v>
      </c>
      <c r="E335" s="38" t="s">
        <v>4</v>
      </c>
      <c r="F335" s="39" t="s">
        <v>370</v>
      </c>
      <c r="G335" s="40" t="s">
        <v>90</v>
      </c>
      <c r="H335" s="4" t="s">
        <v>1367</v>
      </c>
      <c r="I335" s="4" t="s">
        <v>684</v>
      </c>
      <c r="J335" s="4" t="s">
        <v>708</v>
      </c>
      <c r="K335" s="4" t="s">
        <v>759</v>
      </c>
      <c r="L335" s="4">
        <v>1382180</v>
      </c>
      <c r="M335" s="4" t="str">
        <f t="shared" si="28"/>
        <v>1382180</v>
      </c>
      <c r="N335" s="4">
        <v>1</v>
      </c>
      <c r="O335" s="4">
        <v>0</v>
      </c>
      <c r="P335" s="4">
        <v>252</v>
      </c>
      <c r="Q335" s="41">
        <f t="shared" si="30"/>
        <v>1</v>
      </c>
      <c r="R335" s="39">
        <v>45103</v>
      </c>
      <c r="S335" s="46">
        <v>45104</v>
      </c>
      <c r="T335" s="27" t="str">
        <f t="shared" si="29"/>
        <v>0 - 7</v>
      </c>
    </row>
    <row r="336" spans="1:20" x14ac:dyDescent="0.25">
      <c r="A336" s="36" t="str">
        <f t="shared" si="26"/>
        <v>junho</v>
      </c>
      <c r="B336" s="37">
        <f t="shared" si="27"/>
        <v>26</v>
      </c>
      <c r="C336" s="29">
        <v>45103</v>
      </c>
      <c r="D336" s="29" t="s">
        <v>272</v>
      </c>
      <c r="E336" s="38" t="s">
        <v>4</v>
      </c>
      <c r="F336" s="39" t="s">
        <v>370</v>
      </c>
      <c r="G336" s="40" t="s">
        <v>90</v>
      </c>
      <c r="H336" s="4" t="s">
        <v>1367</v>
      </c>
      <c r="I336" s="4" t="s">
        <v>684</v>
      </c>
      <c r="J336" s="4" t="s">
        <v>708</v>
      </c>
      <c r="K336" s="4" t="s">
        <v>760</v>
      </c>
      <c r="L336" s="4">
        <v>1382181</v>
      </c>
      <c r="M336" s="4" t="str">
        <f t="shared" si="28"/>
        <v>1382181</v>
      </c>
      <c r="N336" s="4">
        <v>1</v>
      </c>
      <c r="O336" s="4">
        <v>0</v>
      </c>
      <c r="P336" s="4">
        <v>252</v>
      </c>
      <c r="Q336" s="41">
        <f t="shared" si="30"/>
        <v>1</v>
      </c>
      <c r="R336" s="39">
        <v>45103</v>
      </c>
      <c r="S336" s="46">
        <v>45104</v>
      </c>
      <c r="T336" s="27" t="str">
        <f t="shared" si="29"/>
        <v>0 - 7</v>
      </c>
    </row>
    <row r="337" spans="1:20" x14ac:dyDescent="0.25">
      <c r="A337" s="36" t="str">
        <f t="shared" si="26"/>
        <v>junho</v>
      </c>
      <c r="B337" s="37">
        <f t="shared" si="27"/>
        <v>26</v>
      </c>
      <c r="C337" s="29">
        <v>45103</v>
      </c>
      <c r="D337" s="29" t="s">
        <v>272</v>
      </c>
      <c r="E337" s="38" t="s">
        <v>4</v>
      </c>
      <c r="F337" s="39" t="s">
        <v>370</v>
      </c>
      <c r="G337" s="40" t="s">
        <v>90</v>
      </c>
      <c r="H337" s="4" t="s">
        <v>1367</v>
      </c>
      <c r="I337" s="4" t="s">
        <v>684</v>
      </c>
      <c r="J337" s="4" t="s">
        <v>708</v>
      </c>
      <c r="K337" s="4" t="s">
        <v>761</v>
      </c>
      <c r="L337" s="4">
        <v>1382182</v>
      </c>
      <c r="M337" s="4" t="str">
        <f t="shared" si="28"/>
        <v>1382182</v>
      </c>
      <c r="N337" s="4">
        <v>1</v>
      </c>
      <c r="O337" s="4">
        <v>0</v>
      </c>
      <c r="P337" s="4">
        <v>252</v>
      </c>
      <c r="Q337" s="41">
        <f t="shared" si="30"/>
        <v>1</v>
      </c>
      <c r="R337" s="39">
        <v>45103</v>
      </c>
      <c r="S337" s="46">
        <v>45104</v>
      </c>
      <c r="T337" s="27" t="str">
        <f t="shared" si="29"/>
        <v>0 - 7</v>
      </c>
    </row>
    <row r="338" spans="1:20" x14ac:dyDescent="0.25">
      <c r="A338" s="36" t="str">
        <f t="shared" si="26"/>
        <v>junho</v>
      </c>
      <c r="B338" s="37">
        <f t="shared" si="27"/>
        <v>26</v>
      </c>
      <c r="C338" s="29">
        <v>45103</v>
      </c>
      <c r="D338" s="29" t="s">
        <v>272</v>
      </c>
      <c r="E338" s="38" t="s">
        <v>4</v>
      </c>
      <c r="F338" s="39" t="s">
        <v>370</v>
      </c>
      <c r="G338" s="40" t="s">
        <v>90</v>
      </c>
      <c r="H338" s="4" t="s">
        <v>1367</v>
      </c>
      <c r="I338" s="4" t="s">
        <v>684</v>
      </c>
      <c r="J338" s="4" t="s">
        <v>708</v>
      </c>
      <c r="K338" s="4" t="s">
        <v>762</v>
      </c>
      <c r="L338" s="4">
        <v>1382183</v>
      </c>
      <c r="M338" s="4" t="str">
        <f t="shared" si="28"/>
        <v>1382183</v>
      </c>
      <c r="N338" s="4">
        <v>1</v>
      </c>
      <c r="O338" s="4">
        <v>0</v>
      </c>
      <c r="P338" s="4">
        <v>252</v>
      </c>
      <c r="Q338" s="41">
        <f t="shared" si="30"/>
        <v>1</v>
      </c>
      <c r="R338" s="39">
        <v>45103</v>
      </c>
      <c r="S338" s="46">
        <v>45104</v>
      </c>
      <c r="T338" s="27" t="str">
        <f t="shared" si="29"/>
        <v>0 - 7</v>
      </c>
    </row>
    <row r="339" spans="1:20" x14ac:dyDescent="0.25">
      <c r="A339" s="36" t="str">
        <f t="shared" si="26"/>
        <v>junho</v>
      </c>
      <c r="B339" s="37">
        <f t="shared" si="27"/>
        <v>26</v>
      </c>
      <c r="C339" s="29">
        <v>45103</v>
      </c>
      <c r="D339" s="29" t="s">
        <v>272</v>
      </c>
      <c r="E339" s="38" t="s">
        <v>4</v>
      </c>
      <c r="F339" s="39" t="s">
        <v>370</v>
      </c>
      <c r="G339" s="40" t="s">
        <v>90</v>
      </c>
      <c r="H339" s="4" t="s">
        <v>1368</v>
      </c>
      <c r="I339" s="4" t="s">
        <v>604</v>
      </c>
      <c r="J339" s="4" t="s">
        <v>605</v>
      </c>
      <c r="K339" s="4" t="s">
        <v>764</v>
      </c>
      <c r="L339" s="4" t="s">
        <v>763</v>
      </c>
      <c r="M339" s="4" t="str">
        <f t="shared" si="28"/>
        <v>1382349</v>
      </c>
      <c r="N339" s="4">
        <v>12</v>
      </c>
      <c r="O339" s="4">
        <v>0</v>
      </c>
      <c r="P339" s="4">
        <v>360</v>
      </c>
      <c r="Q339" s="41">
        <f t="shared" si="30"/>
        <v>4</v>
      </c>
      <c r="R339" s="39">
        <v>45103</v>
      </c>
      <c r="S339" s="39">
        <v>45107</v>
      </c>
      <c r="T339" s="27" t="str">
        <f t="shared" si="29"/>
        <v>0 - 7</v>
      </c>
    </row>
    <row r="340" spans="1:20" x14ac:dyDescent="0.25">
      <c r="A340" s="36" t="str">
        <f t="shared" si="26"/>
        <v>junho</v>
      </c>
      <c r="B340" s="37">
        <f t="shared" si="27"/>
        <v>26</v>
      </c>
      <c r="C340" s="29">
        <v>45103</v>
      </c>
      <c r="D340" s="29" t="s">
        <v>272</v>
      </c>
      <c r="E340" s="38" t="s">
        <v>4</v>
      </c>
      <c r="F340" s="39" t="s">
        <v>370</v>
      </c>
      <c r="G340" s="40" t="s">
        <v>90</v>
      </c>
      <c r="H340" s="4" t="s">
        <v>1368</v>
      </c>
      <c r="I340" s="4" t="s">
        <v>604</v>
      </c>
      <c r="J340" s="4" t="s">
        <v>605</v>
      </c>
      <c r="K340" s="4" t="s">
        <v>766</v>
      </c>
      <c r="L340" s="4" t="s">
        <v>765</v>
      </c>
      <c r="M340" s="4" t="str">
        <f t="shared" si="28"/>
        <v>1382349</v>
      </c>
      <c r="N340" s="4">
        <v>12</v>
      </c>
      <c r="O340" s="4">
        <v>0</v>
      </c>
      <c r="P340" s="4">
        <v>360</v>
      </c>
      <c r="Q340" s="41">
        <f t="shared" si="30"/>
        <v>4</v>
      </c>
      <c r="R340" s="39">
        <v>45103</v>
      </c>
      <c r="S340" s="39">
        <v>45107</v>
      </c>
      <c r="T340" s="27" t="str">
        <f t="shared" si="29"/>
        <v>0 - 7</v>
      </c>
    </row>
    <row r="341" spans="1:20" x14ac:dyDescent="0.25">
      <c r="A341" s="36" t="str">
        <f t="shared" si="26"/>
        <v>junho</v>
      </c>
      <c r="B341" s="37">
        <f t="shared" si="27"/>
        <v>26</v>
      </c>
      <c r="C341" s="29">
        <v>45103</v>
      </c>
      <c r="D341" s="29" t="s">
        <v>272</v>
      </c>
      <c r="E341" s="38" t="s">
        <v>4</v>
      </c>
      <c r="F341" s="39" t="s">
        <v>370</v>
      </c>
      <c r="G341" s="40" t="s">
        <v>90</v>
      </c>
      <c r="H341" s="4" t="s">
        <v>1369</v>
      </c>
      <c r="I341" s="4" t="s">
        <v>233</v>
      </c>
      <c r="J341" s="4" t="s">
        <v>237</v>
      </c>
      <c r="K341" s="4" t="s">
        <v>768</v>
      </c>
      <c r="L341" s="4" t="s">
        <v>767</v>
      </c>
      <c r="M341" s="4" t="str">
        <f t="shared" si="28"/>
        <v>1382391</v>
      </c>
      <c r="N341" s="4">
        <v>6</v>
      </c>
      <c r="O341" s="4">
        <v>0</v>
      </c>
      <c r="P341" s="4">
        <v>402</v>
      </c>
      <c r="Q341" s="41">
        <f t="shared" ref="Q341:Q364" si="31">_xlfn.DAYS(S341,R341)</f>
        <v>0</v>
      </c>
      <c r="R341" s="39">
        <v>45103</v>
      </c>
      <c r="S341" s="46">
        <v>45103</v>
      </c>
      <c r="T341" s="27" t="str">
        <f t="shared" si="29"/>
        <v>0 - 7</v>
      </c>
    </row>
    <row r="342" spans="1:20" x14ac:dyDescent="0.25">
      <c r="A342" s="36" t="str">
        <f t="shared" si="26"/>
        <v>junho</v>
      </c>
      <c r="B342" s="37">
        <f t="shared" si="27"/>
        <v>26</v>
      </c>
      <c r="C342" s="29">
        <v>45103</v>
      </c>
      <c r="D342" s="29" t="s">
        <v>272</v>
      </c>
      <c r="E342" s="38" t="s">
        <v>4</v>
      </c>
      <c r="F342" s="39" t="s">
        <v>370</v>
      </c>
      <c r="G342" s="40" t="s">
        <v>90</v>
      </c>
      <c r="H342" s="4" t="s">
        <v>1369</v>
      </c>
      <c r="I342" s="4" t="s">
        <v>233</v>
      </c>
      <c r="J342" s="4" t="s">
        <v>237</v>
      </c>
      <c r="K342" s="4" t="s">
        <v>770</v>
      </c>
      <c r="L342" s="4" t="s">
        <v>769</v>
      </c>
      <c r="M342" s="4" t="str">
        <f t="shared" si="28"/>
        <v>1382392</v>
      </c>
      <c r="N342" s="4">
        <v>6</v>
      </c>
      <c r="O342" s="4">
        <v>0</v>
      </c>
      <c r="P342" s="4">
        <v>102</v>
      </c>
      <c r="Q342" s="41">
        <f t="shared" si="31"/>
        <v>0</v>
      </c>
      <c r="R342" s="39">
        <v>45103</v>
      </c>
      <c r="S342" s="46">
        <v>45103</v>
      </c>
      <c r="T342" s="27" t="str">
        <f t="shared" si="29"/>
        <v>0 - 7</v>
      </c>
    </row>
    <row r="343" spans="1:20" x14ac:dyDescent="0.25">
      <c r="A343" s="36" t="str">
        <f t="shared" si="26"/>
        <v>junho</v>
      </c>
      <c r="B343" s="37">
        <f t="shared" si="27"/>
        <v>26</v>
      </c>
      <c r="C343" s="29">
        <v>45103</v>
      </c>
      <c r="D343" s="29" t="s">
        <v>272</v>
      </c>
      <c r="E343" s="38" t="s">
        <v>4</v>
      </c>
      <c r="F343" s="39" t="s">
        <v>370</v>
      </c>
      <c r="G343" s="40" t="s">
        <v>90</v>
      </c>
      <c r="H343" s="4" t="s">
        <v>1369</v>
      </c>
      <c r="I343" s="4" t="s">
        <v>233</v>
      </c>
      <c r="J343" s="4" t="s">
        <v>237</v>
      </c>
      <c r="K343" s="4" t="s">
        <v>772</v>
      </c>
      <c r="L343" s="4" t="s">
        <v>771</v>
      </c>
      <c r="M343" s="4" t="str">
        <f t="shared" si="28"/>
        <v>1382392</v>
      </c>
      <c r="N343" s="4">
        <v>6</v>
      </c>
      <c r="O343" s="4">
        <v>0</v>
      </c>
      <c r="P343" s="4">
        <v>102</v>
      </c>
      <c r="Q343" s="41">
        <f t="shared" si="31"/>
        <v>0</v>
      </c>
      <c r="R343" s="39">
        <v>45103</v>
      </c>
      <c r="S343" s="46">
        <v>45103</v>
      </c>
      <c r="T343" s="27" t="str">
        <f t="shared" si="29"/>
        <v>0 - 7</v>
      </c>
    </row>
    <row r="344" spans="1:20" x14ac:dyDescent="0.25">
      <c r="A344" s="36" t="str">
        <f t="shared" si="26"/>
        <v>junho</v>
      </c>
      <c r="B344" s="37">
        <f t="shared" si="27"/>
        <v>26</v>
      </c>
      <c r="C344" s="29">
        <v>45103</v>
      </c>
      <c r="D344" s="29" t="s">
        <v>272</v>
      </c>
      <c r="E344" s="38" t="s">
        <v>4</v>
      </c>
      <c r="F344" s="39" t="s">
        <v>370</v>
      </c>
      <c r="G344" s="40" t="s">
        <v>90</v>
      </c>
      <c r="H344" s="4" t="s">
        <v>1369</v>
      </c>
      <c r="I344" s="4" t="s">
        <v>233</v>
      </c>
      <c r="J344" s="4" t="s">
        <v>237</v>
      </c>
      <c r="K344" s="4" t="s">
        <v>774</v>
      </c>
      <c r="L344" s="4" t="s">
        <v>773</v>
      </c>
      <c r="M344" s="4" t="str">
        <f t="shared" si="28"/>
        <v>1382392</v>
      </c>
      <c r="N344" s="4">
        <v>6</v>
      </c>
      <c r="O344" s="4">
        <v>0</v>
      </c>
      <c r="P344" s="4">
        <v>102</v>
      </c>
      <c r="Q344" s="41">
        <f t="shared" si="31"/>
        <v>0</v>
      </c>
      <c r="R344" s="39">
        <v>45103</v>
      </c>
      <c r="S344" s="46">
        <v>45103</v>
      </c>
      <c r="T344" s="27" t="str">
        <f t="shared" si="29"/>
        <v>0 - 7</v>
      </c>
    </row>
    <row r="345" spans="1:20" x14ac:dyDescent="0.25">
      <c r="A345" s="36" t="str">
        <f t="shared" si="26"/>
        <v>junho</v>
      </c>
      <c r="B345" s="37">
        <f t="shared" si="27"/>
        <v>26</v>
      </c>
      <c r="C345" s="29">
        <v>45103</v>
      </c>
      <c r="D345" s="29" t="s">
        <v>272</v>
      </c>
      <c r="E345" s="38" t="s">
        <v>4</v>
      </c>
      <c r="F345" s="39" t="s">
        <v>370</v>
      </c>
      <c r="G345" s="40" t="s">
        <v>90</v>
      </c>
      <c r="H345" s="4" t="s">
        <v>1369</v>
      </c>
      <c r="I345" s="4" t="s">
        <v>233</v>
      </c>
      <c r="J345" s="4" t="s">
        <v>237</v>
      </c>
      <c r="K345" s="4" t="s">
        <v>776</v>
      </c>
      <c r="L345" s="4" t="s">
        <v>775</v>
      </c>
      <c r="M345" s="4" t="str">
        <f t="shared" si="28"/>
        <v>1382391</v>
      </c>
      <c r="N345" s="4">
        <v>6</v>
      </c>
      <c r="O345" s="4">
        <v>0</v>
      </c>
      <c r="P345" s="4">
        <v>402</v>
      </c>
      <c r="Q345" s="41">
        <f t="shared" si="31"/>
        <v>0</v>
      </c>
      <c r="R345" s="39">
        <v>45103</v>
      </c>
      <c r="S345" s="46">
        <v>45103</v>
      </c>
      <c r="T345" s="27" t="str">
        <f t="shared" si="29"/>
        <v>0 - 7</v>
      </c>
    </row>
    <row r="346" spans="1:20" x14ac:dyDescent="0.25">
      <c r="A346" s="36" t="str">
        <f t="shared" si="26"/>
        <v>junho</v>
      </c>
      <c r="B346" s="37">
        <f t="shared" si="27"/>
        <v>26</v>
      </c>
      <c r="C346" s="29">
        <v>45103</v>
      </c>
      <c r="D346" s="29" t="s">
        <v>272</v>
      </c>
      <c r="E346" s="38" t="s">
        <v>4</v>
      </c>
      <c r="F346" s="39" t="s">
        <v>370</v>
      </c>
      <c r="G346" s="40" t="s">
        <v>90</v>
      </c>
      <c r="H346" s="4" t="s">
        <v>1369</v>
      </c>
      <c r="I346" s="4" t="s">
        <v>16</v>
      </c>
      <c r="J346" s="4" t="s">
        <v>68</v>
      </c>
      <c r="K346" s="4" t="s">
        <v>778</v>
      </c>
      <c r="L346" s="4" t="s">
        <v>777</v>
      </c>
      <c r="M346" s="4" t="str">
        <f t="shared" si="28"/>
        <v>1382332</v>
      </c>
      <c r="N346" s="4">
        <v>9</v>
      </c>
      <c r="O346" s="4">
        <v>0</v>
      </c>
      <c r="P346" s="4">
        <v>981</v>
      </c>
      <c r="Q346" s="41">
        <f t="shared" si="31"/>
        <v>4</v>
      </c>
      <c r="R346" s="39">
        <v>45103</v>
      </c>
      <c r="S346" s="39">
        <v>45107</v>
      </c>
      <c r="T346" s="27" t="str">
        <f t="shared" si="29"/>
        <v>0 - 7</v>
      </c>
    </row>
    <row r="347" spans="1:20" x14ac:dyDescent="0.25">
      <c r="A347" s="36" t="str">
        <f t="shared" si="26"/>
        <v>junho</v>
      </c>
      <c r="B347" s="37">
        <f t="shared" si="27"/>
        <v>26</v>
      </c>
      <c r="C347" s="29">
        <v>45103</v>
      </c>
      <c r="D347" s="29" t="s">
        <v>272</v>
      </c>
      <c r="E347" s="38" t="s">
        <v>4</v>
      </c>
      <c r="F347" s="39" t="s">
        <v>370</v>
      </c>
      <c r="G347" s="40" t="s">
        <v>90</v>
      </c>
      <c r="H347" s="4" t="s">
        <v>1369</v>
      </c>
      <c r="I347" s="4" t="s">
        <v>16</v>
      </c>
      <c r="J347" s="4" t="s">
        <v>68</v>
      </c>
      <c r="K347" s="4" t="s">
        <v>780</v>
      </c>
      <c r="L347" s="4" t="s">
        <v>779</v>
      </c>
      <c r="M347" s="4" t="str">
        <f t="shared" si="28"/>
        <v>1382333</v>
      </c>
      <c r="N347" s="4">
        <v>9</v>
      </c>
      <c r="O347" s="4">
        <v>0</v>
      </c>
      <c r="P347" s="4">
        <v>981</v>
      </c>
      <c r="Q347" s="41">
        <f t="shared" si="31"/>
        <v>4</v>
      </c>
      <c r="R347" s="39">
        <v>45103</v>
      </c>
      <c r="S347" s="39">
        <v>45107</v>
      </c>
      <c r="T347" s="27" t="str">
        <f t="shared" si="29"/>
        <v>0 - 7</v>
      </c>
    </row>
    <row r="348" spans="1:20" x14ac:dyDescent="0.25">
      <c r="A348" s="36" t="str">
        <f t="shared" si="26"/>
        <v>junho</v>
      </c>
      <c r="B348" s="37">
        <f t="shared" si="27"/>
        <v>26</v>
      </c>
      <c r="C348" s="29">
        <v>45103</v>
      </c>
      <c r="D348" s="29" t="s">
        <v>272</v>
      </c>
      <c r="E348" s="38" t="s">
        <v>4</v>
      </c>
      <c r="F348" s="39" t="s">
        <v>370</v>
      </c>
      <c r="G348" s="40" t="s">
        <v>90</v>
      </c>
      <c r="H348" s="4" t="s">
        <v>1369</v>
      </c>
      <c r="I348" s="4" t="s">
        <v>16</v>
      </c>
      <c r="J348" s="4" t="s">
        <v>68</v>
      </c>
      <c r="K348" s="4" t="s">
        <v>782</v>
      </c>
      <c r="L348" s="4" t="s">
        <v>781</v>
      </c>
      <c r="M348" s="4" t="str">
        <f t="shared" si="28"/>
        <v>1382334</v>
      </c>
      <c r="N348" s="4">
        <v>9</v>
      </c>
      <c r="O348" s="4">
        <v>0</v>
      </c>
      <c r="P348" s="4">
        <v>1197</v>
      </c>
      <c r="Q348" s="41">
        <f t="shared" si="31"/>
        <v>4</v>
      </c>
      <c r="R348" s="39">
        <v>45103</v>
      </c>
      <c r="S348" s="39">
        <v>45107</v>
      </c>
      <c r="T348" s="27" t="str">
        <f t="shared" si="29"/>
        <v>0 - 7</v>
      </c>
    </row>
    <row r="349" spans="1:20" x14ac:dyDescent="0.25">
      <c r="A349" s="36" t="str">
        <f t="shared" si="26"/>
        <v>junho</v>
      </c>
      <c r="B349" s="37">
        <f t="shared" si="27"/>
        <v>26</v>
      </c>
      <c r="C349" s="29">
        <v>45103</v>
      </c>
      <c r="D349" s="29" t="s">
        <v>272</v>
      </c>
      <c r="E349" s="38" t="s">
        <v>4</v>
      </c>
      <c r="F349" s="39" t="s">
        <v>370</v>
      </c>
      <c r="G349" s="40" t="s">
        <v>90</v>
      </c>
      <c r="H349" s="4" t="s">
        <v>1369</v>
      </c>
      <c r="I349" s="4" t="s">
        <v>16</v>
      </c>
      <c r="J349" s="4" t="s">
        <v>68</v>
      </c>
      <c r="K349" s="4" t="s">
        <v>784</v>
      </c>
      <c r="L349" s="4" t="s">
        <v>783</v>
      </c>
      <c r="M349" s="4" t="str">
        <f t="shared" si="28"/>
        <v>1382335</v>
      </c>
      <c r="N349" s="4">
        <v>9</v>
      </c>
      <c r="O349" s="4">
        <v>0</v>
      </c>
      <c r="P349" s="4">
        <v>603</v>
      </c>
      <c r="Q349" s="41">
        <f t="shared" si="31"/>
        <v>4</v>
      </c>
      <c r="R349" s="39">
        <v>45103</v>
      </c>
      <c r="S349" s="39">
        <v>45107</v>
      </c>
      <c r="T349" s="27" t="str">
        <f t="shared" si="29"/>
        <v>0 - 7</v>
      </c>
    </row>
    <row r="350" spans="1:20" x14ac:dyDescent="0.25">
      <c r="A350" s="36" t="str">
        <f t="shared" si="26"/>
        <v>junho</v>
      </c>
      <c r="B350" s="37">
        <f t="shared" si="27"/>
        <v>26</v>
      </c>
      <c r="C350" s="29">
        <v>45103</v>
      </c>
      <c r="D350" s="29" t="s">
        <v>272</v>
      </c>
      <c r="E350" s="38" t="s">
        <v>4</v>
      </c>
      <c r="F350" s="39" t="s">
        <v>370</v>
      </c>
      <c r="G350" s="40" t="s">
        <v>90</v>
      </c>
      <c r="H350" s="4" t="s">
        <v>1369</v>
      </c>
      <c r="I350" s="4" t="s">
        <v>16</v>
      </c>
      <c r="J350" s="4" t="s">
        <v>68</v>
      </c>
      <c r="K350" s="4" t="s">
        <v>786</v>
      </c>
      <c r="L350" s="4" t="s">
        <v>785</v>
      </c>
      <c r="M350" s="4" t="str">
        <f t="shared" si="28"/>
        <v>1382340</v>
      </c>
      <c r="N350" s="4">
        <v>9</v>
      </c>
      <c r="O350" s="4">
        <v>0</v>
      </c>
      <c r="P350" s="4">
        <v>720</v>
      </c>
      <c r="Q350" s="41">
        <f t="shared" si="31"/>
        <v>4</v>
      </c>
      <c r="R350" s="39">
        <v>45103</v>
      </c>
      <c r="S350" s="39">
        <v>45107</v>
      </c>
      <c r="T350" s="27" t="str">
        <f t="shared" si="29"/>
        <v>0 - 7</v>
      </c>
    </row>
    <row r="351" spans="1:20" x14ac:dyDescent="0.25">
      <c r="A351" s="36" t="str">
        <f t="shared" si="26"/>
        <v>junho</v>
      </c>
      <c r="B351" s="37">
        <f t="shared" si="27"/>
        <v>26</v>
      </c>
      <c r="C351" s="29">
        <v>45103</v>
      </c>
      <c r="D351" s="29" t="s">
        <v>272</v>
      </c>
      <c r="E351" s="38" t="s">
        <v>4</v>
      </c>
      <c r="F351" s="39" t="s">
        <v>370</v>
      </c>
      <c r="G351" s="40" t="s">
        <v>90</v>
      </c>
      <c r="H351" s="4" t="s">
        <v>1369</v>
      </c>
      <c r="I351" s="4" t="s">
        <v>16</v>
      </c>
      <c r="J351" s="4" t="s">
        <v>68</v>
      </c>
      <c r="K351" s="4" t="s">
        <v>788</v>
      </c>
      <c r="L351" s="4" t="s">
        <v>787</v>
      </c>
      <c r="M351" s="4" t="str">
        <f t="shared" si="28"/>
        <v>1382340</v>
      </c>
      <c r="N351" s="4">
        <v>9</v>
      </c>
      <c r="O351" s="4">
        <v>0</v>
      </c>
      <c r="P351" s="4">
        <v>720</v>
      </c>
      <c r="Q351" s="41">
        <f t="shared" si="31"/>
        <v>4</v>
      </c>
      <c r="R351" s="39">
        <v>45103</v>
      </c>
      <c r="S351" s="39">
        <v>45107</v>
      </c>
      <c r="T351" s="27" t="str">
        <f t="shared" si="29"/>
        <v>0 - 7</v>
      </c>
    </row>
    <row r="352" spans="1:20" x14ac:dyDescent="0.25">
      <c r="A352" s="36" t="str">
        <f t="shared" si="26"/>
        <v>junho</v>
      </c>
      <c r="B352" s="37">
        <f t="shared" si="27"/>
        <v>26</v>
      </c>
      <c r="C352" s="29">
        <v>45103</v>
      </c>
      <c r="D352" s="29" t="s">
        <v>272</v>
      </c>
      <c r="E352" s="38" t="s">
        <v>4</v>
      </c>
      <c r="F352" s="39" t="s">
        <v>370</v>
      </c>
      <c r="G352" s="40" t="s">
        <v>90</v>
      </c>
      <c r="H352" s="4" t="s">
        <v>1369</v>
      </c>
      <c r="I352" s="4" t="s">
        <v>16</v>
      </c>
      <c r="J352" s="4" t="s">
        <v>68</v>
      </c>
      <c r="K352" s="4" t="s">
        <v>790</v>
      </c>
      <c r="L352" s="4" t="s">
        <v>789</v>
      </c>
      <c r="M352" s="4" t="str">
        <f t="shared" si="28"/>
        <v>1382341</v>
      </c>
      <c r="N352" s="4">
        <v>9</v>
      </c>
      <c r="O352" s="4">
        <v>0</v>
      </c>
      <c r="P352" s="4">
        <v>207</v>
      </c>
      <c r="Q352" s="41">
        <f t="shared" si="31"/>
        <v>4</v>
      </c>
      <c r="R352" s="39">
        <v>45103</v>
      </c>
      <c r="S352" s="39">
        <v>45107</v>
      </c>
      <c r="T352" s="27" t="str">
        <f t="shared" si="29"/>
        <v>0 - 7</v>
      </c>
    </row>
    <row r="353" spans="1:20" x14ac:dyDescent="0.25">
      <c r="A353" s="36" t="str">
        <f t="shared" si="26"/>
        <v>junho</v>
      </c>
      <c r="B353" s="37">
        <f t="shared" si="27"/>
        <v>26</v>
      </c>
      <c r="C353" s="29">
        <v>45103</v>
      </c>
      <c r="D353" s="29" t="s">
        <v>272</v>
      </c>
      <c r="E353" s="38" t="s">
        <v>4</v>
      </c>
      <c r="F353" s="39" t="s">
        <v>370</v>
      </c>
      <c r="G353" s="40" t="s">
        <v>90</v>
      </c>
      <c r="H353" s="4" t="s">
        <v>1369</v>
      </c>
      <c r="I353" s="4" t="s">
        <v>16</v>
      </c>
      <c r="J353" s="4" t="s">
        <v>68</v>
      </c>
      <c r="K353" s="4" t="s">
        <v>792</v>
      </c>
      <c r="L353" s="4" t="s">
        <v>791</v>
      </c>
      <c r="M353" s="4" t="str">
        <f t="shared" si="28"/>
        <v>1382341</v>
      </c>
      <c r="N353" s="4">
        <v>9</v>
      </c>
      <c r="O353" s="4">
        <v>0</v>
      </c>
      <c r="P353" s="4">
        <v>207</v>
      </c>
      <c r="Q353" s="41">
        <f t="shared" si="31"/>
        <v>4</v>
      </c>
      <c r="R353" s="39">
        <v>45103</v>
      </c>
      <c r="S353" s="39">
        <v>45107</v>
      </c>
      <c r="T353" s="27" t="str">
        <f t="shared" si="29"/>
        <v>0 - 7</v>
      </c>
    </row>
    <row r="354" spans="1:20" x14ac:dyDescent="0.25">
      <c r="A354" s="36" t="str">
        <f t="shared" si="26"/>
        <v>junho</v>
      </c>
      <c r="B354" s="37">
        <f t="shared" si="27"/>
        <v>26</v>
      </c>
      <c r="C354" s="29">
        <v>45103</v>
      </c>
      <c r="D354" s="29" t="s">
        <v>272</v>
      </c>
      <c r="E354" s="38" t="s">
        <v>4</v>
      </c>
      <c r="F354" s="39" t="s">
        <v>370</v>
      </c>
      <c r="G354" s="40" t="s">
        <v>90</v>
      </c>
      <c r="H354" s="4" t="s">
        <v>1369</v>
      </c>
      <c r="I354" s="4" t="s">
        <v>16</v>
      </c>
      <c r="J354" s="4" t="s">
        <v>68</v>
      </c>
      <c r="K354" s="4" t="s">
        <v>794</v>
      </c>
      <c r="L354" s="4" t="s">
        <v>793</v>
      </c>
      <c r="M354" s="4" t="str">
        <f t="shared" si="28"/>
        <v>1382341</v>
      </c>
      <c r="N354" s="4">
        <v>9</v>
      </c>
      <c r="O354" s="4">
        <v>0</v>
      </c>
      <c r="P354" s="4">
        <v>207</v>
      </c>
      <c r="Q354" s="41">
        <f t="shared" si="31"/>
        <v>4</v>
      </c>
      <c r="R354" s="39">
        <v>45103</v>
      </c>
      <c r="S354" s="39">
        <v>45107</v>
      </c>
      <c r="T354" s="27" t="str">
        <f t="shared" si="29"/>
        <v>0 - 7</v>
      </c>
    </row>
    <row r="355" spans="1:20" x14ac:dyDescent="0.25">
      <c r="A355" s="36" t="str">
        <f t="shared" si="26"/>
        <v>junho</v>
      </c>
      <c r="B355" s="37">
        <f t="shared" si="27"/>
        <v>26</v>
      </c>
      <c r="C355" s="29">
        <v>45103</v>
      </c>
      <c r="D355" s="29" t="s">
        <v>272</v>
      </c>
      <c r="E355" s="38" t="s">
        <v>4</v>
      </c>
      <c r="F355" s="39" t="s">
        <v>370</v>
      </c>
      <c r="G355" s="40" t="s">
        <v>90</v>
      </c>
      <c r="H355" s="4" t="s">
        <v>1369</v>
      </c>
      <c r="I355" s="4" t="s">
        <v>16</v>
      </c>
      <c r="J355" s="4" t="s">
        <v>68</v>
      </c>
      <c r="K355" s="4" t="s">
        <v>796</v>
      </c>
      <c r="L355" s="4" t="s">
        <v>795</v>
      </c>
      <c r="M355" s="4" t="str">
        <f t="shared" si="28"/>
        <v>1382336</v>
      </c>
      <c r="N355" s="4">
        <v>9</v>
      </c>
      <c r="O355" s="4">
        <v>0</v>
      </c>
      <c r="P355" s="4">
        <v>180</v>
      </c>
      <c r="Q355" s="41">
        <f t="shared" si="31"/>
        <v>4</v>
      </c>
      <c r="R355" s="39">
        <v>45103</v>
      </c>
      <c r="S355" s="39">
        <v>45107</v>
      </c>
      <c r="T355" s="27" t="str">
        <f t="shared" si="29"/>
        <v>0 - 7</v>
      </c>
    </row>
    <row r="356" spans="1:20" x14ac:dyDescent="0.25">
      <c r="A356" s="36" t="str">
        <f t="shared" si="26"/>
        <v>junho</v>
      </c>
      <c r="B356" s="37">
        <f t="shared" si="27"/>
        <v>26</v>
      </c>
      <c r="C356" s="29">
        <v>45103</v>
      </c>
      <c r="D356" s="29" t="s">
        <v>272</v>
      </c>
      <c r="E356" s="38" t="s">
        <v>4</v>
      </c>
      <c r="F356" s="39" t="s">
        <v>370</v>
      </c>
      <c r="G356" s="40" t="s">
        <v>90</v>
      </c>
      <c r="H356" s="4" t="s">
        <v>1369</v>
      </c>
      <c r="I356" s="4" t="s">
        <v>16</v>
      </c>
      <c r="J356" s="4" t="s">
        <v>68</v>
      </c>
      <c r="K356" s="4" t="s">
        <v>798</v>
      </c>
      <c r="L356" s="4" t="s">
        <v>797</v>
      </c>
      <c r="M356" s="4" t="str">
        <f t="shared" si="28"/>
        <v>1382339</v>
      </c>
      <c r="N356" s="4">
        <v>9</v>
      </c>
      <c r="O356" s="4">
        <v>0</v>
      </c>
      <c r="P356" s="4">
        <v>180</v>
      </c>
      <c r="Q356" s="41">
        <f t="shared" si="31"/>
        <v>4</v>
      </c>
      <c r="R356" s="39">
        <v>45103</v>
      </c>
      <c r="S356" s="39">
        <v>45107</v>
      </c>
      <c r="T356" s="27" t="str">
        <f t="shared" si="29"/>
        <v>0 - 7</v>
      </c>
    </row>
    <row r="357" spans="1:20" x14ac:dyDescent="0.25">
      <c r="A357" s="36" t="str">
        <f t="shared" si="26"/>
        <v>junho</v>
      </c>
      <c r="B357" s="37">
        <f t="shared" si="27"/>
        <v>26</v>
      </c>
      <c r="C357" s="29">
        <v>45103</v>
      </c>
      <c r="D357" s="29" t="s">
        <v>272</v>
      </c>
      <c r="E357" s="38" t="s">
        <v>4</v>
      </c>
      <c r="F357" s="39" t="s">
        <v>370</v>
      </c>
      <c r="G357" s="40" t="s">
        <v>90</v>
      </c>
      <c r="H357" s="4" t="s">
        <v>1369</v>
      </c>
      <c r="I357" s="4" t="s">
        <v>16</v>
      </c>
      <c r="J357" s="4" t="s">
        <v>68</v>
      </c>
      <c r="K357" s="4" t="s">
        <v>800</v>
      </c>
      <c r="L357" s="4" t="s">
        <v>799</v>
      </c>
      <c r="M357" s="4" t="str">
        <f t="shared" si="28"/>
        <v>1382332</v>
      </c>
      <c r="N357" s="4">
        <v>9</v>
      </c>
      <c r="O357" s="4">
        <v>0</v>
      </c>
      <c r="P357" s="4">
        <v>981</v>
      </c>
      <c r="Q357" s="41">
        <f t="shared" si="31"/>
        <v>4</v>
      </c>
      <c r="R357" s="39">
        <v>45103</v>
      </c>
      <c r="S357" s="39">
        <v>45107</v>
      </c>
      <c r="T357" s="27" t="str">
        <f t="shared" si="29"/>
        <v>0 - 7</v>
      </c>
    </row>
    <row r="358" spans="1:20" x14ac:dyDescent="0.25">
      <c r="A358" s="36" t="str">
        <f t="shared" si="26"/>
        <v>junho</v>
      </c>
      <c r="B358" s="37">
        <f t="shared" si="27"/>
        <v>26</v>
      </c>
      <c r="C358" s="29">
        <v>45103</v>
      </c>
      <c r="D358" s="29" t="s">
        <v>272</v>
      </c>
      <c r="E358" s="38" t="s">
        <v>4</v>
      </c>
      <c r="F358" s="39" t="s">
        <v>370</v>
      </c>
      <c r="G358" s="40" t="s">
        <v>90</v>
      </c>
      <c r="H358" s="4" t="s">
        <v>1369</v>
      </c>
      <c r="I358" s="4" t="s">
        <v>16</v>
      </c>
      <c r="J358" s="4" t="s">
        <v>68</v>
      </c>
      <c r="K358" s="4" t="s">
        <v>802</v>
      </c>
      <c r="L358" s="4" t="s">
        <v>801</v>
      </c>
      <c r="M358" s="4" t="str">
        <f t="shared" si="28"/>
        <v>1382338</v>
      </c>
      <c r="N358" s="4">
        <v>9</v>
      </c>
      <c r="O358" s="4">
        <v>0</v>
      </c>
      <c r="P358" s="4">
        <v>180</v>
      </c>
      <c r="Q358" s="41">
        <f t="shared" si="31"/>
        <v>4</v>
      </c>
      <c r="R358" s="39">
        <v>45103</v>
      </c>
      <c r="S358" s="39">
        <v>45107</v>
      </c>
      <c r="T358" s="27" t="str">
        <f t="shared" si="29"/>
        <v>0 - 7</v>
      </c>
    </row>
    <row r="359" spans="1:20" x14ac:dyDescent="0.25">
      <c r="A359" s="36" t="str">
        <f t="shared" si="26"/>
        <v>junho</v>
      </c>
      <c r="B359" s="37">
        <f t="shared" si="27"/>
        <v>26</v>
      </c>
      <c r="C359" s="29">
        <v>45103</v>
      </c>
      <c r="D359" s="29" t="s">
        <v>272</v>
      </c>
      <c r="E359" s="38" t="s">
        <v>4</v>
      </c>
      <c r="F359" s="39" t="s">
        <v>370</v>
      </c>
      <c r="G359" s="40" t="s">
        <v>90</v>
      </c>
      <c r="H359" s="4" t="s">
        <v>1369</v>
      </c>
      <c r="I359" s="4" t="s">
        <v>16</v>
      </c>
      <c r="J359" s="4" t="s">
        <v>68</v>
      </c>
      <c r="K359" s="4" t="s">
        <v>804</v>
      </c>
      <c r="L359" s="4" t="s">
        <v>803</v>
      </c>
      <c r="M359" s="4" t="str">
        <f t="shared" si="28"/>
        <v>1382337</v>
      </c>
      <c r="N359" s="4">
        <v>9</v>
      </c>
      <c r="O359" s="4">
        <v>0</v>
      </c>
      <c r="P359" s="4">
        <v>180</v>
      </c>
      <c r="Q359" s="41">
        <f t="shared" si="31"/>
        <v>4</v>
      </c>
      <c r="R359" s="39">
        <v>45103</v>
      </c>
      <c r="S359" s="39">
        <v>45107</v>
      </c>
      <c r="T359" s="27" t="str">
        <f t="shared" si="29"/>
        <v>0 - 7</v>
      </c>
    </row>
    <row r="360" spans="1:20" x14ac:dyDescent="0.25">
      <c r="A360" s="36" t="str">
        <f t="shared" si="26"/>
        <v>junho</v>
      </c>
      <c r="B360" s="37">
        <f t="shared" si="27"/>
        <v>26</v>
      </c>
      <c r="C360" s="29">
        <v>45103</v>
      </c>
      <c r="D360" s="29" t="s">
        <v>272</v>
      </c>
      <c r="E360" s="38" t="s">
        <v>4</v>
      </c>
      <c r="F360" s="39" t="s">
        <v>370</v>
      </c>
      <c r="G360" s="40" t="s">
        <v>90</v>
      </c>
      <c r="H360" s="4" t="s">
        <v>1369</v>
      </c>
      <c r="I360" s="4" t="s">
        <v>16</v>
      </c>
      <c r="J360" s="4" t="s">
        <v>68</v>
      </c>
      <c r="K360" s="4" t="s">
        <v>806</v>
      </c>
      <c r="L360" s="4" t="s">
        <v>805</v>
      </c>
      <c r="M360" s="4" t="str">
        <f t="shared" si="28"/>
        <v>1382333</v>
      </c>
      <c r="N360" s="4">
        <v>9</v>
      </c>
      <c r="O360" s="4">
        <v>0</v>
      </c>
      <c r="P360" s="4">
        <v>981</v>
      </c>
      <c r="Q360" s="41">
        <f t="shared" si="31"/>
        <v>4</v>
      </c>
      <c r="R360" s="39">
        <v>45103</v>
      </c>
      <c r="S360" s="39">
        <v>45107</v>
      </c>
      <c r="T360" s="27" t="str">
        <f t="shared" si="29"/>
        <v>0 - 7</v>
      </c>
    </row>
    <row r="361" spans="1:20" x14ac:dyDescent="0.25">
      <c r="A361" s="36" t="str">
        <f t="shared" si="26"/>
        <v>junho</v>
      </c>
      <c r="B361" s="37">
        <f t="shared" si="27"/>
        <v>26</v>
      </c>
      <c r="C361" s="29">
        <v>45103</v>
      </c>
      <c r="D361" s="29" t="s">
        <v>272</v>
      </c>
      <c r="E361" s="38" t="s">
        <v>4</v>
      </c>
      <c r="F361" s="39" t="s">
        <v>370</v>
      </c>
      <c r="G361" s="40" t="s">
        <v>90</v>
      </c>
      <c r="H361" s="4" t="s">
        <v>1369</v>
      </c>
      <c r="I361" s="4" t="s">
        <v>16</v>
      </c>
      <c r="J361" s="4" t="s">
        <v>68</v>
      </c>
      <c r="K361" s="4" t="s">
        <v>808</v>
      </c>
      <c r="L361" s="4" t="s">
        <v>807</v>
      </c>
      <c r="M361" s="4" t="str">
        <f t="shared" si="28"/>
        <v>1382340</v>
      </c>
      <c r="N361" s="4">
        <v>9</v>
      </c>
      <c r="O361" s="4">
        <v>0</v>
      </c>
      <c r="P361" s="4">
        <v>720</v>
      </c>
      <c r="Q361" s="41">
        <f t="shared" si="31"/>
        <v>4</v>
      </c>
      <c r="R361" s="39">
        <v>45103</v>
      </c>
      <c r="S361" s="39">
        <v>45107</v>
      </c>
      <c r="T361" s="27" t="str">
        <f t="shared" si="29"/>
        <v>0 - 7</v>
      </c>
    </row>
    <row r="362" spans="1:20" x14ac:dyDescent="0.25">
      <c r="A362" s="36" t="str">
        <f t="shared" si="26"/>
        <v>junho</v>
      </c>
      <c r="B362" s="37">
        <f t="shared" si="27"/>
        <v>26</v>
      </c>
      <c r="C362" s="29">
        <v>45103</v>
      </c>
      <c r="D362" s="29" t="s">
        <v>272</v>
      </c>
      <c r="E362" s="38" t="s">
        <v>4</v>
      </c>
      <c r="F362" s="39" t="s">
        <v>370</v>
      </c>
      <c r="G362" s="40" t="s">
        <v>90</v>
      </c>
      <c r="H362" s="4" t="s">
        <v>1369</v>
      </c>
      <c r="I362" s="4" t="s">
        <v>16</v>
      </c>
      <c r="J362" s="4" t="s">
        <v>118</v>
      </c>
      <c r="K362" s="4" t="s">
        <v>810</v>
      </c>
      <c r="L362" s="4" t="s">
        <v>809</v>
      </c>
      <c r="M362" s="4" t="str">
        <f t="shared" si="28"/>
        <v>1382342</v>
      </c>
      <c r="N362" s="4">
        <v>5</v>
      </c>
      <c r="O362" s="4">
        <v>0</v>
      </c>
      <c r="P362" s="4">
        <v>120</v>
      </c>
      <c r="Q362" s="41">
        <f t="shared" si="31"/>
        <v>4</v>
      </c>
      <c r="R362" s="39">
        <v>45103</v>
      </c>
      <c r="S362" s="39">
        <v>45107</v>
      </c>
      <c r="T362" s="27" t="str">
        <f t="shared" si="29"/>
        <v>0 - 7</v>
      </c>
    </row>
    <row r="363" spans="1:20" x14ac:dyDescent="0.25">
      <c r="A363" s="36" t="str">
        <f t="shared" si="26"/>
        <v>junho</v>
      </c>
      <c r="B363" s="37">
        <f t="shared" si="27"/>
        <v>26</v>
      </c>
      <c r="C363" s="29">
        <v>45103</v>
      </c>
      <c r="D363" s="29" t="s">
        <v>272</v>
      </c>
      <c r="E363" s="38" t="s">
        <v>4</v>
      </c>
      <c r="F363" s="39" t="s">
        <v>370</v>
      </c>
      <c r="G363" s="40" t="s">
        <v>90</v>
      </c>
      <c r="H363" s="4" t="s">
        <v>1369</v>
      </c>
      <c r="I363" s="4" t="s">
        <v>16</v>
      </c>
      <c r="J363" s="4" t="s">
        <v>118</v>
      </c>
      <c r="K363" s="4" t="s">
        <v>812</v>
      </c>
      <c r="L363" s="4" t="s">
        <v>811</v>
      </c>
      <c r="M363" s="4" t="str">
        <f t="shared" si="28"/>
        <v>1382342</v>
      </c>
      <c r="N363" s="4">
        <v>5</v>
      </c>
      <c r="O363" s="4">
        <v>0</v>
      </c>
      <c r="P363" s="4">
        <v>120</v>
      </c>
      <c r="Q363" s="41">
        <f t="shared" si="31"/>
        <v>4</v>
      </c>
      <c r="R363" s="39">
        <v>45103</v>
      </c>
      <c r="S363" s="39">
        <v>45107</v>
      </c>
      <c r="T363" s="27" t="str">
        <f t="shared" si="29"/>
        <v>0 - 7</v>
      </c>
    </row>
    <row r="364" spans="1:20" x14ac:dyDescent="0.25">
      <c r="A364" s="36" t="str">
        <f t="shared" si="26"/>
        <v>junho</v>
      </c>
      <c r="B364" s="37">
        <f t="shared" si="27"/>
        <v>26</v>
      </c>
      <c r="C364" s="29">
        <v>45103</v>
      </c>
      <c r="D364" s="29" t="s">
        <v>272</v>
      </c>
      <c r="E364" s="38" t="s">
        <v>4</v>
      </c>
      <c r="F364" s="39" t="s">
        <v>370</v>
      </c>
      <c r="G364" s="40" t="s">
        <v>90</v>
      </c>
      <c r="H364" s="4" t="s">
        <v>1369</v>
      </c>
      <c r="I364" s="4" t="s">
        <v>16</v>
      </c>
      <c r="J364" s="4" t="s">
        <v>118</v>
      </c>
      <c r="K364" s="4" t="s">
        <v>814</v>
      </c>
      <c r="L364" s="4" t="s">
        <v>813</v>
      </c>
      <c r="M364" s="4" t="str">
        <f t="shared" si="28"/>
        <v>1382342</v>
      </c>
      <c r="N364" s="4">
        <v>5</v>
      </c>
      <c r="O364" s="4">
        <v>0</v>
      </c>
      <c r="P364" s="4">
        <v>120</v>
      </c>
      <c r="Q364" s="41">
        <f t="shared" si="31"/>
        <v>4</v>
      </c>
      <c r="R364" s="39">
        <v>45103</v>
      </c>
      <c r="S364" s="39">
        <v>45107</v>
      </c>
      <c r="T364" s="27" t="str">
        <f t="shared" si="29"/>
        <v>0 - 7</v>
      </c>
    </row>
    <row r="365" spans="1:20" x14ac:dyDescent="0.25">
      <c r="A365" s="36" t="str">
        <f t="shared" si="26"/>
        <v>junho</v>
      </c>
      <c r="B365" s="37">
        <f t="shared" si="27"/>
        <v>26</v>
      </c>
      <c r="C365" s="29">
        <v>45103</v>
      </c>
      <c r="D365" s="29" t="s">
        <v>272</v>
      </c>
      <c r="E365" s="38" t="s">
        <v>4</v>
      </c>
      <c r="F365" s="39" t="s">
        <v>370</v>
      </c>
      <c r="G365" s="40" t="s">
        <v>99</v>
      </c>
      <c r="H365" s="4" t="s">
        <v>1370</v>
      </c>
      <c r="I365" s="4" t="s">
        <v>684</v>
      </c>
      <c r="J365" s="4" t="s">
        <v>815</v>
      </c>
      <c r="K365" s="4" t="s">
        <v>816</v>
      </c>
      <c r="L365" s="4">
        <v>1381773</v>
      </c>
      <c r="M365" s="4" t="str">
        <f t="shared" si="28"/>
        <v>1381773</v>
      </c>
      <c r="N365" s="4">
        <v>1</v>
      </c>
      <c r="O365" s="4">
        <v>0</v>
      </c>
      <c r="P365" s="4">
        <v>635</v>
      </c>
      <c r="Q365" s="41">
        <f>_xlfn.DAYS(S365,R365)</f>
        <v>1</v>
      </c>
      <c r="R365" s="39">
        <v>45103</v>
      </c>
      <c r="S365" s="39">
        <v>45104</v>
      </c>
      <c r="T365" s="27" t="str">
        <f t="shared" si="29"/>
        <v>0 - 7</v>
      </c>
    </row>
    <row r="366" spans="1:20" x14ac:dyDescent="0.25">
      <c r="A366" s="36" t="str">
        <f t="shared" si="26"/>
        <v>junho</v>
      </c>
      <c r="B366" s="37">
        <f t="shared" si="27"/>
        <v>26</v>
      </c>
      <c r="C366" s="29">
        <v>45103</v>
      </c>
      <c r="D366" s="29" t="s">
        <v>272</v>
      </c>
      <c r="E366" s="38" t="s">
        <v>4</v>
      </c>
      <c r="F366" s="39" t="s">
        <v>370</v>
      </c>
      <c r="G366" s="40" t="s">
        <v>817</v>
      </c>
      <c r="H366" s="4" t="s">
        <v>1371</v>
      </c>
      <c r="I366" s="4" t="s">
        <v>28</v>
      </c>
      <c r="J366" s="4" t="s">
        <v>29</v>
      </c>
      <c r="K366" s="4" t="s">
        <v>819</v>
      </c>
      <c r="L366" s="4" t="s">
        <v>818</v>
      </c>
      <c r="M366" s="4" t="str">
        <f t="shared" si="28"/>
        <v>1382376</v>
      </c>
      <c r="N366" s="4">
        <v>7</v>
      </c>
      <c r="O366" s="4">
        <v>0</v>
      </c>
      <c r="P366" s="4">
        <v>483</v>
      </c>
      <c r="Q366" s="41">
        <f t="shared" ref="Q366:Q377" si="32">_xlfn.DAYS(S366,R366)</f>
        <v>0</v>
      </c>
      <c r="R366" s="39">
        <v>45103</v>
      </c>
      <c r="S366" s="46">
        <v>45103</v>
      </c>
      <c r="T366" s="27" t="str">
        <f t="shared" si="29"/>
        <v>0 - 7</v>
      </c>
    </row>
    <row r="367" spans="1:20" x14ac:dyDescent="0.25">
      <c r="A367" s="36" t="str">
        <f t="shared" si="26"/>
        <v>junho</v>
      </c>
      <c r="B367" s="37">
        <f t="shared" si="27"/>
        <v>26</v>
      </c>
      <c r="C367" s="29">
        <v>45103</v>
      </c>
      <c r="D367" s="29" t="s">
        <v>272</v>
      </c>
      <c r="E367" s="38" t="s">
        <v>4</v>
      </c>
      <c r="F367" s="39" t="s">
        <v>370</v>
      </c>
      <c r="G367" s="40" t="s">
        <v>817</v>
      </c>
      <c r="H367" s="4" t="s">
        <v>1371</v>
      </c>
      <c r="I367" s="4" t="s">
        <v>28</v>
      </c>
      <c r="J367" s="4" t="s">
        <v>29</v>
      </c>
      <c r="K367" s="4" t="s">
        <v>821</v>
      </c>
      <c r="L367" s="4" t="s">
        <v>820</v>
      </c>
      <c r="M367" s="4" t="str">
        <f t="shared" si="28"/>
        <v>1382377</v>
      </c>
      <c r="N367" s="4">
        <v>7</v>
      </c>
      <c r="O367" s="4">
        <v>0</v>
      </c>
      <c r="P367" s="4">
        <v>602</v>
      </c>
      <c r="Q367" s="41">
        <f t="shared" si="32"/>
        <v>0</v>
      </c>
      <c r="R367" s="39">
        <v>45103</v>
      </c>
      <c r="S367" s="46">
        <v>45103</v>
      </c>
      <c r="T367" s="27" t="str">
        <f t="shared" si="29"/>
        <v>0 - 7</v>
      </c>
    </row>
    <row r="368" spans="1:20" x14ac:dyDescent="0.25">
      <c r="A368" s="36" t="str">
        <f t="shared" si="26"/>
        <v>junho</v>
      </c>
      <c r="B368" s="37">
        <f t="shared" si="27"/>
        <v>26</v>
      </c>
      <c r="C368" s="29">
        <v>45103</v>
      </c>
      <c r="D368" s="29" t="s">
        <v>272</v>
      </c>
      <c r="E368" s="38" t="s">
        <v>4</v>
      </c>
      <c r="F368" s="39" t="s">
        <v>370</v>
      </c>
      <c r="G368" s="40" t="s">
        <v>817</v>
      </c>
      <c r="H368" s="4" t="s">
        <v>1371</v>
      </c>
      <c r="I368" s="4" t="s">
        <v>28</v>
      </c>
      <c r="J368" s="4" t="s">
        <v>29</v>
      </c>
      <c r="K368" s="4" t="s">
        <v>823</v>
      </c>
      <c r="L368" s="4" t="s">
        <v>822</v>
      </c>
      <c r="M368" s="4" t="str">
        <f t="shared" si="28"/>
        <v>1382370</v>
      </c>
      <c r="N368" s="4">
        <v>7</v>
      </c>
      <c r="O368" s="4">
        <v>0</v>
      </c>
      <c r="P368" s="4">
        <v>602</v>
      </c>
      <c r="Q368" s="41">
        <f t="shared" si="32"/>
        <v>0</v>
      </c>
      <c r="R368" s="39">
        <v>45103</v>
      </c>
      <c r="S368" s="46">
        <v>45103</v>
      </c>
      <c r="T368" s="27" t="str">
        <f t="shared" si="29"/>
        <v>0 - 7</v>
      </c>
    </row>
    <row r="369" spans="1:20" x14ac:dyDescent="0.25">
      <c r="A369" s="36" t="str">
        <f t="shared" si="26"/>
        <v>junho</v>
      </c>
      <c r="B369" s="37">
        <f t="shared" si="27"/>
        <v>26</v>
      </c>
      <c r="C369" s="29">
        <v>45103</v>
      </c>
      <c r="D369" s="29" t="s">
        <v>272</v>
      </c>
      <c r="E369" s="38" t="s">
        <v>4</v>
      </c>
      <c r="F369" s="39" t="s">
        <v>370</v>
      </c>
      <c r="G369" s="40" t="s">
        <v>817</v>
      </c>
      <c r="H369" s="4" t="s">
        <v>1371</v>
      </c>
      <c r="I369" s="4" t="s">
        <v>28</v>
      </c>
      <c r="J369" s="4" t="s">
        <v>29</v>
      </c>
      <c r="K369" s="4" t="s">
        <v>825</v>
      </c>
      <c r="L369" s="4" t="s">
        <v>824</v>
      </c>
      <c r="M369" s="4" t="str">
        <f t="shared" si="28"/>
        <v>1382371</v>
      </c>
      <c r="N369" s="4">
        <v>7</v>
      </c>
      <c r="O369" s="4">
        <v>0</v>
      </c>
      <c r="P369" s="4">
        <v>602</v>
      </c>
      <c r="Q369" s="41">
        <f t="shared" si="32"/>
        <v>0</v>
      </c>
      <c r="R369" s="39">
        <v>45103</v>
      </c>
      <c r="S369" s="46">
        <v>45103</v>
      </c>
      <c r="T369" s="27" t="str">
        <f t="shared" si="29"/>
        <v>0 - 7</v>
      </c>
    </row>
    <row r="370" spans="1:20" x14ac:dyDescent="0.25">
      <c r="A370" s="36" t="str">
        <f t="shared" si="26"/>
        <v>junho</v>
      </c>
      <c r="B370" s="37">
        <f t="shared" si="27"/>
        <v>26</v>
      </c>
      <c r="C370" s="29">
        <v>45103</v>
      </c>
      <c r="D370" s="29" t="s">
        <v>272</v>
      </c>
      <c r="E370" s="38" t="s">
        <v>4</v>
      </c>
      <c r="F370" s="39" t="s">
        <v>370</v>
      </c>
      <c r="G370" s="40" t="s">
        <v>817</v>
      </c>
      <c r="H370" s="4" t="s">
        <v>1371</v>
      </c>
      <c r="I370" s="4" t="s">
        <v>28</v>
      </c>
      <c r="J370" s="4" t="s">
        <v>29</v>
      </c>
      <c r="K370" s="4" t="s">
        <v>827</v>
      </c>
      <c r="L370" s="4" t="s">
        <v>826</v>
      </c>
      <c r="M370" s="4" t="str">
        <f t="shared" si="28"/>
        <v>1382372</v>
      </c>
      <c r="N370" s="4">
        <v>7</v>
      </c>
      <c r="O370" s="4">
        <v>0</v>
      </c>
      <c r="P370" s="4">
        <v>301</v>
      </c>
      <c r="Q370" s="41">
        <f t="shared" si="32"/>
        <v>0</v>
      </c>
      <c r="R370" s="39">
        <v>45103</v>
      </c>
      <c r="S370" s="46">
        <v>45103</v>
      </c>
      <c r="T370" s="27" t="str">
        <f t="shared" si="29"/>
        <v>0 - 7</v>
      </c>
    </row>
    <row r="371" spans="1:20" x14ac:dyDescent="0.25">
      <c r="A371" s="36" t="str">
        <f t="shared" si="26"/>
        <v>junho</v>
      </c>
      <c r="B371" s="37">
        <f t="shared" si="27"/>
        <v>26</v>
      </c>
      <c r="C371" s="29">
        <v>45103</v>
      </c>
      <c r="D371" s="29" t="s">
        <v>272</v>
      </c>
      <c r="E371" s="38" t="s">
        <v>4</v>
      </c>
      <c r="F371" s="39" t="s">
        <v>370</v>
      </c>
      <c r="G371" s="40" t="s">
        <v>817</v>
      </c>
      <c r="H371" s="4" t="s">
        <v>1371</v>
      </c>
      <c r="I371" s="4" t="s">
        <v>28</v>
      </c>
      <c r="J371" s="4" t="s">
        <v>29</v>
      </c>
      <c r="K371" s="4" t="s">
        <v>829</v>
      </c>
      <c r="L371" s="4" t="s">
        <v>828</v>
      </c>
      <c r="M371" s="4" t="str">
        <f t="shared" si="28"/>
        <v>1382373</v>
      </c>
      <c r="N371" s="4">
        <v>7</v>
      </c>
      <c r="O371" s="4">
        <v>0</v>
      </c>
      <c r="P371" s="4">
        <v>301</v>
      </c>
      <c r="Q371" s="41">
        <f t="shared" si="32"/>
        <v>0</v>
      </c>
      <c r="R371" s="39">
        <v>45103</v>
      </c>
      <c r="S371" s="46">
        <v>45103</v>
      </c>
      <c r="T371" s="27" t="str">
        <f t="shared" si="29"/>
        <v>0 - 7</v>
      </c>
    </row>
    <row r="372" spans="1:20" x14ac:dyDescent="0.25">
      <c r="A372" s="36" t="str">
        <f t="shared" si="26"/>
        <v>junho</v>
      </c>
      <c r="B372" s="37">
        <f t="shared" si="27"/>
        <v>26</v>
      </c>
      <c r="C372" s="29">
        <v>45103</v>
      </c>
      <c r="D372" s="29" t="s">
        <v>272</v>
      </c>
      <c r="E372" s="38" t="s">
        <v>4</v>
      </c>
      <c r="F372" s="39" t="s">
        <v>370</v>
      </c>
      <c r="G372" s="40" t="s">
        <v>817</v>
      </c>
      <c r="H372" s="4" t="s">
        <v>1371</v>
      </c>
      <c r="I372" s="4" t="s">
        <v>28</v>
      </c>
      <c r="J372" s="4" t="s">
        <v>29</v>
      </c>
      <c r="K372" s="4" t="s">
        <v>831</v>
      </c>
      <c r="L372" s="4" t="s">
        <v>830</v>
      </c>
      <c r="M372" s="4" t="str">
        <f t="shared" si="28"/>
        <v>1382374</v>
      </c>
      <c r="N372" s="4">
        <v>7</v>
      </c>
      <c r="O372" s="4">
        <v>0</v>
      </c>
      <c r="P372" s="4">
        <v>70</v>
      </c>
      <c r="Q372" s="41">
        <f t="shared" si="32"/>
        <v>0</v>
      </c>
      <c r="R372" s="39">
        <v>45103</v>
      </c>
      <c r="S372" s="46">
        <v>45103</v>
      </c>
      <c r="T372" s="27" t="str">
        <f t="shared" si="29"/>
        <v>0 - 7</v>
      </c>
    </row>
    <row r="373" spans="1:20" x14ac:dyDescent="0.25">
      <c r="A373" s="36" t="str">
        <f t="shared" si="26"/>
        <v>junho</v>
      </c>
      <c r="B373" s="37">
        <f t="shared" si="27"/>
        <v>26</v>
      </c>
      <c r="C373" s="29">
        <v>45103</v>
      </c>
      <c r="D373" s="29" t="s">
        <v>272</v>
      </c>
      <c r="E373" s="38" t="s">
        <v>4</v>
      </c>
      <c r="F373" s="39" t="s">
        <v>370</v>
      </c>
      <c r="G373" s="40" t="s">
        <v>817</v>
      </c>
      <c r="H373" s="4" t="s">
        <v>1371</v>
      </c>
      <c r="I373" s="4" t="s">
        <v>28</v>
      </c>
      <c r="J373" s="4" t="s">
        <v>29</v>
      </c>
      <c r="K373" s="4" t="s">
        <v>833</v>
      </c>
      <c r="L373" s="4" t="s">
        <v>832</v>
      </c>
      <c r="M373" s="4" t="str">
        <f t="shared" si="28"/>
        <v>1382375</v>
      </c>
      <c r="N373" s="4">
        <v>7</v>
      </c>
      <c r="O373" s="4">
        <v>0</v>
      </c>
      <c r="P373" s="4">
        <v>203</v>
      </c>
      <c r="Q373" s="41">
        <f t="shared" si="32"/>
        <v>0</v>
      </c>
      <c r="R373" s="39">
        <v>45103</v>
      </c>
      <c r="S373" s="46">
        <v>45103</v>
      </c>
      <c r="T373" s="27" t="str">
        <f t="shared" si="29"/>
        <v>0 - 7</v>
      </c>
    </row>
    <row r="374" spans="1:20" x14ac:dyDescent="0.25">
      <c r="A374" s="36" t="str">
        <f t="shared" si="26"/>
        <v>junho</v>
      </c>
      <c r="B374" s="37">
        <f t="shared" si="27"/>
        <v>26</v>
      </c>
      <c r="C374" s="29">
        <v>45103</v>
      </c>
      <c r="D374" s="29" t="s">
        <v>272</v>
      </c>
      <c r="E374" s="38" t="s">
        <v>4</v>
      </c>
      <c r="F374" s="39" t="s">
        <v>370</v>
      </c>
      <c r="G374" s="40" t="s">
        <v>817</v>
      </c>
      <c r="H374" s="4" t="s">
        <v>1371</v>
      </c>
      <c r="I374" s="4" t="s">
        <v>28</v>
      </c>
      <c r="J374" s="4" t="s">
        <v>36</v>
      </c>
      <c r="K374" s="4" t="s">
        <v>835</v>
      </c>
      <c r="L374" s="4" t="s">
        <v>834</v>
      </c>
      <c r="M374" s="4" t="str">
        <f t="shared" si="28"/>
        <v>1382378</v>
      </c>
      <c r="N374" s="4">
        <v>8</v>
      </c>
      <c r="O374" s="4">
        <v>0</v>
      </c>
      <c r="P374" s="4">
        <v>704</v>
      </c>
      <c r="Q374" s="41">
        <f t="shared" si="32"/>
        <v>0</v>
      </c>
      <c r="R374" s="39">
        <v>45103</v>
      </c>
      <c r="S374" s="46">
        <v>45103</v>
      </c>
      <c r="T374" s="27" t="str">
        <f t="shared" si="29"/>
        <v>0 - 7</v>
      </c>
    </row>
    <row r="375" spans="1:20" x14ac:dyDescent="0.25">
      <c r="A375" s="36" t="str">
        <f t="shared" si="26"/>
        <v>junho</v>
      </c>
      <c r="B375" s="37">
        <f t="shared" si="27"/>
        <v>26</v>
      </c>
      <c r="C375" s="29">
        <v>45103</v>
      </c>
      <c r="D375" s="29" t="s">
        <v>272</v>
      </c>
      <c r="E375" s="38" t="s">
        <v>4</v>
      </c>
      <c r="F375" s="39" t="s">
        <v>370</v>
      </c>
      <c r="G375" s="40" t="s">
        <v>817</v>
      </c>
      <c r="H375" s="4" t="s">
        <v>1371</v>
      </c>
      <c r="I375" s="4" t="s">
        <v>28</v>
      </c>
      <c r="J375" s="4" t="s">
        <v>36</v>
      </c>
      <c r="K375" s="4" t="s">
        <v>837</v>
      </c>
      <c r="L375" s="4" t="s">
        <v>836</v>
      </c>
      <c r="M375" s="4" t="str">
        <f t="shared" si="28"/>
        <v>1382379</v>
      </c>
      <c r="N375" s="4">
        <v>8</v>
      </c>
      <c r="O375" s="4">
        <v>0</v>
      </c>
      <c r="P375" s="4">
        <v>600</v>
      </c>
      <c r="Q375" s="41">
        <f t="shared" si="32"/>
        <v>0</v>
      </c>
      <c r="R375" s="39">
        <v>45103</v>
      </c>
      <c r="S375" s="46">
        <v>45103</v>
      </c>
      <c r="T375" s="27" t="str">
        <f t="shared" si="29"/>
        <v>0 - 7</v>
      </c>
    </row>
    <row r="376" spans="1:20" x14ac:dyDescent="0.25">
      <c r="A376" s="36" t="str">
        <f t="shared" si="26"/>
        <v>junho</v>
      </c>
      <c r="B376" s="37">
        <f t="shared" si="27"/>
        <v>26</v>
      </c>
      <c r="C376" s="29">
        <v>45103</v>
      </c>
      <c r="D376" s="29" t="s">
        <v>272</v>
      </c>
      <c r="E376" s="38" t="s">
        <v>4</v>
      </c>
      <c r="F376" s="39" t="s">
        <v>370</v>
      </c>
      <c r="G376" s="40" t="s">
        <v>817</v>
      </c>
      <c r="H376" s="4" t="s">
        <v>1371</v>
      </c>
      <c r="I376" s="4" t="s">
        <v>28</v>
      </c>
      <c r="J376" s="4" t="s">
        <v>77</v>
      </c>
      <c r="K376" s="4" t="s">
        <v>839</v>
      </c>
      <c r="L376" s="4" t="s">
        <v>838</v>
      </c>
      <c r="M376" s="4" t="str">
        <f t="shared" si="28"/>
        <v>1382380</v>
      </c>
      <c r="N376" s="4">
        <v>8</v>
      </c>
      <c r="O376" s="4">
        <v>0</v>
      </c>
      <c r="P376" s="4">
        <v>800</v>
      </c>
      <c r="Q376" s="41">
        <f t="shared" si="32"/>
        <v>0</v>
      </c>
      <c r="R376" s="39">
        <v>45103</v>
      </c>
      <c r="S376" s="46">
        <v>45103</v>
      </c>
      <c r="T376" s="27" t="str">
        <f t="shared" si="29"/>
        <v>0 - 7</v>
      </c>
    </row>
    <row r="377" spans="1:20" x14ac:dyDescent="0.25">
      <c r="A377" s="36" t="str">
        <f t="shared" si="26"/>
        <v>junho</v>
      </c>
      <c r="B377" s="37">
        <f t="shared" si="27"/>
        <v>26</v>
      </c>
      <c r="C377" s="29">
        <v>45103</v>
      </c>
      <c r="D377" s="29" t="s">
        <v>272</v>
      </c>
      <c r="E377" s="38" t="s">
        <v>4</v>
      </c>
      <c r="F377" s="39" t="s">
        <v>370</v>
      </c>
      <c r="G377" s="40" t="s">
        <v>817</v>
      </c>
      <c r="H377" s="4" t="s">
        <v>1371</v>
      </c>
      <c r="I377" s="4" t="s">
        <v>28</v>
      </c>
      <c r="J377" s="4" t="s">
        <v>77</v>
      </c>
      <c r="K377" s="4" t="s">
        <v>841</v>
      </c>
      <c r="L377" s="4" t="s">
        <v>840</v>
      </c>
      <c r="M377" s="4" t="str">
        <f t="shared" si="28"/>
        <v>1382381</v>
      </c>
      <c r="N377" s="4">
        <v>8</v>
      </c>
      <c r="O377" s="4">
        <v>0</v>
      </c>
      <c r="P377" s="4">
        <v>504</v>
      </c>
      <c r="Q377" s="41">
        <f t="shared" si="32"/>
        <v>0</v>
      </c>
      <c r="R377" s="39">
        <v>45103</v>
      </c>
      <c r="S377" s="46">
        <v>45103</v>
      </c>
      <c r="T377" s="27" t="str">
        <f t="shared" si="29"/>
        <v>0 - 7</v>
      </c>
    </row>
    <row r="378" spans="1:20" x14ac:dyDescent="0.25">
      <c r="A378" s="36" t="str">
        <f t="shared" si="26"/>
        <v>junho</v>
      </c>
      <c r="B378" s="37">
        <f t="shared" si="27"/>
        <v>26</v>
      </c>
      <c r="C378" s="29">
        <v>45103</v>
      </c>
      <c r="D378" s="29" t="s">
        <v>272</v>
      </c>
      <c r="E378" s="38" t="s">
        <v>4</v>
      </c>
      <c r="F378" s="39" t="s">
        <v>370</v>
      </c>
      <c r="G378" s="40" t="s">
        <v>842</v>
      </c>
      <c r="H378" s="4" t="s">
        <v>1349</v>
      </c>
      <c r="I378" s="4" t="s">
        <v>28</v>
      </c>
      <c r="J378" s="4" t="s">
        <v>36</v>
      </c>
      <c r="K378" s="4" t="s">
        <v>844</v>
      </c>
      <c r="L378" s="4" t="s">
        <v>843</v>
      </c>
      <c r="M378" s="4" t="str">
        <f t="shared" si="28"/>
        <v>1382347</v>
      </c>
      <c r="N378" s="4">
        <v>8</v>
      </c>
      <c r="O378" s="4">
        <v>0</v>
      </c>
      <c r="P378" s="4">
        <v>1144</v>
      </c>
      <c r="Q378" s="41">
        <f>_xlfn.DAYS(S378,R378)</f>
        <v>4</v>
      </c>
      <c r="R378" s="39">
        <v>45103</v>
      </c>
      <c r="S378" s="39">
        <v>45107</v>
      </c>
      <c r="T378" s="27" t="str">
        <f t="shared" si="29"/>
        <v>0 - 7</v>
      </c>
    </row>
    <row r="379" spans="1:20" x14ac:dyDescent="0.25">
      <c r="A379" s="36" t="str">
        <f t="shared" si="26"/>
        <v>junho</v>
      </c>
      <c r="B379" s="37">
        <f t="shared" si="27"/>
        <v>26</v>
      </c>
      <c r="C379" s="29">
        <v>45103</v>
      </c>
      <c r="D379" s="29" t="s">
        <v>272</v>
      </c>
      <c r="E379" s="38" t="s">
        <v>4</v>
      </c>
      <c r="F379" s="39" t="s">
        <v>370</v>
      </c>
      <c r="G379" s="40" t="s">
        <v>842</v>
      </c>
      <c r="H379" s="4" t="s">
        <v>1349</v>
      </c>
      <c r="I379" s="4" t="s">
        <v>28</v>
      </c>
      <c r="J379" s="4" t="s">
        <v>36</v>
      </c>
      <c r="K379" s="4" t="s">
        <v>846</v>
      </c>
      <c r="L379" s="4" t="s">
        <v>845</v>
      </c>
      <c r="M379" s="4" t="str">
        <f t="shared" si="28"/>
        <v>1382347</v>
      </c>
      <c r="N379" s="4">
        <v>8</v>
      </c>
      <c r="O379" s="4">
        <v>0</v>
      </c>
      <c r="P379" s="4">
        <v>1144</v>
      </c>
      <c r="Q379" s="41">
        <f t="shared" ref="Q379:Q384" si="33">_xlfn.DAYS(S379,R379)</f>
        <v>4</v>
      </c>
      <c r="R379" s="39">
        <v>45103</v>
      </c>
      <c r="S379" s="39">
        <v>45107</v>
      </c>
      <c r="T379" s="27" t="str">
        <f t="shared" si="29"/>
        <v>0 - 7</v>
      </c>
    </row>
    <row r="380" spans="1:20" x14ac:dyDescent="0.25">
      <c r="A380" s="36" t="str">
        <f t="shared" si="26"/>
        <v>junho</v>
      </c>
      <c r="B380" s="37">
        <f t="shared" si="27"/>
        <v>26</v>
      </c>
      <c r="C380" s="29">
        <v>45103</v>
      </c>
      <c r="D380" s="29" t="s">
        <v>272</v>
      </c>
      <c r="E380" s="38" t="s">
        <v>4</v>
      </c>
      <c r="F380" s="39" t="s">
        <v>370</v>
      </c>
      <c r="G380" s="40" t="s">
        <v>842</v>
      </c>
      <c r="H380" s="4" t="s">
        <v>1349</v>
      </c>
      <c r="I380" s="4" t="s">
        <v>28</v>
      </c>
      <c r="J380" s="4" t="s">
        <v>36</v>
      </c>
      <c r="K380" s="4" t="s">
        <v>848</v>
      </c>
      <c r="L380" s="4" t="s">
        <v>847</v>
      </c>
      <c r="M380" s="4" t="str">
        <f t="shared" si="28"/>
        <v>1382347</v>
      </c>
      <c r="N380" s="4">
        <v>8</v>
      </c>
      <c r="O380" s="4">
        <v>0</v>
      </c>
      <c r="P380" s="4">
        <v>1144</v>
      </c>
      <c r="Q380" s="41">
        <f t="shared" si="33"/>
        <v>4</v>
      </c>
      <c r="R380" s="39">
        <v>45103</v>
      </c>
      <c r="S380" s="39">
        <v>45107</v>
      </c>
      <c r="T380" s="27" t="str">
        <f t="shared" si="29"/>
        <v>0 - 7</v>
      </c>
    </row>
    <row r="381" spans="1:20" x14ac:dyDescent="0.25">
      <c r="A381" s="36" t="str">
        <f t="shared" si="26"/>
        <v>junho</v>
      </c>
      <c r="B381" s="37">
        <f t="shared" si="27"/>
        <v>26</v>
      </c>
      <c r="C381" s="29">
        <v>45103</v>
      </c>
      <c r="D381" s="29" t="s">
        <v>272</v>
      </c>
      <c r="E381" s="38" t="s">
        <v>4</v>
      </c>
      <c r="F381" s="39" t="s">
        <v>370</v>
      </c>
      <c r="G381" s="40" t="s">
        <v>842</v>
      </c>
      <c r="H381" s="4" t="s">
        <v>1349</v>
      </c>
      <c r="I381" s="4" t="s">
        <v>28</v>
      </c>
      <c r="J381" s="4" t="s">
        <v>77</v>
      </c>
      <c r="K381" s="4" t="s">
        <v>850</v>
      </c>
      <c r="L381" s="4" t="s">
        <v>849</v>
      </c>
      <c r="M381" s="4" t="str">
        <f t="shared" si="28"/>
        <v>1382345</v>
      </c>
      <c r="N381" s="4">
        <v>8</v>
      </c>
      <c r="O381" s="4">
        <v>0</v>
      </c>
      <c r="P381" s="4">
        <v>1144</v>
      </c>
      <c r="Q381" s="41">
        <f t="shared" si="33"/>
        <v>4</v>
      </c>
      <c r="R381" s="39">
        <v>45103</v>
      </c>
      <c r="S381" s="39">
        <v>45107</v>
      </c>
      <c r="T381" s="27" t="str">
        <f t="shared" si="29"/>
        <v>0 - 7</v>
      </c>
    </row>
    <row r="382" spans="1:20" x14ac:dyDescent="0.25">
      <c r="A382" s="36" t="str">
        <f t="shared" si="26"/>
        <v>junho</v>
      </c>
      <c r="B382" s="37">
        <f t="shared" si="27"/>
        <v>26</v>
      </c>
      <c r="C382" s="29">
        <v>45103</v>
      </c>
      <c r="D382" s="29" t="s">
        <v>272</v>
      </c>
      <c r="E382" s="38" t="s">
        <v>4</v>
      </c>
      <c r="F382" s="39" t="s">
        <v>370</v>
      </c>
      <c r="G382" s="40" t="s">
        <v>842</v>
      </c>
      <c r="H382" s="4" t="s">
        <v>1349</v>
      </c>
      <c r="I382" s="4" t="s">
        <v>28</v>
      </c>
      <c r="J382" s="4" t="s">
        <v>77</v>
      </c>
      <c r="K382" s="4" t="s">
        <v>852</v>
      </c>
      <c r="L382" s="4" t="s">
        <v>851</v>
      </c>
      <c r="M382" s="4" t="str">
        <f t="shared" si="28"/>
        <v>1382346</v>
      </c>
      <c r="N382" s="4">
        <v>8</v>
      </c>
      <c r="O382" s="4">
        <v>0</v>
      </c>
      <c r="P382" s="4">
        <v>1144</v>
      </c>
      <c r="Q382" s="41">
        <f t="shared" si="33"/>
        <v>4</v>
      </c>
      <c r="R382" s="39">
        <v>45103</v>
      </c>
      <c r="S382" s="39">
        <v>45107</v>
      </c>
      <c r="T382" s="27" t="str">
        <f t="shared" si="29"/>
        <v>0 - 7</v>
      </c>
    </row>
    <row r="383" spans="1:20" x14ac:dyDescent="0.25">
      <c r="A383" s="36" t="str">
        <f t="shared" si="26"/>
        <v>junho</v>
      </c>
      <c r="B383" s="37">
        <f t="shared" si="27"/>
        <v>26</v>
      </c>
      <c r="C383" s="29">
        <v>45103</v>
      </c>
      <c r="D383" s="29" t="s">
        <v>272</v>
      </c>
      <c r="E383" s="38" t="s">
        <v>4</v>
      </c>
      <c r="F383" s="39" t="s">
        <v>370</v>
      </c>
      <c r="G383" s="40" t="s">
        <v>842</v>
      </c>
      <c r="H383" s="4" t="s">
        <v>1349</v>
      </c>
      <c r="I383" s="4" t="s">
        <v>28</v>
      </c>
      <c r="J383" s="4" t="s">
        <v>77</v>
      </c>
      <c r="K383" s="4" t="s">
        <v>854</v>
      </c>
      <c r="L383" s="4" t="s">
        <v>853</v>
      </c>
      <c r="M383" s="4" t="str">
        <f t="shared" si="28"/>
        <v>1382344</v>
      </c>
      <c r="N383" s="4">
        <v>8</v>
      </c>
      <c r="O383" s="4">
        <v>0</v>
      </c>
      <c r="P383" s="4">
        <v>1144</v>
      </c>
      <c r="Q383" s="41">
        <f t="shared" si="33"/>
        <v>4</v>
      </c>
      <c r="R383" s="39">
        <v>45103</v>
      </c>
      <c r="S383" s="39">
        <v>45107</v>
      </c>
      <c r="T383" s="27" t="str">
        <f t="shared" si="29"/>
        <v>0 - 7</v>
      </c>
    </row>
    <row r="384" spans="1:20" x14ac:dyDescent="0.25">
      <c r="A384" s="36" t="str">
        <f t="shared" si="26"/>
        <v>junho</v>
      </c>
      <c r="B384" s="37">
        <f t="shared" si="27"/>
        <v>26</v>
      </c>
      <c r="C384" s="29">
        <v>45103</v>
      </c>
      <c r="D384" s="29" t="s">
        <v>272</v>
      </c>
      <c r="E384" s="38" t="s">
        <v>4</v>
      </c>
      <c r="F384" s="39" t="s">
        <v>370</v>
      </c>
      <c r="G384" s="40" t="s">
        <v>842</v>
      </c>
      <c r="H384" s="4" t="s">
        <v>1349</v>
      </c>
      <c r="I384" s="4" t="s">
        <v>28</v>
      </c>
      <c r="J384" s="4" t="s">
        <v>77</v>
      </c>
      <c r="K384" s="4" t="s">
        <v>856</v>
      </c>
      <c r="L384" s="4" t="s">
        <v>855</v>
      </c>
      <c r="M384" s="4" t="str">
        <f t="shared" si="28"/>
        <v>1382344</v>
      </c>
      <c r="N384" s="4">
        <v>8</v>
      </c>
      <c r="O384" s="4">
        <v>0</v>
      </c>
      <c r="P384" s="4">
        <v>1144</v>
      </c>
      <c r="Q384" s="41">
        <f t="shared" si="33"/>
        <v>4</v>
      </c>
      <c r="R384" s="39">
        <v>45103</v>
      </c>
      <c r="S384" s="39">
        <v>45107</v>
      </c>
      <c r="T384" s="27" t="str">
        <f t="shared" si="29"/>
        <v>0 - 7</v>
      </c>
    </row>
    <row r="385" spans="1:20" x14ac:dyDescent="0.25">
      <c r="A385" s="36" t="str">
        <f t="shared" ref="A385:A412" si="34">TEXT(DATE(,MONTH(C385),1),"MMMM")</f>
        <v>junho</v>
      </c>
      <c r="B385" s="37">
        <f t="shared" ref="B385:B412" si="35">WEEKNUM(C385)</f>
        <v>26</v>
      </c>
      <c r="C385" s="29">
        <v>45103</v>
      </c>
      <c r="D385" s="29" t="s">
        <v>272</v>
      </c>
      <c r="E385" s="38" t="s">
        <v>4</v>
      </c>
      <c r="F385" s="39" t="s">
        <v>370</v>
      </c>
      <c r="G385" s="40" t="s">
        <v>842</v>
      </c>
      <c r="H385" s="4" t="s">
        <v>1371</v>
      </c>
      <c r="I385" s="4" t="s">
        <v>233</v>
      </c>
      <c r="J385" s="4" t="s">
        <v>234</v>
      </c>
      <c r="K385" s="4" t="s">
        <v>858</v>
      </c>
      <c r="L385" s="4" t="s">
        <v>857</v>
      </c>
      <c r="M385" s="4" t="str">
        <f t="shared" ref="M385:M412" si="36">LEFT(RIGHT(L385,10),7)</f>
        <v>1382348</v>
      </c>
      <c r="N385" s="4">
        <v>9</v>
      </c>
      <c r="O385" s="4">
        <v>0</v>
      </c>
      <c r="P385" s="4">
        <v>1287</v>
      </c>
      <c r="Q385" s="41">
        <f>_xlfn.DAYS(S385,R385)</f>
        <v>4</v>
      </c>
      <c r="R385" s="39">
        <v>45103</v>
      </c>
      <c r="S385" s="39">
        <v>45107</v>
      </c>
      <c r="T385" s="27" t="str">
        <f t="shared" ref="T385:T448" si="37">_xlfn.IFS(Q385&lt;8,$W$3,Q385&lt;13,$W$4,Q385&lt;18,$W$5,Q385&lt;23,$W$6,Q385&lt;28,$W$7,Q385&lt;33,$W$8,Q385&lt;38,$W$9,Q385&lt;43,$W$10,Q385&lt;48,$W$11,Q385&lt;52,$W$12,Q385&gt;53,"CRIAR_FAIXA")</f>
        <v>0 - 7</v>
      </c>
    </row>
    <row r="386" spans="1:20" x14ac:dyDescent="0.25">
      <c r="A386" s="36" t="str">
        <f t="shared" si="34"/>
        <v>junho</v>
      </c>
      <c r="B386" s="37">
        <f t="shared" si="35"/>
        <v>26</v>
      </c>
      <c r="C386" s="29">
        <v>45103</v>
      </c>
      <c r="D386" s="29" t="s">
        <v>272</v>
      </c>
      <c r="E386" s="38" t="s">
        <v>4</v>
      </c>
      <c r="F386" s="39" t="s">
        <v>370</v>
      </c>
      <c r="G386" s="40" t="s">
        <v>842</v>
      </c>
      <c r="H386" s="4" t="s">
        <v>1349</v>
      </c>
      <c r="I386" s="4" t="s">
        <v>16</v>
      </c>
      <c r="J386" s="4" t="s">
        <v>17</v>
      </c>
      <c r="K386" s="4" t="s">
        <v>860</v>
      </c>
      <c r="L386" s="4" t="s">
        <v>859</v>
      </c>
      <c r="M386" s="4" t="str">
        <f t="shared" si="36"/>
        <v>1382343</v>
      </c>
      <c r="N386" s="4">
        <v>9</v>
      </c>
      <c r="O386" s="4">
        <v>0</v>
      </c>
      <c r="P386" s="4">
        <v>1287</v>
      </c>
      <c r="Q386" s="41">
        <f>_xlfn.DAYS(S386,R386)</f>
        <v>4</v>
      </c>
      <c r="R386" s="39">
        <v>45103</v>
      </c>
      <c r="S386" s="39">
        <v>45107</v>
      </c>
      <c r="T386" s="27" t="str">
        <f t="shared" si="37"/>
        <v>0 - 7</v>
      </c>
    </row>
    <row r="387" spans="1:20" x14ac:dyDescent="0.25">
      <c r="A387" s="36" t="str">
        <f t="shared" si="34"/>
        <v>junho</v>
      </c>
      <c r="B387" s="37">
        <f t="shared" si="35"/>
        <v>26</v>
      </c>
      <c r="C387" s="29">
        <v>45103</v>
      </c>
      <c r="D387" s="29" t="s">
        <v>272</v>
      </c>
      <c r="E387" s="38" t="s">
        <v>4</v>
      </c>
      <c r="F387" s="39" t="s">
        <v>370</v>
      </c>
      <c r="G387" s="40" t="s">
        <v>861</v>
      </c>
      <c r="H387" s="4" t="s">
        <v>1372</v>
      </c>
      <c r="I387" s="4" t="s">
        <v>684</v>
      </c>
      <c r="J387" s="4" t="s">
        <v>685</v>
      </c>
      <c r="K387" s="4" t="s">
        <v>862</v>
      </c>
      <c r="L387" s="4">
        <v>1381504</v>
      </c>
      <c r="M387" s="4" t="str">
        <f t="shared" si="36"/>
        <v>1381504</v>
      </c>
      <c r="N387" s="4">
        <v>1</v>
      </c>
      <c r="O387" s="4">
        <v>0</v>
      </c>
      <c r="P387" s="4">
        <v>350</v>
      </c>
      <c r="Q387" s="41">
        <f>_xlfn.DAYS(S387,R387)</f>
        <v>1</v>
      </c>
      <c r="R387" s="39">
        <v>45103</v>
      </c>
      <c r="S387" s="39">
        <v>45104</v>
      </c>
      <c r="T387" s="27" t="str">
        <f t="shared" si="37"/>
        <v>0 - 7</v>
      </c>
    </row>
    <row r="388" spans="1:20" x14ac:dyDescent="0.25">
      <c r="A388" s="36" t="str">
        <f t="shared" si="34"/>
        <v>junho</v>
      </c>
      <c r="B388" s="37">
        <f t="shared" si="35"/>
        <v>26</v>
      </c>
      <c r="C388" s="29">
        <v>45103</v>
      </c>
      <c r="D388" s="29" t="s">
        <v>272</v>
      </c>
      <c r="E388" s="38" t="s">
        <v>4</v>
      </c>
      <c r="F388" s="39" t="s">
        <v>370</v>
      </c>
      <c r="G388" s="40" t="s">
        <v>861</v>
      </c>
      <c r="H388" s="4" t="s">
        <v>1372</v>
      </c>
      <c r="I388" s="4" t="s">
        <v>684</v>
      </c>
      <c r="J388" s="4" t="s">
        <v>685</v>
      </c>
      <c r="K388" s="4" t="s">
        <v>863</v>
      </c>
      <c r="L388" s="4">
        <v>1381505</v>
      </c>
      <c r="M388" s="4" t="str">
        <f t="shared" si="36"/>
        <v>1381505</v>
      </c>
      <c r="N388" s="4">
        <v>1</v>
      </c>
      <c r="O388" s="4">
        <v>0</v>
      </c>
      <c r="P388" s="4">
        <v>1212</v>
      </c>
      <c r="Q388" s="41">
        <f t="shared" ref="Q388:Q412" si="38">_xlfn.DAYS(S388,R388)</f>
        <v>1</v>
      </c>
      <c r="R388" s="39">
        <v>45103</v>
      </c>
      <c r="S388" s="39">
        <v>45104</v>
      </c>
      <c r="T388" s="27" t="str">
        <f t="shared" si="37"/>
        <v>0 - 7</v>
      </c>
    </row>
    <row r="389" spans="1:20" x14ac:dyDescent="0.25">
      <c r="A389" s="36" t="str">
        <f t="shared" si="34"/>
        <v>junho</v>
      </c>
      <c r="B389" s="37">
        <f t="shared" si="35"/>
        <v>26</v>
      </c>
      <c r="C389" s="29">
        <v>45103</v>
      </c>
      <c r="D389" s="29" t="s">
        <v>272</v>
      </c>
      <c r="E389" s="38" t="s">
        <v>4</v>
      </c>
      <c r="F389" s="39" t="s">
        <v>370</v>
      </c>
      <c r="G389" s="40" t="s">
        <v>861</v>
      </c>
      <c r="H389" s="4" t="s">
        <v>1372</v>
      </c>
      <c r="I389" s="4" t="s">
        <v>684</v>
      </c>
      <c r="J389" s="4" t="s">
        <v>685</v>
      </c>
      <c r="K389" s="4" t="s">
        <v>864</v>
      </c>
      <c r="L389" s="4">
        <v>1381506</v>
      </c>
      <c r="M389" s="4" t="str">
        <f t="shared" si="36"/>
        <v>1381506</v>
      </c>
      <c r="N389" s="4">
        <v>1</v>
      </c>
      <c r="O389" s="4">
        <v>0</v>
      </c>
      <c r="P389" s="4">
        <v>769</v>
      </c>
      <c r="Q389" s="41">
        <f t="shared" si="38"/>
        <v>1</v>
      </c>
      <c r="R389" s="39">
        <v>45103</v>
      </c>
      <c r="S389" s="39">
        <v>45104</v>
      </c>
      <c r="T389" s="27" t="str">
        <f t="shared" si="37"/>
        <v>0 - 7</v>
      </c>
    </row>
    <row r="390" spans="1:20" x14ac:dyDescent="0.25">
      <c r="A390" s="36" t="str">
        <f t="shared" si="34"/>
        <v>junho</v>
      </c>
      <c r="B390" s="37">
        <f t="shared" si="35"/>
        <v>26</v>
      </c>
      <c r="C390" s="29">
        <v>45103</v>
      </c>
      <c r="D390" s="29" t="s">
        <v>272</v>
      </c>
      <c r="E390" s="38" t="s">
        <v>4</v>
      </c>
      <c r="F390" s="39" t="s">
        <v>370</v>
      </c>
      <c r="G390" s="40" t="s">
        <v>861</v>
      </c>
      <c r="H390" s="4" t="s">
        <v>1372</v>
      </c>
      <c r="I390" s="4" t="s">
        <v>684</v>
      </c>
      <c r="J390" s="4" t="s">
        <v>685</v>
      </c>
      <c r="K390" s="4" t="s">
        <v>865</v>
      </c>
      <c r="L390" s="4">
        <v>1381507</v>
      </c>
      <c r="M390" s="4" t="str">
        <f t="shared" si="36"/>
        <v>1381507</v>
      </c>
      <c r="N390" s="4">
        <v>1</v>
      </c>
      <c r="O390" s="4">
        <v>0</v>
      </c>
      <c r="P390" s="4">
        <v>275</v>
      </c>
      <c r="Q390" s="41">
        <f t="shared" si="38"/>
        <v>1</v>
      </c>
      <c r="R390" s="39">
        <v>45103</v>
      </c>
      <c r="S390" s="39">
        <v>45104</v>
      </c>
      <c r="T390" s="27" t="str">
        <f t="shared" si="37"/>
        <v>0 - 7</v>
      </c>
    </row>
    <row r="391" spans="1:20" x14ac:dyDescent="0.25">
      <c r="A391" s="36" t="str">
        <f t="shared" si="34"/>
        <v>junho</v>
      </c>
      <c r="B391" s="37">
        <f t="shared" si="35"/>
        <v>26</v>
      </c>
      <c r="C391" s="29">
        <v>45103</v>
      </c>
      <c r="D391" s="29" t="s">
        <v>272</v>
      </c>
      <c r="E391" s="38" t="s">
        <v>4</v>
      </c>
      <c r="F391" s="39" t="s">
        <v>370</v>
      </c>
      <c r="G391" s="40" t="s">
        <v>861</v>
      </c>
      <c r="H391" s="4" t="s">
        <v>1372</v>
      </c>
      <c r="I391" s="4" t="s">
        <v>684</v>
      </c>
      <c r="J391" s="4" t="s">
        <v>685</v>
      </c>
      <c r="K391" s="4" t="s">
        <v>866</v>
      </c>
      <c r="L391" s="4">
        <v>1381508</v>
      </c>
      <c r="M391" s="4" t="str">
        <f t="shared" si="36"/>
        <v>1381508</v>
      </c>
      <c r="N391" s="4">
        <v>1</v>
      </c>
      <c r="O391" s="4">
        <v>0</v>
      </c>
      <c r="P391" s="4">
        <v>952</v>
      </c>
      <c r="Q391" s="41">
        <f t="shared" si="38"/>
        <v>1</v>
      </c>
      <c r="R391" s="39">
        <v>45103</v>
      </c>
      <c r="S391" s="39">
        <v>45104</v>
      </c>
      <c r="T391" s="27" t="str">
        <f t="shared" si="37"/>
        <v>0 - 7</v>
      </c>
    </row>
    <row r="392" spans="1:20" x14ac:dyDescent="0.25">
      <c r="A392" s="36" t="str">
        <f t="shared" si="34"/>
        <v>junho</v>
      </c>
      <c r="B392" s="37">
        <f t="shared" si="35"/>
        <v>26</v>
      </c>
      <c r="C392" s="29">
        <v>45103</v>
      </c>
      <c r="D392" s="29" t="s">
        <v>272</v>
      </c>
      <c r="E392" s="38" t="s">
        <v>4</v>
      </c>
      <c r="F392" s="39" t="s">
        <v>370</v>
      </c>
      <c r="G392" s="40" t="s">
        <v>861</v>
      </c>
      <c r="H392" s="4" t="s">
        <v>1372</v>
      </c>
      <c r="I392" s="4" t="s">
        <v>684</v>
      </c>
      <c r="J392" s="4" t="s">
        <v>685</v>
      </c>
      <c r="K392" s="4" t="s">
        <v>867</v>
      </c>
      <c r="L392" s="4">
        <v>1381509</v>
      </c>
      <c r="M392" s="4" t="str">
        <f t="shared" si="36"/>
        <v>1381509</v>
      </c>
      <c r="N392" s="4">
        <v>1</v>
      </c>
      <c r="O392" s="4">
        <v>0</v>
      </c>
      <c r="P392" s="4">
        <v>604</v>
      </c>
      <c r="Q392" s="41">
        <f t="shared" si="38"/>
        <v>1</v>
      </c>
      <c r="R392" s="39">
        <v>45103</v>
      </c>
      <c r="S392" s="39">
        <v>45104</v>
      </c>
      <c r="T392" s="27" t="str">
        <f t="shared" si="37"/>
        <v>0 - 7</v>
      </c>
    </row>
    <row r="393" spans="1:20" x14ac:dyDescent="0.25">
      <c r="A393" s="36" t="str">
        <f t="shared" si="34"/>
        <v>junho</v>
      </c>
      <c r="B393" s="37">
        <f t="shared" si="35"/>
        <v>26</v>
      </c>
      <c r="C393" s="29">
        <v>45103</v>
      </c>
      <c r="D393" s="29" t="s">
        <v>272</v>
      </c>
      <c r="E393" s="38" t="s">
        <v>4</v>
      </c>
      <c r="F393" s="39" t="s">
        <v>370</v>
      </c>
      <c r="G393" s="40" t="s">
        <v>861</v>
      </c>
      <c r="H393" s="4" t="s">
        <v>1372</v>
      </c>
      <c r="I393" s="4" t="s">
        <v>684</v>
      </c>
      <c r="J393" s="4" t="s">
        <v>685</v>
      </c>
      <c r="K393" s="4" t="s">
        <v>868</v>
      </c>
      <c r="L393" s="4">
        <v>1381510</v>
      </c>
      <c r="M393" s="4" t="str">
        <f t="shared" si="36"/>
        <v>1381510</v>
      </c>
      <c r="N393" s="4">
        <v>1</v>
      </c>
      <c r="O393" s="4">
        <v>0</v>
      </c>
      <c r="P393" s="4">
        <v>245</v>
      </c>
      <c r="Q393" s="41">
        <f t="shared" si="38"/>
        <v>1</v>
      </c>
      <c r="R393" s="39">
        <v>45103</v>
      </c>
      <c r="S393" s="39">
        <v>45104</v>
      </c>
      <c r="T393" s="27" t="str">
        <f t="shared" si="37"/>
        <v>0 - 7</v>
      </c>
    </row>
    <row r="394" spans="1:20" x14ac:dyDescent="0.25">
      <c r="A394" s="36" t="str">
        <f t="shared" si="34"/>
        <v>junho</v>
      </c>
      <c r="B394" s="37">
        <f t="shared" si="35"/>
        <v>26</v>
      </c>
      <c r="C394" s="29">
        <v>45103</v>
      </c>
      <c r="D394" s="29" t="s">
        <v>272</v>
      </c>
      <c r="E394" s="38" t="s">
        <v>4</v>
      </c>
      <c r="F394" s="39" t="s">
        <v>370</v>
      </c>
      <c r="G394" s="40" t="s">
        <v>861</v>
      </c>
      <c r="H394" s="4" t="s">
        <v>1372</v>
      </c>
      <c r="I394" s="4" t="s">
        <v>684</v>
      </c>
      <c r="J394" s="4" t="s">
        <v>685</v>
      </c>
      <c r="K394" s="4" t="s">
        <v>869</v>
      </c>
      <c r="L394" s="4">
        <v>1381511</v>
      </c>
      <c r="M394" s="4" t="str">
        <f t="shared" si="36"/>
        <v>1381511</v>
      </c>
      <c r="N394" s="4">
        <v>1</v>
      </c>
      <c r="O394" s="4">
        <v>0</v>
      </c>
      <c r="P394" s="4">
        <v>848</v>
      </c>
      <c r="Q394" s="41">
        <f t="shared" si="38"/>
        <v>1</v>
      </c>
      <c r="R394" s="39">
        <v>45103</v>
      </c>
      <c r="S394" s="39">
        <v>45104</v>
      </c>
      <c r="T394" s="27" t="str">
        <f t="shared" si="37"/>
        <v>0 - 7</v>
      </c>
    </row>
    <row r="395" spans="1:20" x14ac:dyDescent="0.25">
      <c r="A395" s="36" t="str">
        <f t="shared" si="34"/>
        <v>junho</v>
      </c>
      <c r="B395" s="37">
        <f t="shared" si="35"/>
        <v>26</v>
      </c>
      <c r="C395" s="29">
        <v>45103</v>
      </c>
      <c r="D395" s="29" t="s">
        <v>272</v>
      </c>
      <c r="E395" s="38" t="s">
        <v>4</v>
      </c>
      <c r="F395" s="39" t="s">
        <v>370</v>
      </c>
      <c r="G395" s="40" t="s">
        <v>861</v>
      </c>
      <c r="H395" s="4" t="s">
        <v>1372</v>
      </c>
      <c r="I395" s="4" t="s">
        <v>684</v>
      </c>
      <c r="J395" s="4" t="s">
        <v>685</v>
      </c>
      <c r="K395" s="4" t="s">
        <v>870</v>
      </c>
      <c r="L395" s="4">
        <v>1381512</v>
      </c>
      <c r="M395" s="4" t="str">
        <f t="shared" si="36"/>
        <v>1381512</v>
      </c>
      <c r="N395" s="4">
        <v>1</v>
      </c>
      <c r="O395" s="4">
        <v>0</v>
      </c>
      <c r="P395" s="4">
        <v>538</v>
      </c>
      <c r="Q395" s="41">
        <f t="shared" si="38"/>
        <v>1</v>
      </c>
      <c r="R395" s="39">
        <v>45103</v>
      </c>
      <c r="S395" s="39">
        <v>45104</v>
      </c>
      <c r="T395" s="27" t="str">
        <f t="shared" si="37"/>
        <v>0 - 7</v>
      </c>
    </row>
    <row r="396" spans="1:20" x14ac:dyDescent="0.25">
      <c r="A396" s="36" t="str">
        <f t="shared" si="34"/>
        <v>junho</v>
      </c>
      <c r="B396" s="37">
        <f t="shared" si="35"/>
        <v>26</v>
      </c>
      <c r="C396" s="29">
        <v>45103</v>
      </c>
      <c r="D396" s="29" t="s">
        <v>272</v>
      </c>
      <c r="E396" s="38" t="s">
        <v>4</v>
      </c>
      <c r="F396" s="39" t="s">
        <v>370</v>
      </c>
      <c r="G396" s="40" t="s">
        <v>861</v>
      </c>
      <c r="H396" s="4" t="s">
        <v>1372</v>
      </c>
      <c r="I396" s="4" t="s">
        <v>684</v>
      </c>
      <c r="J396" s="4" t="s">
        <v>685</v>
      </c>
      <c r="K396" s="4" t="s">
        <v>871</v>
      </c>
      <c r="L396" s="4">
        <v>1381513</v>
      </c>
      <c r="M396" s="4" t="str">
        <f t="shared" si="36"/>
        <v>1381513</v>
      </c>
      <c r="N396" s="4">
        <v>1</v>
      </c>
      <c r="O396" s="4">
        <v>0</v>
      </c>
      <c r="P396" s="4">
        <v>245</v>
      </c>
      <c r="Q396" s="41">
        <f t="shared" si="38"/>
        <v>1</v>
      </c>
      <c r="R396" s="39">
        <v>45103</v>
      </c>
      <c r="S396" s="39">
        <v>45104</v>
      </c>
      <c r="T396" s="27" t="str">
        <f t="shared" si="37"/>
        <v>0 - 7</v>
      </c>
    </row>
    <row r="397" spans="1:20" x14ac:dyDescent="0.25">
      <c r="A397" s="36" t="str">
        <f t="shared" si="34"/>
        <v>junho</v>
      </c>
      <c r="B397" s="37">
        <f t="shared" si="35"/>
        <v>26</v>
      </c>
      <c r="C397" s="29">
        <v>45103</v>
      </c>
      <c r="D397" s="29" t="s">
        <v>272</v>
      </c>
      <c r="E397" s="38" t="s">
        <v>4</v>
      </c>
      <c r="F397" s="39" t="s">
        <v>370</v>
      </c>
      <c r="G397" s="40" t="s">
        <v>861</v>
      </c>
      <c r="H397" s="4" t="s">
        <v>1372</v>
      </c>
      <c r="I397" s="4" t="s">
        <v>684</v>
      </c>
      <c r="J397" s="4" t="s">
        <v>685</v>
      </c>
      <c r="K397" s="4" t="s">
        <v>872</v>
      </c>
      <c r="L397" s="4">
        <v>1381514</v>
      </c>
      <c r="M397" s="4" t="str">
        <f t="shared" si="36"/>
        <v>1381514</v>
      </c>
      <c r="N397" s="4">
        <v>1</v>
      </c>
      <c r="O397" s="4">
        <v>0</v>
      </c>
      <c r="P397" s="4">
        <v>848</v>
      </c>
      <c r="Q397" s="41">
        <f t="shared" si="38"/>
        <v>1</v>
      </c>
      <c r="R397" s="39">
        <v>45103</v>
      </c>
      <c r="S397" s="39">
        <v>45104</v>
      </c>
      <c r="T397" s="27" t="str">
        <f t="shared" si="37"/>
        <v>0 - 7</v>
      </c>
    </row>
    <row r="398" spans="1:20" x14ac:dyDescent="0.25">
      <c r="A398" s="36" t="str">
        <f t="shared" si="34"/>
        <v>junho</v>
      </c>
      <c r="B398" s="37">
        <f t="shared" si="35"/>
        <v>26</v>
      </c>
      <c r="C398" s="29">
        <v>45103</v>
      </c>
      <c r="D398" s="29" t="s">
        <v>272</v>
      </c>
      <c r="E398" s="38" t="s">
        <v>4</v>
      </c>
      <c r="F398" s="39" t="s">
        <v>370</v>
      </c>
      <c r="G398" s="40" t="s">
        <v>861</v>
      </c>
      <c r="H398" s="4" t="s">
        <v>1372</v>
      </c>
      <c r="I398" s="4" t="s">
        <v>684</v>
      </c>
      <c r="J398" s="4" t="s">
        <v>685</v>
      </c>
      <c r="K398" s="4" t="s">
        <v>873</v>
      </c>
      <c r="L398" s="4">
        <v>1381515</v>
      </c>
      <c r="M398" s="4" t="str">
        <f t="shared" si="36"/>
        <v>1381515</v>
      </c>
      <c r="N398" s="4">
        <v>1</v>
      </c>
      <c r="O398" s="4">
        <v>0</v>
      </c>
      <c r="P398" s="4">
        <v>538</v>
      </c>
      <c r="Q398" s="41">
        <f t="shared" si="38"/>
        <v>1</v>
      </c>
      <c r="R398" s="39">
        <v>45103</v>
      </c>
      <c r="S398" s="39">
        <v>45104</v>
      </c>
      <c r="T398" s="27" t="str">
        <f t="shared" si="37"/>
        <v>0 - 7</v>
      </c>
    </row>
    <row r="399" spans="1:20" x14ac:dyDescent="0.25">
      <c r="A399" s="36" t="str">
        <f t="shared" si="34"/>
        <v>junho</v>
      </c>
      <c r="B399" s="37">
        <f t="shared" si="35"/>
        <v>26</v>
      </c>
      <c r="C399" s="29">
        <v>45103</v>
      </c>
      <c r="D399" s="29" t="s">
        <v>272</v>
      </c>
      <c r="E399" s="38" t="s">
        <v>4</v>
      </c>
      <c r="F399" s="39" t="s">
        <v>370</v>
      </c>
      <c r="G399" s="40" t="s">
        <v>861</v>
      </c>
      <c r="H399" s="4" t="s">
        <v>1372</v>
      </c>
      <c r="I399" s="4" t="s">
        <v>684</v>
      </c>
      <c r="J399" s="4" t="s">
        <v>685</v>
      </c>
      <c r="K399" s="4" t="s">
        <v>874</v>
      </c>
      <c r="L399" s="4">
        <v>1381516</v>
      </c>
      <c r="M399" s="4" t="str">
        <f t="shared" si="36"/>
        <v>1381516</v>
      </c>
      <c r="N399" s="4">
        <v>1</v>
      </c>
      <c r="O399" s="4">
        <v>0</v>
      </c>
      <c r="P399" s="4">
        <v>320</v>
      </c>
      <c r="Q399" s="41">
        <f t="shared" si="38"/>
        <v>1</v>
      </c>
      <c r="R399" s="39">
        <v>45103</v>
      </c>
      <c r="S399" s="39">
        <v>45104</v>
      </c>
      <c r="T399" s="27" t="str">
        <f t="shared" si="37"/>
        <v>0 - 7</v>
      </c>
    </row>
    <row r="400" spans="1:20" x14ac:dyDescent="0.25">
      <c r="A400" s="36" t="str">
        <f t="shared" si="34"/>
        <v>junho</v>
      </c>
      <c r="B400" s="37">
        <f t="shared" si="35"/>
        <v>26</v>
      </c>
      <c r="C400" s="29">
        <v>45103</v>
      </c>
      <c r="D400" s="29" t="s">
        <v>272</v>
      </c>
      <c r="E400" s="38" t="s">
        <v>4</v>
      </c>
      <c r="F400" s="39" t="s">
        <v>370</v>
      </c>
      <c r="G400" s="40" t="s">
        <v>861</v>
      </c>
      <c r="H400" s="4" t="s">
        <v>1372</v>
      </c>
      <c r="I400" s="4" t="s">
        <v>684</v>
      </c>
      <c r="J400" s="4" t="s">
        <v>685</v>
      </c>
      <c r="K400" s="4" t="s">
        <v>875</v>
      </c>
      <c r="L400" s="4">
        <v>1381517</v>
      </c>
      <c r="M400" s="4" t="str">
        <f t="shared" si="36"/>
        <v>1381517</v>
      </c>
      <c r="N400" s="4">
        <v>1</v>
      </c>
      <c r="O400" s="4">
        <v>0</v>
      </c>
      <c r="P400" s="4">
        <v>1108</v>
      </c>
      <c r="Q400" s="41">
        <f t="shared" si="38"/>
        <v>1</v>
      </c>
      <c r="R400" s="39">
        <v>45103</v>
      </c>
      <c r="S400" s="39">
        <v>45104</v>
      </c>
      <c r="T400" s="27" t="str">
        <f t="shared" si="37"/>
        <v>0 - 7</v>
      </c>
    </row>
    <row r="401" spans="1:20" x14ac:dyDescent="0.25">
      <c r="A401" s="36" t="str">
        <f t="shared" si="34"/>
        <v>junho</v>
      </c>
      <c r="B401" s="37">
        <f t="shared" si="35"/>
        <v>26</v>
      </c>
      <c r="C401" s="29">
        <v>45103</v>
      </c>
      <c r="D401" s="29" t="s">
        <v>272</v>
      </c>
      <c r="E401" s="38" t="s">
        <v>4</v>
      </c>
      <c r="F401" s="39" t="s">
        <v>370</v>
      </c>
      <c r="G401" s="40" t="s">
        <v>861</v>
      </c>
      <c r="H401" s="4" t="s">
        <v>1372</v>
      </c>
      <c r="I401" s="4" t="s">
        <v>684</v>
      </c>
      <c r="J401" s="4" t="s">
        <v>685</v>
      </c>
      <c r="K401" s="4" t="s">
        <v>876</v>
      </c>
      <c r="L401" s="4">
        <v>1381518</v>
      </c>
      <c r="M401" s="4" t="str">
        <f t="shared" si="36"/>
        <v>1381518</v>
      </c>
      <c r="N401" s="4">
        <v>1</v>
      </c>
      <c r="O401" s="4">
        <v>0</v>
      </c>
      <c r="P401" s="4">
        <v>703</v>
      </c>
      <c r="Q401" s="41">
        <f t="shared" si="38"/>
        <v>1</v>
      </c>
      <c r="R401" s="39">
        <v>45103</v>
      </c>
      <c r="S401" s="39">
        <v>45104</v>
      </c>
      <c r="T401" s="27" t="str">
        <f t="shared" si="37"/>
        <v>0 - 7</v>
      </c>
    </row>
    <row r="402" spans="1:20" x14ac:dyDescent="0.25">
      <c r="A402" s="36" t="str">
        <f t="shared" si="34"/>
        <v>junho</v>
      </c>
      <c r="B402" s="37">
        <f t="shared" si="35"/>
        <v>26</v>
      </c>
      <c r="C402" s="29">
        <v>45103</v>
      </c>
      <c r="D402" s="29" t="s">
        <v>272</v>
      </c>
      <c r="E402" s="38" t="s">
        <v>4</v>
      </c>
      <c r="F402" s="39" t="s">
        <v>370</v>
      </c>
      <c r="G402" s="40" t="s">
        <v>861</v>
      </c>
      <c r="H402" s="4" t="s">
        <v>1372</v>
      </c>
      <c r="I402" s="4" t="s">
        <v>684</v>
      </c>
      <c r="J402" s="4" t="s">
        <v>685</v>
      </c>
      <c r="K402" s="4" t="s">
        <v>877</v>
      </c>
      <c r="L402" s="4">
        <v>1381519</v>
      </c>
      <c r="M402" s="4" t="str">
        <f t="shared" si="36"/>
        <v>1381519</v>
      </c>
      <c r="N402" s="4">
        <v>1</v>
      </c>
      <c r="O402" s="4">
        <v>0</v>
      </c>
      <c r="P402" s="4">
        <v>327</v>
      </c>
      <c r="Q402" s="41">
        <f t="shared" si="38"/>
        <v>1</v>
      </c>
      <c r="R402" s="39">
        <v>45103</v>
      </c>
      <c r="S402" s="39">
        <v>45104</v>
      </c>
      <c r="T402" s="27" t="str">
        <f t="shared" si="37"/>
        <v>0 - 7</v>
      </c>
    </row>
    <row r="403" spans="1:20" x14ac:dyDescent="0.25">
      <c r="A403" s="36" t="str">
        <f t="shared" si="34"/>
        <v>junho</v>
      </c>
      <c r="B403" s="37">
        <f t="shared" si="35"/>
        <v>26</v>
      </c>
      <c r="C403" s="29">
        <v>45103</v>
      </c>
      <c r="D403" s="29" t="s">
        <v>272</v>
      </c>
      <c r="E403" s="38" t="s">
        <v>4</v>
      </c>
      <c r="F403" s="39" t="s">
        <v>370</v>
      </c>
      <c r="G403" s="40" t="s">
        <v>861</v>
      </c>
      <c r="H403" s="4" t="s">
        <v>1372</v>
      </c>
      <c r="I403" s="4" t="s">
        <v>684</v>
      </c>
      <c r="J403" s="4" t="s">
        <v>685</v>
      </c>
      <c r="K403" s="4" t="s">
        <v>878</v>
      </c>
      <c r="L403" s="4">
        <v>1381520</v>
      </c>
      <c r="M403" s="4" t="str">
        <f t="shared" si="36"/>
        <v>1381520</v>
      </c>
      <c r="N403" s="4">
        <v>1</v>
      </c>
      <c r="O403" s="4">
        <v>0</v>
      </c>
      <c r="P403" s="4">
        <v>1134</v>
      </c>
      <c r="Q403" s="41">
        <f t="shared" si="38"/>
        <v>1</v>
      </c>
      <c r="R403" s="39">
        <v>45103</v>
      </c>
      <c r="S403" s="39">
        <v>45104</v>
      </c>
      <c r="T403" s="27" t="str">
        <f t="shared" si="37"/>
        <v>0 - 7</v>
      </c>
    </row>
    <row r="404" spans="1:20" x14ac:dyDescent="0.25">
      <c r="A404" s="36" t="str">
        <f t="shared" si="34"/>
        <v>junho</v>
      </c>
      <c r="B404" s="37">
        <f t="shared" si="35"/>
        <v>26</v>
      </c>
      <c r="C404" s="29">
        <v>45103</v>
      </c>
      <c r="D404" s="29" t="s">
        <v>272</v>
      </c>
      <c r="E404" s="38" t="s">
        <v>4</v>
      </c>
      <c r="F404" s="39" t="s">
        <v>370</v>
      </c>
      <c r="G404" s="40" t="s">
        <v>861</v>
      </c>
      <c r="H404" s="4" t="s">
        <v>1372</v>
      </c>
      <c r="I404" s="4" t="s">
        <v>684</v>
      </c>
      <c r="J404" s="4" t="s">
        <v>685</v>
      </c>
      <c r="K404" s="4" t="s">
        <v>879</v>
      </c>
      <c r="L404" s="4">
        <v>1381521</v>
      </c>
      <c r="M404" s="4" t="str">
        <f t="shared" si="36"/>
        <v>1381521</v>
      </c>
      <c r="N404" s="4">
        <v>1</v>
      </c>
      <c r="O404" s="4">
        <v>0</v>
      </c>
      <c r="P404" s="4">
        <v>719</v>
      </c>
      <c r="Q404" s="41">
        <f t="shared" si="38"/>
        <v>1</v>
      </c>
      <c r="R404" s="39">
        <v>45103</v>
      </c>
      <c r="S404" s="39">
        <v>45104</v>
      </c>
      <c r="T404" s="27" t="str">
        <f t="shared" si="37"/>
        <v>0 - 7</v>
      </c>
    </row>
    <row r="405" spans="1:20" x14ac:dyDescent="0.25">
      <c r="A405" s="36" t="str">
        <f t="shared" si="34"/>
        <v>junho</v>
      </c>
      <c r="B405" s="37">
        <f t="shared" si="35"/>
        <v>26</v>
      </c>
      <c r="C405" s="29">
        <v>45103</v>
      </c>
      <c r="D405" s="29" t="s">
        <v>272</v>
      </c>
      <c r="E405" s="38" t="s">
        <v>4</v>
      </c>
      <c r="F405" s="39" t="s">
        <v>370</v>
      </c>
      <c r="G405" s="40" t="s">
        <v>861</v>
      </c>
      <c r="H405" s="4" t="s">
        <v>1372</v>
      </c>
      <c r="I405" s="4" t="s">
        <v>684</v>
      </c>
      <c r="J405" s="4" t="s">
        <v>685</v>
      </c>
      <c r="K405" s="4" t="s">
        <v>880</v>
      </c>
      <c r="L405" s="4">
        <v>1381522</v>
      </c>
      <c r="M405" s="4" t="str">
        <f t="shared" si="36"/>
        <v>1381522</v>
      </c>
      <c r="N405" s="4">
        <v>1</v>
      </c>
      <c r="O405" s="4">
        <v>0</v>
      </c>
      <c r="P405" s="4">
        <v>125</v>
      </c>
      <c r="Q405" s="41">
        <f t="shared" si="38"/>
        <v>1</v>
      </c>
      <c r="R405" s="39">
        <v>45103</v>
      </c>
      <c r="S405" s="39">
        <v>45104</v>
      </c>
      <c r="T405" s="27" t="str">
        <f t="shared" si="37"/>
        <v>0 - 7</v>
      </c>
    </row>
    <row r="406" spans="1:20" x14ac:dyDescent="0.25">
      <c r="A406" s="36" t="str">
        <f t="shared" si="34"/>
        <v>junho</v>
      </c>
      <c r="B406" s="37">
        <f t="shared" si="35"/>
        <v>26</v>
      </c>
      <c r="C406" s="29">
        <v>45103</v>
      </c>
      <c r="D406" s="29" t="s">
        <v>272</v>
      </c>
      <c r="E406" s="38" t="s">
        <v>4</v>
      </c>
      <c r="F406" s="39" t="s">
        <v>370</v>
      </c>
      <c r="G406" s="40" t="s">
        <v>861</v>
      </c>
      <c r="H406" s="4" t="s">
        <v>1372</v>
      </c>
      <c r="I406" s="4" t="s">
        <v>684</v>
      </c>
      <c r="J406" s="4" t="s">
        <v>685</v>
      </c>
      <c r="K406" s="4" t="s">
        <v>881</v>
      </c>
      <c r="L406" s="4">
        <v>1381523</v>
      </c>
      <c r="M406" s="4" t="str">
        <f t="shared" si="36"/>
        <v>1381523</v>
      </c>
      <c r="N406" s="4">
        <v>1</v>
      </c>
      <c r="O406" s="4">
        <v>0</v>
      </c>
      <c r="P406" s="4">
        <v>432</v>
      </c>
      <c r="Q406" s="41">
        <f t="shared" si="38"/>
        <v>1</v>
      </c>
      <c r="R406" s="39">
        <v>45103</v>
      </c>
      <c r="S406" s="39">
        <v>45104</v>
      </c>
      <c r="T406" s="27" t="str">
        <f t="shared" si="37"/>
        <v>0 - 7</v>
      </c>
    </row>
    <row r="407" spans="1:20" x14ac:dyDescent="0.25">
      <c r="A407" s="36" t="str">
        <f t="shared" si="34"/>
        <v>junho</v>
      </c>
      <c r="B407" s="37">
        <f t="shared" si="35"/>
        <v>26</v>
      </c>
      <c r="C407" s="29">
        <v>45103</v>
      </c>
      <c r="D407" s="29" t="s">
        <v>272</v>
      </c>
      <c r="E407" s="38" t="s">
        <v>4</v>
      </c>
      <c r="F407" s="39" t="s">
        <v>370</v>
      </c>
      <c r="G407" s="40" t="s">
        <v>861</v>
      </c>
      <c r="H407" s="4" t="s">
        <v>1372</v>
      </c>
      <c r="I407" s="4" t="s">
        <v>684</v>
      </c>
      <c r="J407" s="4" t="s">
        <v>685</v>
      </c>
      <c r="K407" s="4" t="s">
        <v>882</v>
      </c>
      <c r="L407" s="4">
        <v>1381524</v>
      </c>
      <c r="M407" s="4" t="str">
        <f t="shared" si="36"/>
        <v>1381524</v>
      </c>
      <c r="N407" s="4">
        <v>1</v>
      </c>
      <c r="O407" s="4">
        <v>0</v>
      </c>
      <c r="P407" s="4">
        <v>274</v>
      </c>
      <c r="Q407" s="41">
        <f t="shared" si="38"/>
        <v>1</v>
      </c>
      <c r="R407" s="39">
        <v>45103</v>
      </c>
      <c r="S407" s="39">
        <v>45104</v>
      </c>
      <c r="T407" s="27" t="str">
        <f t="shared" si="37"/>
        <v>0 - 7</v>
      </c>
    </row>
    <row r="408" spans="1:20" x14ac:dyDescent="0.25">
      <c r="A408" s="36" t="str">
        <f t="shared" si="34"/>
        <v>junho</v>
      </c>
      <c r="B408" s="37">
        <f t="shared" si="35"/>
        <v>26</v>
      </c>
      <c r="C408" s="29">
        <v>45103</v>
      </c>
      <c r="D408" s="29" t="s">
        <v>272</v>
      </c>
      <c r="E408" s="38" t="s">
        <v>4</v>
      </c>
      <c r="F408" s="39" t="s">
        <v>370</v>
      </c>
      <c r="G408" s="40" t="s">
        <v>861</v>
      </c>
      <c r="H408" s="4" t="s">
        <v>1372</v>
      </c>
      <c r="I408" s="4" t="s">
        <v>684</v>
      </c>
      <c r="J408" s="4" t="s">
        <v>685</v>
      </c>
      <c r="K408" s="4" t="s">
        <v>883</v>
      </c>
      <c r="L408" s="4">
        <v>1381525</v>
      </c>
      <c r="M408" s="4" t="str">
        <f t="shared" si="36"/>
        <v>1381525</v>
      </c>
      <c r="N408" s="4">
        <v>1</v>
      </c>
      <c r="O408" s="4">
        <v>0</v>
      </c>
      <c r="P408" s="4">
        <v>132</v>
      </c>
      <c r="Q408" s="41">
        <f t="shared" si="38"/>
        <v>1</v>
      </c>
      <c r="R408" s="39">
        <v>45103</v>
      </c>
      <c r="S408" s="39">
        <v>45104</v>
      </c>
      <c r="T408" s="27" t="str">
        <f t="shared" si="37"/>
        <v>0 - 7</v>
      </c>
    </row>
    <row r="409" spans="1:20" x14ac:dyDescent="0.25">
      <c r="A409" s="36" t="str">
        <f t="shared" si="34"/>
        <v>junho</v>
      </c>
      <c r="B409" s="37">
        <f t="shared" si="35"/>
        <v>26</v>
      </c>
      <c r="C409" s="29">
        <v>45103</v>
      </c>
      <c r="D409" s="29" t="s">
        <v>272</v>
      </c>
      <c r="E409" s="38" t="s">
        <v>4</v>
      </c>
      <c r="F409" s="39" t="s">
        <v>370</v>
      </c>
      <c r="G409" s="40" t="s">
        <v>861</v>
      </c>
      <c r="H409" s="4" t="s">
        <v>1372</v>
      </c>
      <c r="I409" s="4" t="s">
        <v>684</v>
      </c>
      <c r="J409" s="4" t="s">
        <v>685</v>
      </c>
      <c r="K409" s="4" t="s">
        <v>884</v>
      </c>
      <c r="L409" s="4">
        <v>1381526</v>
      </c>
      <c r="M409" s="4" t="str">
        <f t="shared" si="36"/>
        <v>1381526</v>
      </c>
      <c r="N409" s="4">
        <v>1</v>
      </c>
      <c r="O409" s="4">
        <v>0</v>
      </c>
      <c r="P409" s="4">
        <v>458</v>
      </c>
      <c r="Q409" s="41">
        <f t="shared" si="38"/>
        <v>1</v>
      </c>
      <c r="R409" s="39">
        <v>45103</v>
      </c>
      <c r="S409" s="39">
        <v>45104</v>
      </c>
      <c r="T409" s="27" t="str">
        <f t="shared" si="37"/>
        <v>0 - 7</v>
      </c>
    </row>
    <row r="410" spans="1:20" x14ac:dyDescent="0.25">
      <c r="A410" s="36" t="str">
        <f t="shared" si="34"/>
        <v>junho</v>
      </c>
      <c r="B410" s="37">
        <f t="shared" si="35"/>
        <v>26</v>
      </c>
      <c r="C410" s="29">
        <v>45103</v>
      </c>
      <c r="D410" s="29" t="s">
        <v>272</v>
      </c>
      <c r="E410" s="38" t="s">
        <v>4</v>
      </c>
      <c r="F410" s="39" t="s">
        <v>370</v>
      </c>
      <c r="G410" s="40" t="s">
        <v>861</v>
      </c>
      <c r="H410" s="4" t="s">
        <v>1372</v>
      </c>
      <c r="I410" s="4" t="s">
        <v>684</v>
      </c>
      <c r="J410" s="4" t="s">
        <v>685</v>
      </c>
      <c r="K410" s="4" t="s">
        <v>885</v>
      </c>
      <c r="L410" s="4">
        <v>1381527</v>
      </c>
      <c r="M410" s="4" t="str">
        <f t="shared" si="36"/>
        <v>1381527</v>
      </c>
      <c r="N410" s="4">
        <v>1</v>
      </c>
      <c r="O410" s="4">
        <v>0</v>
      </c>
      <c r="P410" s="4">
        <v>290</v>
      </c>
      <c r="Q410" s="41">
        <f t="shared" si="38"/>
        <v>1</v>
      </c>
      <c r="R410" s="39">
        <v>45103</v>
      </c>
      <c r="S410" s="39">
        <v>45104</v>
      </c>
      <c r="T410" s="27" t="str">
        <f t="shared" si="37"/>
        <v>0 - 7</v>
      </c>
    </row>
    <row r="411" spans="1:20" x14ac:dyDescent="0.25">
      <c r="A411" s="36" t="str">
        <f t="shared" si="34"/>
        <v>junho</v>
      </c>
      <c r="B411" s="37">
        <f t="shared" si="35"/>
        <v>26</v>
      </c>
      <c r="C411" s="29">
        <v>45103</v>
      </c>
      <c r="D411" s="29" t="s">
        <v>272</v>
      </c>
      <c r="E411" s="38" t="s">
        <v>4</v>
      </c>
      <c r="F411" s="39" t="s">
        <v>370</v>
      </c>
      <c r="G411" s="40" t="s">
        <v>886</v>
      </c>
      <c r="H411" s="4" t="s">
        <v>1373</v>
      </c>
      <c r="I411" s="4" t="s">
        <v>233</v>
      </c>
      <c r="J411" s="4" t="s">
        <v>234</v>
      </c>
      <c r="K411" s="4" t="s">
        <v>888</v>
      </c>
      <c r="L411" s="4" t="s">
        <v>887</v>
      </c>
      <c r="M411" s="4" t="str">
        <f t="shared" si="36"/>
        <v>1381716</v>
      </c>
      <c r="N411" s="4">
        <v>8</v>
      </c>
      <c r="O411" s="4">
        <v>0</v>
      </c>
      <c r="P411" s="4">
        <v>904</v>
      </c>
      <c r="Q411" s="41">
        <f t="shared" si="38"/>
        <v>4</v>
      </c>
      <c r="R411" s="39">
        <v>45103</v>
      </c>
      <c r="S411" s="39">
        <v>45107</v>
      </c>
      <c r="T411" s="27" t="str">
        <f t="shared" si="37"/>
        <v>0 - 7</v>
      </c>
    </row>
    <row r="412" spans="1:20" x14ac:dyDescent="0.25">
      <c r="A412" s="36" t="str">
        <f t="shared" si="34"/>
        <v>junho</v>
      </c>
      <c r="B412" s="37">
        <f t="shared" si="35"/>
        <v>26</v>
      </c>
      <c r="C412" s="29">
        <v>45103</v>
      </c>
      <c r="D412" s="29" t="s">
        <v>272</v>
      </c>
      <c r="E412" s="42" t="s">
        <v>4</v>
      </c>
      <c r="F412" s="43" t="s">
        <v>370</v>
      </c>
      <c r="G412" s="44" t="s">
        <v>886</v>
      </c>
      <c r="H412" s="4" t="s">
        <v>1373</v>
      </c>
      <c r="I412" s="5" t="s">
        <v>233</v>
      </c>
      <c r="J412" s="5" t="s">
        <v>234</v>
      </c>
      <c r="K412" s="5" t="s">
        <v>890</v>
      </c>
      <c r="L412" s="5" t="s">
        <v>889</v>
      </c>
      <c r="M412" s="4" t="str">
        <f t="shared" si="36"/>
        <v>1381715</v>
      </c>
      <c r="N412" s="5">
        <v>8</v>
      </c>
      <c r="O412" s="5">
        <v>0</v>
      </c>
      <c r="P412" s="5">
        <v>904</v>
      </c>
      <c r="Q412" s="41">
        <f t="shared" si="38"/>
        <v>4</v>
      </c>
      <c r="R412" s="43">
        <v>45103</v>
      </c>
      <c r="S412" s="39">
        <v>45107</v>
      </c>
      <c r="T412" s="27" t="str">
        <f t="shared" si="37"/>
        <v>0 - 7</v>
      </c>
    </row>
    <row r="413" spans="1:20" x14ac:dyDescent="0.25">
      <c r="A413" s="36" t="str">
        <f t="shared" ref="A413" si="39">TEXT(DATE(,MONTH(C413),1),"MMMM")</f>
        <v>junho</v>
      </c>
      <c r="B413" s="37">
        <f t="shared" ref="B413" si="40">WEEKNUM(C413)</f>
        <v>26</v>
      </c>
      <c r="C413" s="29">
        <v>45106</v>
      </c>
      <c r="D413" s="29" t="s">
        <v>272</v>
      </c>
      <c r="E413" s="38" t="s">
        <v>4</v>
      </c>
      <c r="F413" s="4" t="s">
        <v>370</v>
      </c>
      <c r="G413" s="40" t="s">
        <v>175</v>
      </c>
      <c r="H413" s="4" t="s">
        <v>1374</v>
      </c>
      <c r="I413" s="4" t="s">
        <v>279</v>
      </c>
      <c r="J413" s="4" t="s">
        <v>903</v>
      </c>
      <c r="K413" s="4" t="s">
        <v>1067</v>
      </c>
      <c r="L413" s="4" t="s">
        <v>904</v>
      </c>
      <c r="M413" s="4" t="s">
        <v>905</v>
      </c>
      <c r="N413" s="4">
        <v>6</v>
      </c>
      <c r="O413" s="4">
        <v>0</v>
      </c>
      <c r="P413" s="4">
        <v>2880</v>
      </c>
      <c r="Q413" s="41">
        <f>_xlfn.DAYS(S413,R413)</f>
        <v>1</v>
      </c>
      <c r="R413" s="39">
        <v>45106</v>
      </c>
      <c r="S413" s="39">
        <v>45107</v>
      </c>
      <c r="T413" s="27" t="str">
        <f t="shared" si="37"/>
        <v>0 - 7</v>
      </c>
    </row>
    <row r="414" spans="1:20" x14ac:dyDescent="0.25">
      <c r="A414" s="36" t="str">
        <f t="shared" ref="A414:A477" si="41">TEXT(DATE(,MONTH(C414),1),"MMMM")</f>
        <v>junho</v>
      </c>
      <c r="B414" s="37">
        <f t="shared" ref="B414:B477" si="42">WEEKNUM(C414)</f>
        <v>26</v>
      </c>
      <c r="C414" s="29">
        <v>45106</v>
      </c>
      <c r="D414" s="29" t="s">
        <v>272</v>
      </c>
      <c r="E414" s="38" t="s">
        <v>4</v>
      </c>
      <c r="F414" s="4" t="s">
        <v>370</v>
      </c>
      <c r="G414" s="40" t="s">
        <v>207</v>
      </c>
      <c r="H414" s="4" t="s">
        <v>1375</v>
      </c>
      <c r="I414" s="4" t="s">
        <v>600</v>
      </c>
      <c r="J414" s="4" t="s">
        <v>601</v>
      </c>
      <c r="K414" s="4" t="s">
        <v>1068</v>
      </c>
      <c r="L414" s="4" t="s">
        <v>906</v>
      </c>
      <c r="M414" s="4" t="s">
        <v>907</v>
      </c>
      <c r="N414" s="4">
        <v>12</v>
      </c>
      <c r="O414" s="4">
        <v>0</v>
      </c>
      <c r="P414" s="4">
        <v>1428</v>
      </c>
      <c r="Q414" s="41">
        <f>_xlfn.DAYS(S414,R414)</f>
        <v>11</v>
      </c>
      <c r="R414" s="39">
        <v>45106</v>
      </c>
      <c r="S414" s="39">
        <v>45117</v>
      </c>
      <c r="T414" s="27" t="str">
        <f t="shared" si="37"/>
        <v>8 - 12</v>
      </c>
    </row>
    <row r="415" spans="1:20" x14ac:dyDescent="0.25">
      <c r="A415" s="36" t="str">
        <f t="shared" si="41"/>
        <v>junho</v>
      </c>
      <c r="B415" s="37">
        <f t="shared" si="42"/>
        <v>26</v>
      </c>
      <c r="C415" s="29">
        <v>45106</v>
      </c>
      <c r="D415" s="29" t="s">
        <v>272</v>
      </c>
      <c r="E415" s="38" t="s">
        <v>4</v>
      </c>
      <c r="F415" s="4" t="s">
        <v>370</v>
      </c>
      <c r="G415" s="40" t="s">
        <v>207</v>
      </c>
      <c r="H415" s="4" t="s">
        <v>1375</v>
      </c>
      <c r="I415" s="4" t="s">
        <v>600</v>
      </c>
      <c r="J415" s="4" t="s">
        <v>601</v>
      </c>
      <c r="K415" s="4" t="s">
        <v>1069</v>
      </c>
      <c r="L415" s="4" t="s">
        <v>908</v>
      </c>
      <c r="M415" s="4" t="s">
        <v>909</v>
      </c>
      <c r="N415" s="4">
        <v>12</v>
      </c>
      <c r="O415" s="4">
        <v>0</v>
      </c>
      <c r="P415" s="4">
        <v>480</v>
      </c>
      <c r="Q415" s="41">
        <f t="shared" ref="Q415:Q442" si="43">_xlfn.DAYS(S415,R415)</f>
        <v>11</v>
      </c>
      <c r="R415" s="39">
        <v>45106</v>
      </c>
      <c r="S415" s="39">
        <v>45117</v>
      </c>
      <c r="T415" s="27" t="str">
        <f t="shared" si="37"/>
        <v>8 - 12</v>
      </c>
    </row>
    <row r="416" spans="1:20" x14ac:dyDescent="0.25">
      <c r="A416" s="36" t="str">
        <f t="shared" si="41"/>
        <v>junho</v>
      </c>
      <c r="B416" s="37">
        <f t="shared" si="42"/>
        <v>26</v>
      </c>
      <c r="C416" s="29">
        <v>45106</v>
      </c>
      <c r="D416" s="29" t="s">
        <v>272</v>
      </c>
      <c r="E416" s="38" t="s">
        <v>4</v>
      </c>
      <c r="F416" s="4" t="s">
        <v>370</v>
      </c>
      <c r="G416" s="40" t="s">
        <v>207</v>
      </c>
      <c r="H416" s="4" t="s">
        <v>1375</v>
      </c>
      <c r="I416" s="4" t="s">
        <v>600</v>
      </c>
      <c r="J416" s="4" t="s">
        <v>601</v>
      </c>
      <c r="K416" s="4" t="s">
        <v>1070</v>
      </c>
      <c r="L416" s="4" t="s">
        <v>910</v>
      </c>
      <c r="M416" s="4" t="s">
        <v>911</v>
      </c>
      <c r="N416" s="4">
        <v>12</v>
      </c>
      <c r="O416" s="4">
        <v>0</v>
      </c>
      <c r="P416" s="4">
        <v>1236</v>
      </c>
      <c r="Q416" s="41">
        <f t="shared" si="43"/>
        <v>11</v>
      </c>
      <c r="R416" s="39">
        <v>45106</v>
      </c>
      <c r="S416" s="39">
        <v>45117</v>
      </c>
      <c r="T416" s="27" t="str">
        <f t="shared" si="37"/>
        <v>8 - 12</v>
      </c>
    </row>
    <row r="417" spans="1:20" x14ac:dyDescent="0.25">
      <c r="A417" s="36" t="str">
        <f t="shared" si="41"/>
        <v>junho</v>
      </c>
      <c r="B417" s="37">
        <f t="shared" si="42"/>
        <v>26</v>
      </c>
      <c r="C417" s="29">
        <v>45106</v>
      </c>
      <c r="D417" s="29" t="s">
        <v>272</v>
      </c>
      <c r="E417" s="38" t="s">
        <v>4</v>
      </c>
      <c r="F417" s="4" t="s">
        <v>370</v>
      </c>
      <c r="G417" s="40" t="s">
        <v>207</v>
      </c>
      <c r="H417" s="4" t="s">
        <v>1375</v>
      </c>
      <c r="I417" s="4" t="s">
        <v>600</v>
      </c>
      <c r="J417" s="4" t="s">
        <v>601</v>
      </c>
      <c r="K417" s="4" t="s">
        <v>1071</v>
      </c>
      <c r="L417" s="4" t="s">
        <v>912</v>
      </c>
      <c r="M417" s="4" t="s">
        <v>913</v>
      </c>
      <c r="N417" s="4">
        <v>12</v>
      </c>
      <c r="O417" s="4">
        <v>0</v>
      </c>
      <c r="P417" s="4">
        <v>1032</v>
      </c>
      <c r="Q417" s="41">
        <f t="shared" si="43"/>
        <v>11</v>
      </c>
      <c r="R417" s="39">
        <v>45106</v>
      </c>
      <c r="S417" s="39">
        <v>45117</v>
      </c>
      <c r="T417" s="27" t="str">
        <f t="shared" si="37"/>
        <v>8 - 12</v>
      </c>
    </row>
    <row r="418" spans="1:20" x14ac:dyDescent="0.25">
      <c r="A418" s="36" t="str">
        <f t="shared" si="41"/>
        <v>junho</v>
      </c>
      <c r="B418" s="37">
        <f t="shared" si="42"/>
        <v>26</v>
      </c>
      <c r="C418" s="29">
        <v>45106</v>
      </c>
      <c r="D418" s="29" t="s">
        <v>272</v>
      </c>
      <c r="E418" s="38" t="s">
        <v>4</v>
      </c>
      <c r="F418" s="4" t="s">
        <v>370</v>
      </c>
      <c r="G418" s="40" t="s">
        <v>207</v>
      </c>
      <c r="H418" s="4" t="s">
        <v>1375</v>
      </c>
      <c r="I418" s="4" t="s">
        <v>600</v>
      </c>
      <c r="J418" s="4" t="s">
        <v>601</v>
      </c>
      <c r="K418" s="4" t="s">
        <v>1072</v>
      </c>
      <c r="L418" s="4" t="s">
        <v>914</v>
      </c>
      <c r="M418" s="4" t="s">
        <v>915</v>
      </c>
      <c r="N418" s="4">
        <v>14</v>
      </c>
      <c r="O418" s="4">
        <v>0</v>
      </c>
      <c r="P418" s="4">
        <v>504</v>
      </c>
      <c r="Q418" s="41">
        <f t="shared" si="43"/>
        <v>11</v>
      </c>
      <c r="R418" s="39">
        <v>45106</v>
      </c>
      <c r="S418" s="39">
        <v>45117</v>
      </c>
      <c r="T418" s="27" t="str">
        <f t="shared" si="37"/>
        <v>8 - 12</v>
      </c>
    </row>
    <row r="419" spans="1:20" x14ac:dyDescent="0.25">
      <c r="A419" s="36" t="str">
        <f t="shared" si="41"/>
        <v>junho</v>
      </c>
      <c r="B419" s="37">
        <f t="shared" si="42"/>
        <v>26</v>
      </c>
      <c r="C419" s="29">
        <v>45106</v>
      </c>
      <c r="D419" s="29" t="s">
        <v>272</v>
      </c>
      <c r="E419" s="38" t="s">
        <v>4</v>
      </c>
      <c r="F419" s="4" t="s">
        <v>370</v>
      </c>
      <c r="G419" s="40" t="s">
        <v>207</v>
      </c>
      <c r="H419" s="4" t="s">
        <v>1375</v>
      </c>
      <c r="I419" s="4" t="s">
        <v>600</v>
      </c>
      <c r="J419" s="4" t="s">
        <v>601</v>
      </c>
      <c r="K419" s="4" t="s">
        <v>1073</v>
      </c>
      <c r="L419" s="4" t="s">
        <v>916</v>
      </c>
      <c r="M419" s="4" t="s">
        <v>917</v>
      </c>
      <c r="N419" s="4">
        <v>12</v>
      </c>
      <c r="O419" s="4">
        <v>0</v>
      </c>
      <c r="P419" s="4">
        <v>384</v>
      </c>
      <c r="Q419" s="41">
        <f t="shared" si="43"/>
        <v>11</v>
      </c>
      <c r="R419" s="39">
        <v>45106</v>
      </c>
      <c r="S419" s="39">
        <v>45117</v>
      </c>
      <c r="T419" s="27" t="str">
        <f t="shared" si="37"/>
        <v>8 - 12</v>
      </c>
    </row>
    <row r="420" spans="1:20" x14ac:dyDescent="0.25">
      <c r="A420" s="36" t="str">
        <f t="shared" si="41"/>
        <v>junho</v>
      </c>
      <c r="B420" s="37">
        <f t="shared" si="42"/>
        <v>26</v>
      </c>
      <c r="C420" s="29">
        <v>45106</v>
      </c>
      <c r="D420" s="29" t="s">
        <v>272</v>
      </c>
      <c r="E420" s="38" t="s">
        <v>4</v>
      </c>
      <c r="F420" s="4" t="s">
        <v>370</v>
      </c>
      <c r="G420" s="40" t="s">
        <v>207</v>
      </c>
      <c r="H420" s="4" t="s">
        <v>1375</v>
      </c>
      <c r="I420" s="4" t="s">
        <v>600</v>
      </c>
      <c r="J420" s="4" t="s">
        <v>918</v>
      </c>
      <c r="K420" s="4" t="s">
        <v>1074</v>
      </c>
      <c r="L420" s="4" t="s">
        <v>919</v>
      </c>
      <c r="M420" s="4" t="s">
        <v>920</v>
      </c>
      <c r="N420" s="4">
        <v>10</v>
      </c>
      <c r="O420" s="4">
        <v>0</v>
      </c>
      <c r="P420" s="4">
        <v>330</v>
      </c>
      <c r="Q420" s="41">
        <f t="shared" si="43"/>
        <v>11</v>
      </c>
      <c r="R420" s="39">
        <v>45106</v>
      </c>
      <c r="S420" s="39">
        <v>45117</v>
      </c>
      <c r="T420" s="27" t="str">
        <f t="shared" si="37"/>
        <v>8 - 12</v>
      </c>
    </row>
    <row r="421" spans="1:20" x14ac:dyDescent="0.25">
      <c r="A421" s="36" t="str">
        <f t="shared" si="41"/>
        <v>junho</v>
      </c>
      <c r="B421" s="37">
        <f t="shared" si="42"/>
        <v>26</v>
      </c>
      <c r="C421" s="29">
        <v>45106</v>
      </c>
      <c r="D421" s="29" t="s">
        <v>272</v>
      </c>
      <c r="E421" s="38" t="s">
        <v>4</v>
      </c>
      <c r="F421" s="4" t="s">
        <v>370</v>
      </c>
      <c r="G421" s="40" t="s">
        <v>207</v>
      </c>
      <c r="H421" s="4" t="s">
        <v>1375</v>
      </c>
      <c r="I421" s="4" t="s">
        <v>600</v>
      </c>
      <c r="J421" s="4" t="s">
        <v>918</v>
      </c>
      <c r="K421" s="4" t="s">
        <v>1075</v>
      </c>
      <c r="L421" s="4" t="s">
        <v>921</v>
      </c>
      <c r="M421" s="4" t="s">
        <v>922</v>
      </c>
      <c r="N421" s="4">
        <v>14</v>
      </c>
      <c r="O421" s="4">
        <v>0</v>
      </c>
      <c r="P421" s="4">
        <v>588</v>
      </c>
      <c r="Q421" s="41">
        <f t="shared" si="43"/>
        <v>11</v>
      </c>
      <c r="R421" s="39">
        <v>45106</v>
      </c>
      <c r="S421" s="39">
        <v>45117</v>
      </c>
      <c r="T421" s="27" t="str">
        <f t="shared" si="37"/>
        <v>8 - 12</v>
      </c>
    </row>
    <row r="422" spans="1:20" x14ac:dyDescent="0.25">
      <c r="A422" s="36" t="str">
        <f t="shared" si="41"/>
        <v>junho</v>
      </c>
      <c r="B422" s="37">
        <f t="shared" si="42"/>
        <v>26</v>
      </c>
      <c r="C422" s="29">
        <v>45106</v>
      </c>
      <c r="D422" s="29" t="s">
        <v>272</v>
      </c>
      <c r="E422" s="38" t="s">
        <v>4</v>
      </c>
      <c r="F422" s="4" t="s">
        <v>370</v>
      </c>
      <c r="G422" s="40" t="s">
        <v>207</v>
      </c>
      <c r="H422" s="4" t="s">
        <v>1375</v>
      </c>
      <c r="I422" s="4" t="s">
        <v>600</v>
      </c>
      <c r="J422" s="4" t="s">
        <v>918</v>
      </c>
      <c r="K422" s="4" t="s">
        <v>1076</v>
      </c>
      <c r="L422" s="4" t="s">
        <v>923</v>
      </c>
      <c r="M422" s="4" t="s">
        <v>924</v>
      </c>
      <c r="N422" s="4">
        <v>16</v>
      </c>
      <c r="O422" s="4">
        <v>0</v>
      </c>
      <c r="P422" s="4">
        <v>800</v>
      </c>
      <c r="Q422" s="41">
        <f t="shared" si="43"/>
        <v>11</v>
      </c>
      <c r="R422" s="39">
        <v>45106</v>
      </c>
      <c r="S422" s="39">
        <v>45117</v>
      </c>
      <c r="T422" s="27" t="str">
        <f t="shared" si="37"/>
        <v>8 - 12</v>
      </c>
    </row>
    <row r="423" spans="1:20" x14ac:dyDescent="0.25">
      <c r="A423" s="36" t="str">
        <f t="shared" si="41"/>
        <v>junho</v>
      </c>
      <c r="B423" s="37">
        <f t="shared" si="42"/>
        <v>26</v>
      </c>
      <c r="C423" s="29">
        <v>45106</v>
      </c>
      <c r="D423" s="29" t="s">
        <v>272</v>
      </c>
      <c r="E423" s="38" t="s">
        <v>4</v>
      </c>
      <c r="F423" s="4" t="s">
        <v>370</v>
      </c>
      <c r="G423" s="40" t="s">
        <v>207</v>
      </c>
      <c r="H423" s="4" t="s">
        <v>1375</v>
      </c>
      <c r="I423" s="4" t="s">
        <v>600</v>
      </c>
      <c r="J423" s="4" t="s">
        <v>918</v>
      </c>
      <c r="K423" s="4" t="s">
        <v>1077</v>
      </c>
      <c r="L423" s="4" t="s">
        <v>925</v>
      </c>
      <c r="M423" s="4" t="s">
        <v>922</v>
      </c>
      <c r="N423" s="4">
        <v>14</v>
      </c>
      <c r="O423" s="4">
        <v>0</v>
      </c>
      <c r="P423" s="4">
        <v>840</v>
      </c>
      <c r="Q423" s="41">
        <f t="shared" si="43"/>
        <v>11</v>
      </c>
      <c r="R423" s="39">
        <v>45106</v>
      </c>
      <c r="S423" s="39">
        <v>45117</v>
      </c>
      <c r="T423" s="27" t="str">
        <f t="shared" si="37"/>
        <v>8 - 12</v>
      </c>
    </row>
    <row r="424" spans="1:20" x14ac:dyDescent="0.25">
      <c r="A424" s="36" t="str">
        <f t="shared" si="41"/>
        <v>junho</v>
      </c>
      <c r="B424" s="37">
        <f t="shared" si="42"/>
        <v>26</v>
      </c>
      <c r="C424" s="29">
        <v>45106</v>
      </c>
      <c r="D424" s="29" t="s">
        <v>272</v>
      </c>
      <c r="E424" s="38" t="s">
        <v>4</v>
      </c>
      <c r="F424" s="4" t="s">
        <v>370</v>
      </c>
      <c r="G424" s="40" t="s">
        <v>207</v>
      </c>
      <c r="H424" s="4" t="s">
        <v>1375</v>
      </c>
      <c r="I424" s="4" t="s">
        <v>600</v>
      </c>
      <c r="J424" s="4" t="s">
        <v>918</v>
      </c>
      <c r="K424" s="4" t="s">
        <v>1078</v>
      </c>
      <c r="L424" s="4" t="s">
        <v>926</v>
      </c>
      <c r="M424" s="4" t="s">
        <v>927</v>
      </c>
      <c r="N424" s="4">
        <v>10</v>
      </c>
      <c r="O424" s="4">
        <v>0</v>
      </c>
      <c r="P424" s="4">
        <v>330</v>
      </c>
      <c r="Q424" s="41">
        <f t="shared" si="43"/>
        <v>11</v>
      </c>
      <c r="R424" s="39">
        <v>45106</v>
      </c>
      <c r="S424" s="39">
        <v>45117</v>
      </c>
      <c r="T424" s="27" t="str">
        <f t="shared" si="37"/>
        <v>8 - 12</v>
      </c>
    </row>
    <row r="425" spans="1:20" x14ac:dyDescent="0.25">
      <c r="A425" s="36" t="str">
        <f t="shared" si="41"/>
        <v>junho</v>
      </c>
      <c r="B425" s="37">
        <f t="shared" si="42"/>
        <v>26</v>
      </c>
      <c r="C425" s="29">
        <v>45106</v>
      </c>
      <c r="D425" s="29" t="s">
        <v>272</v>
      </c>
      <c r="E425" s="38" t="s">
        <v>4</v>
      </c>
      <c r="F425" s="4" t="s">
        <v>370</v>
      </c>
      <c r="G425" s="40" t="s">
        <v>207</v>
      </c>
      <c r="H425" s="4" t="s">
        <v>1375</v>
      </c>
      <c r="I425" s="4" t="s">
        <v>600</v>
      </c>
      <c r="J425" s="4" t="s">
        <v>918</v>
      </c>
      <c r="K425" s="4" t="s">
        <v>1079</v>
      </c>
      <c r="L425" s="4" t="s">
        <v>928</v>
      </c>
      <c r="M425" s="4" t="s">
        <v>929</v>
      </c>
      <c r="N425" s="4">
        <v>14</v>
      </c>
      <c r="O425" s="4">
        <v>0</v>
      </c>
      <c r="P425" s="4">
        <v>1120</v>
      </c>
      <c r="Q425" s="41">
        <f t="shared" si="43"/>
        <v>11</v>
      </c>
      <c r="R425" s="39">
        <v>45106</v>
      </c>
      <c r="S425" s="39">
        <v>45117</v>
      </c>
      <c r="T425" s="27" t="str">
        <f t="shared" si="37"/>
        <v>8 - 12</v>
      </c>
    </row>
    <row r="426" spans="1:20" x14ac:dyDescent="0.25">
      <c r="A426" s="36" t="str">
        <f t="shared" si="41"/>
        <v>junho</v>
      </c>
      <c r="B426" s="37">
        <f t="shared" si="42"/>
        <v>26</v>
      </c>
      <c r="C426" s="29">
        <v>45106</v>
      </c>
      <c r="D426" s="29" t="s">
        <v>272</v>
      </c>
      <c r="E426" s="38" t="s">
        <v>4</v>
      </c>
      <c r="F426" s="4" t="s">
        <v>370</v>
      </c>
      <c r="G426" s="40" t="s">
        <v>207</v>
      </c>
      <c r="H426" s="4" t="s">
        <v>1375</v>
      </c>
      <c r="I426" s="4" t="s">
        <v>600</v>
      </c>
      <c r="J426" s="4" t="s">
        <v>918</v>
      </c>
      <c r="K426" s="4" t="s">
        <v>1080</v>
      </c>
      <c r="L426" s="4" t="s">
        <v>930</v>
      </c>
      <c r="M426" s="4" t="s">
        <v>931</v>
      </c>
      <c r="N426" s="4">
        <v>10</v>
      </c>
      <c r="O426" s="4">
        <v>0</v>
      </c>
      <c r="P426" s="4">
        <v>350</v>
      </c>
      <c r="Q426" s="41">
        <f t="shared" si="43"/>
        <v>11</v>
      </c>
      <c r="R426" s="39">
        <v>45106</v>
      </c>
      <c r="S426" s="39">
        <v>45117</v>
      </c>
      <c r="T426" s="27" t="str">
        <f t="shared" si="37"/>
        <v>8 - 12</v>
      </c>
    </row>
    <row r="427" spans="1:20" x14ac:dyDescent="0.25">
      <c r="A427" s="36" t="str">
        <f t="shared" si="41"/>
        <v>junho</v>
      </c>
      <c r="B427" s="37">
        <f t="shared" si="42"/>
        <v>26</v>
      </c>
      <c r="C427" s="29">
        <v>45106</v>
      </c>
      <c r="D427" s="29" t="s">
        <v>272</v>
      </c>
      <c r="E427" s="38" t="s">
        <v>4</v>
      </c>
      <c r="F427" s="4" t="s">
        <v>370</v>
      </c>
      <c r="G427" s="40" t="s">
        <v>207</v>
      </c>
      <c r="H427" s="4" t="s">
        <v>1375</v>
      </c>
      <c r="I427" s="4" t="s">
        <v>600</v>
      </c>
      <c r="J427" s="4" t="s">
        <v>918</v>
      </c>
      <c r="K427" s="4" t="s">
        <v>1081</v>
      </c>
      <c r="L427" s="4" t="s">
        <v>932</v>
      </c>
      <c r="M427" s="4" t="s">
        <v>933</v>
      </c>
      <c r="N427" s="4">
        <v>10</v>
      </c>
      <c r="O427" s="4">
        <v>0</v>
      </c>
      <c r="P427" s="4">
        <v>540</v>
      </c>
      <c r="Q427" s="41">
        <f t="shared" si="43"/>
        <v>11</v>
      </c>
      <c r="R427" s="39">
        <v>45106</v>
      </c>
      <c r="S427" s="39">
        <v>45117</v>
      </c>
      <c r="T427" s="27" t="str">
        <f t="shared" si="37"/>
        <v>8 - 12</v>
      </c>
    </row>
    <row r="428" spans="1:20" x14ac:dyDescent="0.25">
      <c r="A428" s="36" t="str">
        <f t="shared" si="41"/>
        <v>junho</v>
      </c>
      <c r="B428" s="37">
        <f t="shared" si="42"/>
        <v>26</v>
      </c>
      <c r="C428" s="29">
        <v>45106</v>
      </c>
      <c r="D428" s="29" t="s">
        <v>272</v>
      </c>
      <c r="E428" s="38" t="s">
        <v>4</v>
      </c>
      <c r="F428" s="4" t="s">
        <v>370</v>
      </c>
      <c r="G428" s="40" t="s">
        <v>207</v>
      </c>
      <c r="H428" s="4" t="s">
        <v>1375</v>
      </c>
      <c r="I428" s="4" t="s">
        <v>600</v>
      </c>
      <c r="J428" s="4" t="s">
        <v>918</v>
      </c>
      <c r="K428" s="4" t="s">
        <v>1082</v>
      </c>
      <c r="L428" s="4" t="s">
        <v>934</v>
      </c>
      <c r="M428" s="4" t="s">
        <v>935</v>
      </c>
      <c r="N428" s="4">
        <v>16</v>
      </c>
      <c r="O428" s="4">
        <v>0</v>
      </c>
      <c r="P428" s="4">
        <v>1264</v>
      </c>
      <c r="Q428" s="41">
        <f t="shared" si="43"/>
        <v>11</v>
      </c>
      <c r="R428" s="39">
        <v>45106</v>
      </c>
      <c r="S428" s="39">
        <v>45117</v>
      </c>
      <c r="T428" s="27" t="str">
        <f t="shared" si="37"/>
        <v>8 - 12</v>
      </c>
    </row>
    <row r="429" spans="1:20" x14ac:dyDescent="0.25">
      <c r="A429" s="36" t="str">
        <f t="shared" si="41"/>
        <v>junho</v>
      </c>
      <c r="B429" s="37">
        <f t="shared" si="42"/>
        <v>26</v>
      </c>
      <c r="C429" s="29">
        <v>45106</v>
      </c>
      <c r="D429" s="29" t="s">
        <v>272</v>
      </c>
      <c r="E429" s="38" t="s">
        <v>4</v>
      </c>
      <c r="F429" s="4" t="s">
        <v>370</v>
      </c>
      <c r="G429" s="40" t="s">
        <v>207</v>
      </c>
      <c r="H429" s="4" t="s">
        <v>1375</v>
      </c>
      <c r="I429" s="4" t="s">
        <v>600</v>
      </c>
      <c r="J429" s="4" t="s">
        <v>918</v>
      </c>
      <c r="K429" s="4" t="s">
        <v>1083</v>
      </c>
      <c r="L429" s="4" t="s">
        <v>936</v>
      </c>
      <c r="M429" s="4" t="s">
        <v>937</v>
      </c>
      <c r="N429" s="4">
        <v>16</v>
      </c>
      <c r="O429" s="4">
        <v>0</v>
      </c>
      <c r="P429" s="4">
        <v>240</v>
      </c>
      <c r="Q429" s="41">
        <f t="shared" si="43"/>
        <v>11</v>
      </c>
      <c r="R429" s="39">
        <v>45106</v>
      </c>
      <c r="S429" s="39">
        <v>45117</v>
      </c>
      <c r="T429" s="27" t="str">
        <f t="shared" si="37"/>
        <v>8 - 12</v>
      </c>
    </row>
    <row r="430" spans="1:20" x14ac:dyDescent="0.25">
      <c r="A430" s="36" t="str">
        <f t="shared" si="41"/>
        <v>junho</v>
      </c>
      <c r="B430" s="37">
        <f t="shared" si="42"/>
        <v>26</v>
      </c>
      <c r="C430" s="29">
        <v>45106</v>
      </c>
      <c r="D430" s="29" t="s">
        <v>272</v>
      </c>
      <c r="E430" s="38" t="s">
        <v>4</v>
      </c>
      <c r="F430" s="4" t="s">
        <v>370</v>
      </c>
      <c r="G430" s="40" t="s">
        <v>207</v>
      </c>
      <c r="H430" s="4" t="s">
        <v>1375</v>
      </c>
      <c r="I430" s="4" t="s">
        <v>600</v>
      </c>
      <c r="J430" s="4" t="s">
        <v>918</v>
      </c>
      <c r="K430" s="4" t="s">
        <v>1084</v>
      </c>
      <c r="L430" s="4" t="s">
        <v>938</v>
      </c>
      <c r="M430" s="4" t="s">
        <v>939</v>
      </c>
      <c r="N430" s="4">
        <v>14</v>
      </c>
      <c r="O430" s="4">
        <v>0</v>
      </c>
      <c r="P430" s="4">
        <v>994</v>
      </c>
      <c r="Q430" s="41">
        <f t="shared" si="43"/>
        <v>11</v>
      </c>
      <c r="R430" s="39">
        <v>45106</v>
      </c>
      <c r="S430" s="39">
        <v>45117</v>
      </c>
      <c r="T430" s="27" t="str">
        <f t="shared" si="37"/>
        <v>8 - 12</v>
      </c>
    </row>
    <row r="431" spans="1:20" x14ac:dyDescent="0.25">
      <c r="A431" s="36" t="str">
        <f t="shared" si="41"/>
        <v>junho</v>
      </c>
      <c r="B431" s="37">
        <f t="shared" si="42"/>
        <v>26</v>
      </c>
      <c r="C431" s="29">
        <v>45106</v>
      </c>
      <c r="D431" s="29" t="s">
        <v>272</v>
      </c>
      <c r="E431" s="38" t="s">
        <v>4</v>
      </c>
      <c r="F431" s="4" t="s">
        <v>370</v>
      </c>
      <c r="G431" s="40" t="s">
        <v>207</v>
      </c>
      <c r="H431" s="4" t="s">
        <v>1375</v>
      </c>
      <c r="I431" s="4" t="s">
        <v>600</v>
      </c>
      <c r="J431" s="4" t="s">
        <v>918</v>
      </c>
      <c r="K431" s="4" t="s">
        <v>1085</v>
      </c>
      <c r="L431" s="4" t="s">
        <v>940</v>
      </c>
      <c r="M431" s="4" t="s">
        <v>939</v>
      </c>
      <c r="N431" s="4">
        <v>14</v>
      </c>
      <c r="O431" s="4">
        <v>0</v>
      </c>
      <c r="P431" s="4">
        <v>1400</v>
      </c>
      <c r="Q431" s="41">
        <f t="shared" si="43"/>
        <v>11</v>
      </c>
      <c r="R431" s="39">
        <v>45106</v>
      </c>
      <c r="S431" s="39">
        <v>45117</v>
      </c>
      <c r="T431" s="27" t="str">
        <f t="shared" si="37"/>
        <v>8 - 12</v>
      </c>
    </row>
    <row r="432" spans="1:20" x14ac:dyDescent="0.25">
      <c r="A432" s="36" t="str">
        <f t="shared" si="41"/>
        <v>junho</v>
      </c>
      <c r="B432" s="37">
        <f t="shared" si="42"/>
        <v>26</v>
      </c>
      <c r="C432" s="29">
        <v>45106</v>
      </c>
      <c r="D432" s="29" t="s">
        <v>272</v>
      </c>
      <c r="E432" s="38" t="s">
        <v>4</v>
      </c>
      <c r="F432" s="4" t="s">
        <v>370</v>
      </c>
      <c r="G432" s="40" t="s">
        <v>207</v>
      </c>
      <c r="H432" s="4" t="s">
        <v>1375</v>
      </c>
      <c r="I432" s="4" t="s">
        <v>600</v>
      </c>
      <c r="J432" s="4" t="s">
        <v>918</v>
      </c>
      <c r="K432" s="4" t="s">
        <v>1086</v>
      </c>
      <c r="L432" s="4" t="s">
        <v>941</v>
      </c>
      <c r="M432" s="4" t="s">
        <v>939</v>
      </c>
      <c r="N432" s="4">
        <v>14</v>
      </c>
      <c r="O432" s="4">
        <v>0</v>
      </c>
      <c r="P432" s="4">
        <v>994</v>
      </c>
      <c r="Q432" s="41">
        <f t="shared" si="43"/>
        <v>11</v>
      </c>
      <c r="R432" s="39">
        <v>45106</v>
      </c>
      <c r="S432" s="39">
        <v>45117</v>
      </c>
      <c r="T432" s="27" t="str">
        <f t="shared" si="37"/>
        <v>8 - 12</v>
      </c>
    </row>
    <row r="433" spans="1:20" x14ac:dyDescent="0.25">
      <c r="A433" s="36" t="str">
        <f t="shared" si="41"/>
        <v>junho</v>
      </c>
      <c r="B433" s="37">
        <f t="shared" si="42"/>
        <v>26</v>
      </c>
      <c r="C433" s="29">
        <v>45106</v>
      </c>
      <c r="D433" s="29" t="s">
        <v>272</v>
      </c>
      <c r="E433" s="38" t="s">
        <v>4</v>
      </c>
      <c r="F433" s="4" t="s">
        <v>370</v>
      </c>
      <c r="G433" s="40" t="s">
        <v>207</v>
      </c>
      <c r="H433" s="4" t="s">
        <v>1375</v>
      </c>
      <c r="I433" s="4" t="s">
        <v>600</v>
      </c>
      <c r="J433" s="4" t="s">
        <v>918</v>
      </c>
      <c r="K433" s="4" t="s">
        <v>1087</v>
      </c>
      <c r="L433" s="4" t="s">
        <v>942</v>
      </c>
      <c r="M433" s="4" t="s">
        <v>939</v>
      </c>
      <c r="N433" s="4">
        <v>14</v>
      </c>
      <c r="O433" s="4">
        <v>0</v>
      </c>
      <c r="P433" s="4">
        <v>2002</v>
      </c>
      <c r="Q433" s="41">
        <f t="shared" si="43"/>
        <v>11</v>
      </c>
      <c r="R433" s="39">
        <v>45106</v>
      </c>
      <c r="S433" s="39">
        <v>45117</v>
      </c>
      <c r="T433" s="27" t="str">
        <f t="shared" si="37"/>
        <v>8 - 12</v>
      </c>
    </row>
    <row r="434" spans="1:20" x14ac:dyDescent="0.25">
      <c r="A434" s="36" t="str">
        <f t="shared" si="41"/>
        <v>junho</v>
      </c>
      <c r="B434" s="37">
        <f t="shared" si="42"/>
        <v>26</v>
      </c>
      <c r="C434" s="29">
        <v>45106</v>
      </c>
      <c r="D434" s="29" t="s">
        <v>272</v>
      </c>
      <c r="E434" s="38" t="s">
        <v>4</v>
      </c>
      <c r="F434" s="4" t="s">
        <v>370</v>
      </c>
      <c r="G434" s="40" t="s">
        <v>207</v>
      </c>
      <c r="H434" s="4" t="s">
        <v>1375</v>
      </c>
      <c r="I434" s="4" t="s">
        <v>600</v>
      </c>
      <c r="J434" s="4" t="s">
        <v>918</v>
      </c>
      <c r="K434" s="4" t="s">
        <v>1088</v>
      </c>
      <c r="L434" s="4" t="s">
        <v>943</v>
      </c>
      <c r="M434" s="4" t="s">
        <v>944</v>
      </c>
      <c r="N434" s="4">
        <v>14</v>
      </c>
      <c r="O434" s="4">
        <v>0</v>
      </c>
      <c r="P434" s="4">
        <v>980</v>
      </c>
      <c r="Q434" s="41">
        <f t="shared" si="43"/>
        <v>11</v>
      </c>
      <c r="R434" s="39">
        <v>45106</v>
      </c>
      <c r="S434" s="39">
        <v>45117</v>
      </c>
      <c r="T434" s="27" t="str">
        <f t="shared" si="37"/>
        <v>8 - 12</v>
      </c>
    </row>
    <row r="435" spans="1:20" x14ac:dyDescent="0.25">
      <c r="A435" s="36" t="str">
        <f t="shared" si="41"/>
        <v>junho</v>
      </c>
      <c r="B435" s="37">
        <f t="shared" si="42"/>
        <v>26</v>
      </c>
      <c r="C435" s="29">
        <v>45106</v>
      </c>
      <c r="D435" s="29" t="s">
        <v>272</v>
      </c>
      <c r="E435" s="38" t="s">
        <v>4</v>
      </c>
      <c r="F435" s="4" t="s">
        <v>370</v>
      </c>
      <c r="G435" s="40" t="s">
        <v>207</v>
      </c>
      <c r="H435" s="4" t="s">
        <v>1375</v>
      </c>
      <c r="I435" s="4" t="s">
        <v>600</v>
      </c>
      <c r="J435" s="4" t="s">
        <v>918</v>
      </c>
      <c r="K435" s="4" t="s">
        <v>1089</v>
      </c>
      <c r="L435" s="4" t="s">
        <v>945</v>
      </c>
      <c r="M435" s="4" t="s">
        <v>944</v>
      </c>
      <c r="N435" s="4">
        <v>14</v>
      </c>
      <c r="O435" s="4">
        <v>0</v>
      </c>
      <c r="P435" s="4">
        <v>1204</v>
      </c>
      <c r="Q435" s="41">
        <f t="shared" si="43"/>
        <v>11</v>
      </c>
      <c r="R435" s="39">
        <v>45106</v>
      </c>
      <c r="S435" s="39">
        <v>45117</v>
      </c>
      <c r="T435" s="27" t="str">
        <f t="shared" si="37"/>
        <v>8 - 12</v>
      </c>
    </row>
    <row r="436" spans="1:20" x14ac:dyDescent="0.25">
      <c r="A436" s="36" t="str">
        <f t="shared" si="41"/>
        <v>junho</v>
      </c>
      <c r="B436" s="37">
        <f t="shared" si="42"/>
        <v>26</v>
      </c>
      <c r="C436" s="29">
        <v>45106</v>
      </c>
      <c r="D436" s="29" t="s">
        <v>272</v>
      </c>
      <c r="E436" s="38" t="s">
        <v>4</v>
      </c>
      <c r="F436" s="4" t="s">
        <v>370</v>
      </c>
      <c r="G436" s="40" t="s">
        <v>207</v>
      </c>
      <c r="H436" s="4" t="s">
        <v>1375</v>
      </c>
      <c r="I436" s="4" t="s">
        <v>600</v>
      </c>
      <c r="J436" s="4" t="s">
        <v>918</v>
      </c>
      <c r="K436" s="4" t="s">
        <v>1090</v>
      </c>
      <c r="L436" s="4" t="s">
        <v>946</v>
      </c>
      <c r="M436" s="4" t="s">
        <v>944</v>
      </c>
      <c r="N436" s="4">
        <v>14</v>
      </c>
      <c r="O436" s="4">
        <v>0</v>
      </c>
      <c r="P436" s="4">
        <v>504</v>
      </c>
      <c r="Q436" s="41">
        <f t="shared" si="43"/>
        <v>11</v>
      </c>
      <c r="R436" s="39">
        <v>45106</v>
      </c>
      <c r="S436" s="39">
        <v>45117</v>
      </c>
      <c r="T436" s="27" t="str">
        <f t="shared" si="37"/>
        <v>8 - 12</v>
      </c>
    </row>
    <row r="437" spans="1:20" x14ac:dyDescent="0.25">
      <c r="A437" s="36" t="str">
        <f t="shared" si="41"/>
        <v>junho</v>
      </c>
      <c r="B437" s="37">
        <f t="shared" si="42"/>
        <v>26</v>
      </c>
      <c r="C437" s="29">
        <v>45106</v>
      </c>
      <c r="D437" s="29" t="s">
        <v>272</v>
      </c>
      <c r="E437" s="38" t="s">
        <v>4</v>
      </c>
      <c r="F437" s="4" t="s">
        <v>370</v>
      </c>
      <c r="G437" s="40" t="s">
        <v>207</v>
      </c>
      <c r="H437" s="4" t="s">
        <v>1375</v>
      </c>
      <c r="I437" s="4" t="s">
        <v>600</v>
      </c>
      <c r="J437" s="4" t="s">
        <v>918</v>
      </c>
      <c r="K437" s="4" t="s">
        <v>1091</v>
      </c>
      <c r="L437" s="4" t="s">
        <v>947</v>
      </c>
      <c r="M437" s="4" t="s">
        <v>944</v>
      </c>
      <c r="N437" s="4">
        <v>14</v>
      </c>
      <c r="O437" s="4">
        <v>0</v>
      </c>
      <c r="P437" s="4">
        <v>2016</v>
      </c>
      <c r="Q437" s="41">
        <f t="shared" si="43"/>
        <v>11</v>
      </c>
      <c r="R437" s="39">
        <v>45106</v>
      </c>
      <c r="S437" s="39">
        <v>45117</v>
      </c>
      <c r="T437" s="27" t="str">
        <f t="shared" si="37"/>
        <v>8 - 12</v>
      </c>
    </row>
    <row r="438" spans="1:20" x14ac:dyDescent="0.25">
      <c r="A438" s="36" t="str">
        <f t="shared" si="41"/>
        <v>junho</v>
      </c>
      <c r="B438" s="37">
        <f t="shared" si="42"/>
        <v>26</v>
      </c>
      <c r="C438" s="29">
        <v>45106</v>
      </c>
      <c r="D438" s="29" t="s">
        <v>272</v>
      </c>
      <c r="E438" s="38" t="s">
        <v>4</v>
      </c>
      <c r="F438" s="4" t="s">
        <v>370</v>
      </c>
      <c r="G438" s="40" t="s">
        <v>207</v>
      </c>
      <c r="H438" s="4" t="s">
        <v>1375</v>
      </c>
      <c r="I438" s="4" t="s">
        <v>600</v>
      </c>
      <c r="J438" s="4" t="s">
        <v>948</v>
      </c>
      <c r="K438" s="4" t="s">
        <v>1092</v>
      </c>
      <c r="L438" s="4" t="s">
        <v>949</v>
      </c>
      <c r="M438" s="4" t="s">
        <v>950</v>
      </c>
      <c r="N438" s="4">
        <v>12</v>
      </c>
      <c r="O438" s="4">
        <v>0</v>
      </c>
      <c r="P438" s="4">
        <v>540</v>
      </c>
      <c r="Q438" s="41">
        <f t="shared" si="43"/>
        <v>11</v>
      </c>
      <c r="R438" s="39">
        <v>45106</v>
      </c>
      <c r="S438" s="39">
        <v>45117</v>
      </c>
      <c r="T438" s="27" t="str">
        <f t="shared" si="37"/>
        <v>8 - 12</v>
      </c>
    </row>
    <row r="439" spans="1:20" x14ac:dyDescent="0.25">
      <c r="A439" s="36" t="str">
        <f t="shared" si="41"/>
        <v>junho</v>
      </c>
      <c r="B439" s="37">
        <f t="shared" si="42"/>
        <v>26</v>
      </c>
      <c r="C439" s="29">
        <v>45106</v>
      </c>
      <c r="D439" s="29" t="s">
        <v>272</v>
      </c>
      <c r="E439" s="38" t="s">
        <v>4</v>
      </c>
      <c r="F439" s="4" t="s">
        <v>370</v>
      </c>
      <c r="G439" s="40" t="s">
        <v>207</v>
      </c>
      <c r="H439" s="4" t="s">
        <v>1375</v>
      </c>
      <c r="I439" s="4" t="s">
        <v>600</v>
      </c>
      <c r="J439" s="4" t="s">
        <v>948</v>
      </c>
      <c r="K439" s="4" t="s">
        <v>1093</v>
      </c>
      <c r="L439" s="4" t="s">
        <v>951</v>
      </c>
      <c r="M439" s="4" t="s">
        <v>952</v>
      </c>
      <c r="N439" s="4">
        <v>12</v>
      </c>
      <c r="O439" s="4">
        <v>0</v>
      </c>
      <c r="P439" s="4">
        <v>900</v>
      </c>
      <c r="Q439" s="41">
        <f t="shared" si="43"/>
        <v>11</v>
      </c>
      <c r="R439" s="39">
        <v>45106</v>
      </c>
      <c r="S439" s="39">
        <v>45117</v>
      </c>
      <c r="T439" s="27" t="str">
        <f t="shared" si="37"/>
        <v>8 - 12</v>
      </c>
    </row>
    <row r="440" spans="1:20" x14ac:dyDescent="0.25">
      <c r="A440" s="36" t="str">
        <f t="shared" si="41"/>
        <v>junho</v>
      </c>
      <c r="B440" s="37">
        <f t="shared" si="42"/>
        <v>26</v>
      </c>
      <c r="C440" s="29">
        <v>45106</v>
      </c>
      <c r="D440" s="29" t="s">
        <v>272</v>
      </c>
      <c r="E440" s="38" t="s">
        <v>4</v>
      </c>
      <c r="F440" s="4" t="s">
        <v>370</v>
      </c>
      <c r="G440" s="40" t="s">
        <v>207</v>
      </c>
      <c r="H440" s="4" t="s">
        <v>1375</v>
      </c>
      <c r="I440" s="4" t="s">
        <v>600</v>
      </c>
      <c r="J440" s="4" t="s">
        <v>948</v>
      </c>
      <c r="K440" s="4" t="s">
        <v>1094</v>
      </c>
      <c r="L440" s="4" t="s">
        <v>953</v>
      </c>
      <c r="M440" s="4" t="s">
        <v>954</v>
      </c>
      <c r="N440" s="4">
        <v>12</v>
      </c>
      <c r="O440" s="4">
        <v>0</v>
      </c>
      <c r="P440" s="4">
        <v>324</v>
      </c>
      <c r="Q440" s="41">
        <f t="shared" si="43"/>
        <v>11</v>
      </c>
      <c r="R440" s="39">
        <v>45106</v>
      </c>
      <c r="S440" s="39">
        <v>45117</v>
      </c>
      <c r="T440" s="27" t="str">
        <f t="shared" si="37"/>
        <v>8 - 12</v>
      </c>
    </row>
    <row r="441" spans="1:20" x14ac:dyDescent="0.25">
      <c r="A441" s="36" t="str">
        <f t="shared" si="41"/>
        <v>junho</v>
      </c>
      <c r="B441" s="37">
        <f t="shared" si="42"/>
        <v>26</v>
      </c>
      <c r="C441" s="29">
        <v>45106</v>
      </c>
      <c r="D441" s="29" t="s">
        <v>272</v>
      </c>
      <c r="E441" s="38" t="s">
        <v>4</v>
      </c>
      <c r="F441" s="4" t="s">
        <v>370</v>
      </c>
      <c r="G441" s="40" t="s">
        <v>207</v>
      </c>
      <c r="H441" s="4" t="s">
        <v>1375</v>
      </c>
      <c r="I441" s="4" t="s">
        <v>600</v>
      </c>
      <c r="J441" s="4" t="s">
        <v>948</v>
      </c>
      <c r="K441" s="4" t="s">
        <v>1095</v>
      </c>
      <c r="L441" s="4" t="s">
        <v>955</v>
      </c>
      <c r="M441" s="4" t="s">
        <v>956</v>
      </c>
      <c r="N441" s="4">
        <v>12</v>
      </c>
      <c r="O441" s="4">
        <v>0</v>
      </c>
      <c r="P441" s="4">
        <v>888</v>
      </c>
      <c r="Q441" s="41">
        <f t="shared" si="43"/>
        <v>11</v>
      </c>
      <c r="R441" s="39">
        <v>45106</v>
      </c>
      <c r="S441" s="39">
        <v>45117</v>
      </c>
      <c r="T441" s="27" t="str">
        <f t="shared" si="37"/>
        <v>8 - 12</v>
      </c>
    </row>
    <row r="442" spans="1:20" x14ac:dyDescent="0.25">
      <c r="A442" s="36" t="str">
        <f t="shared" si="41"/>
        <v>junho</v>
      </c>
      <c r="B442" s="37">
        <f t="shared" si="42"/>
        <v>26</v>
      </c>
      <c r="C442" s="29">
        <v>45106</v>
      </c>
      <c r="D442" s="29" t="s">
        <v>272</v>
      </c>
      <c r="E442" s="38" t="s">
        <v>4</v>
      </c>
      <c r="F442" s="4" t="s">
        <v>370</v>
      </c>
      <c r="G442" s="40" t="s">
        <v>207</v>
      </c>
      <c r="H442" s="4" t="s">
        <v>1375</v>
      </c>
      <c r="I442" s="4" t="s">
        <v>600</v>
      </c>
      <c r="J442" s="4" t="s">
        <v>948</v>
      </c>
      <c r="K442" s="4" t="s">
        <v>1096</v>
      </c>
      <c r="L442" s="4" t="s">
        <v>957</v>
      </c>
      <c r="M442" s="4" t="s">
        <v>958</v>
      </c>
      <c r="N442" s="4">
        <v>10</v>
      </c>
      <c r="O442" s="4">
        <v>0</v>
      </c>
      <c r="P442" s="4">
        <v>560</v>
      </c>
      <c r="Q442" s="41">
        <f t="shared" si="43"/>
        <v>11</v>
      </c>
      <c r="R442" s="39">
        <v>45106</v>
      </c>
      <c r="S442" s="39">
        <v>45117</v>
      </c>
      <c r="T442" s="27" t="str">
        <f t="shared" si="37"/>
        <v>8 - 12</v>
      </c>
    </row>
    <row r="443" spans="1:20" x14ac:dyDescent="0.25">
      <c r="A443" s="36" t="str">
        <f t="shared" si="41"/>
        <v>junho</v>
      </c>
      <c r="B443" s="37">
        <f t="shared" si="42"/>
        <v>26</v>
      </c>
      <c r="C443" s="29">
        <v>45106</v>
      </c>
      <c r="D443" s="29" t="s">
        <v>272</v>
      </c>
      <c r="E443" s="38" t="s">
        <v>4</v>
      </c>
      <c r="F443" s="4" t="s">
        <v>370</v>
      </c>
      <c r="G443" s="40" t="s">
        <v>683</v>
      </c>
      <c r="H443" s="4" t="s">
        <v>1363</v>
      </c>
      <c r="I443" s="4" t="s">
        <v>684</v>
      </c>
      <c r="J443" s="4" t="s">
        <v>708</v>
      </c>
      <c r="K443" s="4" t="s">
        <v>1097</v>
      </c>
      <c r="L443" s="4" t="s">
        <v>959</v>
      </c>
      <c r="M443" s="4" t="s">
        <v>959</v>
      </c>
      <c r="N443" s="4">
        <v>1</v>
      </c>
      <c r="O443" s="4">
        <v>0</v>
      </c>
      <c r="P443" s="4">
        <v>72</v>
      </c>
      <c r="Q443" s="41">
        <f>_xlfn.DAYS(S443,R443)</f>
        <v>4</v>
      </c>
      <c r="R443" s="39">
        <v>45106</v>
      </c>
      <c r="S443" s="39">
        <v>45110</v>
      </c>
      <c r="T443" s="27" t="str">
        <f t="shared" si="37"/>
        <v>0 - 7</v>
      </c>
    </row>
    <row r="444" spans="1:20" x14ac:dyDescent="0.25">
      <c r="A444" s="36" t="str">
        <f t="shared" si="41"/>
        <v>junho</v>
      </c>
      <c r="B444" s="37">
        <f t="shared" si="42"/>
        <v>26</v>
      </c>
      <c r="C444" s="29">
        <v>45106</v>
      </c>
      <c r="D444" s="29" t="s">
        <v>272</v>
      </c>
      <c r="E444" s="38" t="s">
        <v>4</v>
      </c>
      <c r="F444" s="4" t="s">
        <v>370</v>
      </c>
      <c r="G444" s="40" t="s">
        <v>683</v>
      </c>
      <c r="H444" s="4" t="s">
        <v>1363</v>
      </c>
      <c r="I444" s="4" t="s">
        <v>684</v>
      </c>
      <c r="J444" s="4" t="s">
        <v>708</v>
      </c>
      <c r="K444" s="4" t="s">
        <v>1098</v>
      </c>
      <c r="L444" s="4" t="s">
        <v>960</v>
      </c>
      <c r="M444" s="4" t="s">
        <v>960</v>
      </c>
      <c r="N444" s="4">
        <v>1</v>
      </c>
      <c r="O444" s="4">
        <v>0</v>
      </c>
      <c r="P444" s="4">
        <v>132</v>
      </c>
      <c r="Q444" s="41">
        <f>_xlfn.DAYS(S444,R444)</f>
        <v>4</v>
      </c>
      <c r="R444" s="39">
        <v>45106</v>
      </c>
      <c r="S444" s="39">
        <v>45110</v>
      </c>
      <c r="T444" s="27" t="str">
        <f t="shared" si="37"/>
        <v>0 - 7</v>
      </c>
    </row>
    <row r="445" spans="1:20" x14ac:dyDescent="0.25">
      <c r="A445" s="36" t="str">
        <f t="shared" si="41"/>
        <v>junho</v>
      </c>
      <c r="B445" s="37">
        <f t="shared" si="42"/>
        <v>26</v>
      </c>
      <c r="C445" s="29">
        <v>45106</v>
      </c>
      <c r="D445" s="29" t="s">
        <v>272</v>
      </c>
      <c r="E445" s="38" t="s">
        <v>4</v>
      </c>
      <c r="F445" s="4" t="s">
        <v>370</v>
      </c>
      <c r="G445" s="40" t="s">
        <v>683</v>
      </c>
      <c r="H445" s="4" t="s">
        <v>1376</v>
      </c>
      <c r="I445" s="4" t="s">
        <v>684</v>
      </c>
      <c r="J445" s="4" t="s">
        <v>708</v>
      </c>
      <c r="K445" s="4" t="s">
        <v>1099</v>
      </c>
      <c r="L445" s="4" t="s">
        <v>961</v>
      </c>
      <c r="M445" s="4" t="s">
        <v>961</v>
      </c>
      <c r="N445" s="4">
        <v>3</v>
      </c>
      <c r="O445" s="4">
        <v>0</v>
      </c>
      <c r="P445" s="4">
        <v>81</v>
      </c>
      <c r="Q445" s="41">
        <f>_xlfn.DAYS(S445,R445)</f>
        <v>4</v>
      </c>
      <c r="R445" s="39">
        <v>45106</v>
      </c>
      <c r="S445" s="39">
        <v>45110</v>
      </c>
      <c r="T445" s="27" t="str">
        <f t="shared" si="37"/>
        <v>0 - 7</v>
      </c>
    </row>
    <row r="446" spans="1:20" x14ac:dyDescent="0.25">
      <c r="A446" s="36" t="str">
        <f t="shared" si="41"/>
        <v>junho</v>
      </c>
      <c r="B446" s="37">
        <f t="shared" si="42"/>
        <v>26</v>
      </c>
      <c r="C446" s="29">
        <v>45106</v>
      </c>
      <c r="D446" s="29" t="s">
        <v>272</v>
      </c>
      <c r="E446" s="38" t="s">
        <v>4</v>
      </c>
      <c r="F446" s="4" t="s">
        <v>370</v>
      </c>
      <c r="G446" s="40" t="s">
        <v>81</v>
      </c>
      <c r="H446" s="4" t="s">
        <v>1377</v>
      </c>
      <c r="I446" s="4" t="s">
        <v>962</v>
      </c>
      <c r="J446" s="4" t="s">
        <v>963</v>
      </c>
      <c r="K446" s="4" t="s">
        <v>1100</v>
      </c>
      <c r="L446" s="4" t="s">
        <v>964</v>
      </c>
      <c r="M446" s="4" t="s">
        <v>965</v>
      </c>
      <c r="N446" s="4">
        <v>6</v>
      </c>
      <c r="O446" s="4">
        <v>0</v>
      </c>
      <c r="P446" s="4">
        <v>504</v>
      </c>
      <c r="Q446" s="41">
        <f t="shared" ref="Q446:Q483" si="44">_xlfn.DAYS(S446,R446)</f>
        <v>1</v>
      </c>
      <c r="R446" s="39">
        <v>45106</v>
      </c>
      <c r="S446" s="39">
        <v>45107</v>
      </c>
      <c r="T446" s="27" t="str">
        <f t="shared" si="37"/>
        <v>0 - 7</v>
      </c>
    </row>
    <row r="447" spans="1:20" x14ac:dyDescent="0.25">
      <c r="A447" s="36" t="str">
        <f t="shared" si="41"/>
        <v>junho</v>
      </c>
      <c r="B447" s="37">
        <f t="shared" si="42"/>
        <v>26</v>
      </c>
      <c r="C447" s="29">
        <v>45106</v>
      </c>
      <c r="D447" s="29" t="s">
        <v>272</v>
      </c>
      <c r="E447" s="38" t="s">
        <v>4</v>
      </c>
      <c r="F447" s="4" t="s">
        <v>370</v>
      </c>
      <c r="G447" s="40" t="s">
        <v>81</v>
      </c>
      <c r="H447" s="4" t="s">
        <v>1377</v>
      </c>
      <c r="I447" s="4" t="s">
        <v>962</v>
      </c>
      <c r="J447" s="4" t="s">
        <v>963</v>
      </c>
      <c r="K447" s="4" t="s">
        <v>1101</v>
      </c>
      <c r="L447" s="4" t="s">
        <v>966</v>
      </c>
      <c r="M447" s="4" t="s">
        <v>967</v>
      </c>
      <c r="N447" s="4">
        <v>6</v>
      </c>
      <c r="O447" s="4">
        <v>0</v>
      </c>
      <c r="P447" s="4">
        <v>84</v>
      </c>
      <c r="Q447" s="41">
        <f t="shared" si="44"/>
        <v>1</v>
      </c>
      <c r="R447" s="39">
        <v>45106</v>
      </c>
      <c r="S447" s="39">
        <v>45107</v>
      </c>
      <c r="T447" s="27" t="str">
        <f t="shared" si="37"/>
        <v>0 - 7</v>
      </c>
    </row>
    <row r="448" spans="1:20" x14ac:dyDescent="0.25">
      <c r="A448" s="36" t="str">
        <f t="shared" si="41"/>
        <v>junho</v>
      </c>
      <c r="B448" s="37">
        <f t="shared" si="42"/>
        <v>26</v>
      </c>
      <c r="C448" s="29">
        <v>45106</v>
      </c>
      <c r="D448" s="29" t="s">
        <v>272</v>
      </c>
      <c r="E448" s="38" t="s">
        <v>4</v>
      </c>
      <c r="F448" s="4" t="s">
        <v>370</v>
      </c>
      <c r="G448" s="40" t="s">
        <v>81</v>
      </c>
      <c r="H448" s="4" t="s">
        <v>1377</v>
      </c>
      <c r="I448" s="4" t="s">
        <v>962</v>
      </c>
      <c r="J448" s="4" t="s">
        <v>963</v>
      </c>
      <c r="K448" s="4" t="s">
        <v>1102</v>
      </c>
      <c r="L448" s="4" t="s">
        <v>968</v>
      </c>
      <c r="M448" s="4" t="s">
        <v>969</v>
      </c>
      <c r="N448" s="4">
        <v>6</v>
      </c>
      <c r="O448" s="4">
        <v>0</v>
      </c>
      <c r="P448" s="4">
        <v>102</v>
      </c>
      <c r="Q448" s="41">
        <f t="shared" si="44"/>
        <v>1</v>
      </c>
      <c r="R448" s="39">
        <v>45106</v>
      </c>
      <c r="S448" s="39">
        <v>45107</v>
      </c>
      <c r="T448" s="27" t="str">
        <f t="shared" si="37"/>
        <v>0 - 7</v>
      </c>
    </row>
    <row r="449" spans="1:20" x14ac:dyDescent="0.25">
      <c r="A449" s="36" t="str">
        <f t="shared" si="41"/>
        <v>junho</v>
      </c>
      <c r="B449" s="37">
        <f t="shared" si="42"/>
        <v>26</v>
      </c>
      <c r="C449" s="29">
        <v>45106</v>
      </c>
      <c r="D449" s="29" t="s">
        <v>272</v>
      </c>
      <c r="E449" s="38" t="s">
        <v>4</v>
      </c>
      <c r="F449" s="4" t="s">
        <v>370</v>
      </c>
      <c r="G449" s="40" t="s">
        <v>81</v>
      </c>
      <c r="H449" s="4" t="s">
        <v>1377</v>
      </c>
      <c r="I449" s="4" t="s">
        <v>962</v>
      </c>
      <c r="J449" s="4" t="s">
        <v>963</v>
      </c>
      <c r="K449" s="4" t="s">
        <v>1103</v>
      </c>
      <c r="L449" s="4" t="s">
        <v>970</v>
      </c>
      <c r="M449" s="4" t="s">
        <v>965</v>
      </c>
      <c r="N449" s="4">
        <v>6</v>
      </c>
      <c r="O449" s="4">
        <v>0</v>
      </c>
      <c r="P449" s="4">
        <v>168</v>
      </c>
      <c r="Q449" s="41">
        <f t="shared" si="44"/>
        <v>1</v>
      </c>
      <c r="R449" s="39">
        <v>45106</v>
      </c>
      <c r="S449" s="39">
        <v>45107</v>
      </c>
      <c r="T449" s="27" t="str">
        <f t="shared" ref="T449:T512" si="45">_xlfn.IFS(Q449&lt;8,$W$3,Q449&lt;13,$W$4,Q449&lt;18,$W$5,Q449&lt;23,$W$6,Q449&lt;28,$W$7,Q449&lt;33,$W$8,Q449&lt;38,$W$9,Q449&lt;43,$W$10,Q449&lt;48,$W$11,Q449&lt;52,$W$12,Q449&gt;53,"CRIAR_FAIXA")</f>
        <v>0 - 7</v>
      </c>
    </row>
    <row r="450" spans="1:20" x14ac:dyDescent="0.25">
      <c r="A450" s="36" t="str">
        <f t="shared" si="41"/>
        <v>junho</v>
      </c>
      <c r="B450" s="37">
        <f t="shared" si="42"/>
        <v>26</v>
      </c>
      <c r="C450" s="29">
        <v>45106</v>
      </c>
      <c r="D450" s="29" t="s">
        <v>272</v>
      </c>
      <c r="E450" s="38" t="s">
        <v>4</v>
      </c>
      <c r="F450" s="4" t="s">
        <v>370</v>
      </c>
      <c r="G450" s="40" t="s">
        <v>81</v>
      </c>
      <c r="H450" s="4" t="s">
        <v>1377</v>
      </c>
      <c r="I450" s="4" t="s">
        <v>962</v>
      </c>
      <c r="J450" s="4" t="s">
        <v>963</v>
      </c>
      <c r="K450" s="4" t="s">
        <v>1104</v>
      </c>
      <c r="L450" s="4" t="s">
        <v>971</v>
      </c>
      <c r="M450" s="4" t="s">
        <v>969</v>
      </c>
      <c r="N450" s="4">
        <v>6</v>
      </c>
      <c r="O450" s="4">
        <v>0</v>
      </c>
      <c r="P450" s="4">
        <v>306</v>
      </c>
      <c r="Q450" s="41">
        <f t="shared" si="44"/>
        <v>1</v>
      </c>
      <c r="R450" s="39">
        <v>45106</v>
      </c>
      <c r="S450" s="39">
        <v>45107</v>
      </c>
      <c r="T450" s="27" t="str">
        <f t="shared" si="45"/>
        <v>0 - 7</v>
      </c>
    </row>
    <row r="451" spans="1:20" x14ac:dyDescent="0.25">
      <c r="A451" s="36" t="str">
        <f t="shared" si="41"/>
        <v>junho</v>
      </c>
      <c r="B451" s="37">
        <f t="shared" si="42"/>
        <v>26</v>
      </c>
      <c r="C451" s="29">
        <v>45106</v>
      </c>
      <c r="D451" s="29" t="s">
        <v>272</v>
      </c>
      <c r="E451" s="38" t="s">
        <v>4</v>
      </c>
      <c r="F451" s="4" t="s">
        <v>370</v>
      </c>
      <c r="G451" s="40" t="s">
        <v>81</v>
      </c>
      <c r="H451" s="4" t="s">
        <v>1377</v>
      </c>
      <c r="I451" s="4" t="s">
        <v>962</v>
      </c>
      <c r="J451" s="4" t="s">
        <v>963</v>
      </c>
      <c r="K451" s="4" t="s">
        <v>1105</v>
      </c>
      <c r="L451" s="4" t="s">
        <v>972</v>
      </c>
      <c r="M451" s="4" t="s">
        <v>967</v>
      </c>
      <c r="N451" s="4">
        <v>6</v>
      </c>
      <c r="O451" s="4">
        <v>0</v>
      </c>
      <c r="P451" s="4">
        <v>168</v>
      </c>
      <c r="Q451" s="41">
        <f t="shared" si="44"/>
        <v>1</v>
      </c>
      <c r="R451" s="39">
        <v>45106</v>
      </c>
      <c r="S451" s="39">
        <v>45107</v>
      </c>
      <c r="T451" s="27" t="str">
        <f t="shared" si="45"/>
        <v>0 - 7</v>
      </c>
    </row>
    <row r="452" spans="1:20" x14ac:dyDescent="0.25">
      <c r="A452" s="36" t="str">
        <f t="shared" si="41"/>
        <v>junho</v>
      </c>
      <c r="B452" s="37">
        <f t="shared" si="42"/>
        <v>26</v>
      </c>
      <c r="C452" s="29">
        <v>45106</v>
      </c>
      <c r="D452" s="29" t="s">
        <v>272</v>
      </c>
      <c r="E452" s="38" t="s">
        <v>4</v>
      </c>
      <c r="F452" s="4" t="s">
        <v>370</v>
      </c>
      <c r="G452" s="40" t="s">
        <v>81</v>
      </c>
      <c r="H452" s="4" t="s">
        <v>1377</v>
      </c>
      <c r="I452" s="4" t="s">
        <v>962</v>
      </c>
      <c r="J452" s="4" t="s">
        <v>963</v>
      </c>
      <c r="K452" s="4" t="s">
        <v>1106</v>
      </c>
      <c r="L452" s="4" t="s">
        <v>973</v>
      </c>
      <c r="M452" s="4" t="s">
        <v>967</v>
      </c>
      <c r="N452" s="4">
        <v>6</v>
      </c>
      <c r="O452" s="4">
        <v>0</v>
      </c>
      <c r="P452" s="4">
        <v>504</v>
      </c>
      <c r="Q452" s="41">
        <f t="shared" si="44"/>
        <v>1</v>
      </c>
      <c r="R452" s="39">
        <v>45106</v>
      </c>
      <c r="S452" s="39">
        <v>45107</v>
      </c>
      <c r="T452" s="27" t="str">
        <f t="shared" si="45"/>
        <v>0 - 7</v>
      </c>
    </row>
    <row r="453" spans="1:20" x14ac:dyDescent="0.25">
      <c r="A453" s="36" t="str">
        <f t="shared" si="41"/>
        <v>junho</v>
      </c>
      <c r="B453" s="37">
        <f t="shared" si="42"/>
        <v>26</v>
      </c>
      <c r="C453" s="29">
        <v>45106</v>
      </c>
      <c r="D453" s="29" t="s">
        <v>272</v>
      </c>
      <c r="E453" s="38" t="s">
        <v>4</v>
      </c>
      <c r="F453" s="4" t="s">
        <v>370</v>
      </c>
      <c r="G453" s="40" t="s">
        <v>81</v>
      </c>
      <c r="H453" s="4" t="s">
        <v>1377</v>
      </c>
      <c r="I453" s="4" t="s">
        <v>962</v>
      </c>
      <c r="J453" s="4" t="s">
        <v>963</v>
      </c>
      <c r="K453" s="4" t="s">
        <v>1107</v>
      </c>
      <c r="L453" s="4" t="s">
        <v>974</v>
      </c>
      <c r="M453" s="4" t="s">
        <v>969</v>
      </c>
      <c r="N453" s="4">
        <v>6</v>
      </c>
      <c r="O453" s="4">
        <v>0</v>
      </c>
      <c r="P453" s="4">
        <v>408</v>
      </c>
      <c r="Q453" s="41">
        <f t="shared" si="44"/>
        <v>1</v>
      </c>
      <c r="R453" s="39">
        <v>45106</v>
      </c>
      <c r="S453" s="39">
        <v>45107</v>
      </c>
      <c r="T453" s="27" t="str">
        <f t="shared" si="45"/>
        <v>0 - 7</v>
      </c>
    </row>
    <row r="454" spans="1:20" x14ac:dyDescent="0.25">
      <c r="A454" s="36" t="str">
        <f t="shared" si="41"/>
        <v>junho</v>
      </c>
      <c r="B454" s="37">
        <f t="shared" si="42"/>
        <v>26</v>
      </c>
      <c r="C454" s="29">
        <v>45106</v>
      </c>
      <c r="D454" s="29" t="s">
        <v>272</v>
      </c>
      <c r="E454" s="38" t="s">
        <v>4</v>
      </c>
      <c r="F454" s="4" t="s">
        <v>370</v>
      </c>
      <c r="G454" s="40" t="s">
        <v>81</v>
      </c>
      <c r="H454" s="4" t="s">
        <v>1377</v>
      </c>
      <c r="I454" s="4" t="s">
        <v>962</v>
      </c>
      <c r="J454" s="4" t="s">
        <v>963</v>
      </c>
      <c r="K454" s="4" t="s">
        <v>1108</v>
      </c>
      <c r="L454" s="4" t="s">
        <v>975</v>
      </c>
      <c r="M454" s="4" t="s">
        <v>965</v>
      </c>
      <c r="N454" s="4">
        <v>6</v>
      </c>
      <c r="O454" s="4">
        <v>0</v>
      </c>
      <c r="P454" s="4">
        <v>168</v>
      </c>
      <c r="Q454" s="41">
        <f t="shared" si="44"/>
        <v>1</v>
      </c>
      <c r="R454" s="39">
        <v>45106</v>
      </c>
      <c r="S454" s="39">
        <v>45107</v>
      </c>
      <c r="T454" s="27" t="str">
        <f t="shared" si="45"/>
        <v>0 - 7</v>
      </c>
    </row>
    <row r="455" spans="1:20" x14ac:dyDescent="0.25">
      <c r="A455" s="36" t="str">
        <f t="shared" si="41"/>
        <v>junho</v>
      </c>
      <c r="B455" s="37">
        <f t="shared" si="42"/>
        <v>26</v>
      </c>
      <c r="C455" s="29">
        <v>45106</v>
      </c>
      <c r="D455" s="29" t="s">
        <v>272</v>
      </c>
      <c r="E455" s="38" t="s">
        <v>4</v>
      </c>
      <c r="F455" s="4" t="s">
        <v>370</v>
      </c>
      <c r="G455" s="40" t="s">
        <v>81</v>
      </c>
      <c r="H455" s="4" t="s">
        <v>1377</v>
      </c>
      <c r="I455" s="4" t="s">
        <v>962</v>
      </c>
      <c r="J455" s="4" t="s">
        <v>963</v>
      </c>
      <c r="K455" s="4" t="s">
        <v>1109</v>
      </c>
      <c r="L455" s="4" t="s">
        <v>976</v>
      </c>
      <c r="M455" s="4" t="s">
        <v>965</v>
      </c>
      <c r="N455" s="4">
        <v>6</v>
      </c>
      <c r="O455" s="4">
        <v>0</v>
      </c>
      <c r="P455" s="4">
        <v>84</v>
      </c>
      <c r="Q455" s="41">
        <f t="shared" si="44"/>
        <v>1</v>
      </c>
      <c r="R455" s="39">
        <v>45106</v>
      </c>
      <c r="S455" s="39">
        <v>45107</v>
      </c>
      <c r="T455" s="27" t="str">
        <f t="shared" si="45"/>
        <v>0 - 7</v>
      </c>
    </row>
    <row r="456" spans="1:20" x14ac:dyDescent="0.25">
      <c r="A456" s="36" t="str">
        <f t="shared" si="41"/>
        <v>junho</v>
      </c>
      <c r="B456" s="37">
        <f t="shared" si="42"/>
        <v>26</v>
      </c>
      <c r="C456" s="29">
        <v>45106</v>
      </c>
      <c r="D456" s="29" t="s">
        <v>272</v>
      </c>
      <c r="E456" s="38" t="s">
        <v>4</v>
      </c>
      <c r="F456" s="4" t="s">
        <v>370</v>
      </c>
      <c r="G456" s="40" t="s">
        <v>81</v>
      </c>
      <c r="H456" s="4" t="s">
        <v>1377</v>
      </c>
      <c r="I456" s="4" t="s">
        <v>962</v>
      </c>
      <c r="J456" s="4" t="s">
        <v>963</v>
      </c>
      <c r="K456" s="4" t="s">
        <v>1110</v>
      </c>
      <c r="L456" s="4" t="s">
        <v>977</v>
      </c>
      <c r="M456" s="4" t="s">
        <v>967</v>
      </c>
      <c r="N456" s="4">
        <v>6</v>
      </c>
      <c r="O456" s="4">
        <v>0</v>
      </c>
      <c r="P456" s="4">
        <v>168</v>
      </c>
      <c r="Q456" s="41">
        <f t="shared" si="44"/>
        <v>1</v>
      </c>
      <c r="R456" s="39">
        <v>45106</v>
      </c>
      <c r="S456" s="39">
        <v>45107</v>
      </c>
      <c r="T456" s="27" t="str">
        <f t="shared" si="45"/>
        <v>0 - 7</v>
      </c>
    </row>
    <row r="457" spans="1:20" x14ac:dyDescent="0.25">
      <c r="A457" s="36" t="str">
        <f t="shared" si="41"/>
        <v>junho</v>
      </c>
      <c r="B457" s="37">
        <f t="shared" si="42"/>
        <v>26</v>
      </c>
      <c r="C457" s="29">
        <v>45106</v>
      </c>
      <c r="D457" s="29" t="s">
        <v>272</v>
      </c>
      <c r="E457" s="38" t="s">
        <v>4</v>
      </c>
      <c r="F457" s="4" t="s">
        <v>370</v>
      </c>
      <c r="G457" s="40" t="s">
        <v>81</v>
      </c>
      <c r="H457" s="4" t="s">
        <v>1377</v>
      </c>
      <c r="I457" s="4" t="s">
        <v>962</v>
      </c>
      <c r="J457" s="4" t="s">
        <v>978</v>
      </c>
      <c r="K457" s="4" t="s">
        <v>1111</v>
      </c>
      <c r="L457" s="4" t="s">
        <v>979</v>
      </c>
      <c r="M457" s="4" t="s">
        <v>980</v>
      </c>
      <c r="N457" s="4">
        <v>6</v>
      </c>
      <c r="O457" s="4">
        <v>0</v>
      </c>
      <c r="P457" s="4">
        <v>48</v>
      </c>
      <c r="Q457" s="41">
        <f t="shared" si="44"/>
        <v>1</v>
      </c>
      <c r="R457" s="39">
        <v>45106</v>
      </c>
      <c r="S457" s="39">
        <v>45107</v>
      </c>
      <c r="T457" s="27" t="str">
        <f t="shared" si="45"/>
        <v>0 - 7</v>
      </c>
    </row>
    <row r="458" spans="1:20" x14ac:dyDescent="0.25">
      <c r="A458" s="36" t="str">
        <f t="shared" si="41"/>
        <v>junho</v>
      </c>
      <c r="B458" s="37">
        <f t="shared" si="42"/>
        <v>26</v>
      </c>
      <c r="C458" s="29">
        <v>45106</v>
      </c>
      <c r="D458" s="29" t="s">
        <v>272</v>
      </c>
      <c r="E458" s="38" t="s">
        <v>4</v>
      </c>
      <c r="F458" s="4" t="s">
        <v>370</v>
      </c>
      <c r="G458" s="40" t="s">
        <v>81</v>
      </c>
      <c r="H458" s="4" t="s">
        <v>1377</v>
      </c>
      <c r="I458" s="4" t="s">
        <v>962</v>
      </c>
      <c r="J458" s="4" t="s">
        <v>978</v>
      </c>
      <c r="K458" s="4" t="s">
        <v>1112</v>
      </c>
      <c r="L458" s="4" t="s">
        <v>981</v>
      </c>
      <c r="M458" s="4" t="s">
        <v>980</v>
      </c>
      <c r="N458" s="4">
        <v>6</v>
      </c>
      <c r="O458" s="4">
        <v>0</v>
      </c>
      <c r="P458" s="4">
        <v>450</v>
      </c>
      <c r="Q458" s="41">
        <f t="shared" si="44"/>
        <v>1</v>
      </c>
      <c r="R458" s="39">
        <v>45106</v>
      </c>
      <c r="S458" s="39">
        <v>45107</v>
      </c>
      <c r="T458" s="27" t="str">
        <f t="shared" si="45"/>
        <v>0 - 7</v>
      </c>
    </row>
    <row r="459" spans="1:20" x14ac:dyDescent="0.25">
      <c r="A459" s="36" t="str">
        <f t="shared" si="41"/>
        <v>junho</v>
      </c>
      <c r="B459" s="37">
        <f t="shared" si="42"/>
        <v>26</v>
      </c>
      <c r="C459" s="29">
        <v>45106</v>
      </c>
      <c r="D459" s="29" t="s">
        <v>272</v>
      </c>
      <c r="E459" s="38" t="s">
        <v>4</v>
      </c>
      <c r="F459" s="4" t="s">
        <v>370</v>
      </c>
      <c r="G459" s="40" t="s">
        <v>81</v>
      </c>
      <c r="H459" s="4" t="s">
        <v>1377</v>
      </c>
      <c r="I459" s="4" t="s">
        <v>962</v>
      </c>
      <c r="J459" s="4" t="s">
        <v>978</v>
      </c>
      <c r="K459" s="4" t="s">
        <v>1113</v>
      </c>
      <c r="L459" s="4" t="s">
        <v>982</v>
      </c>
      <c r="M459" s="4" t="s">
        <v>983</v>
      </c>
      <c r="N459" s="4">
        <v>6</v>
      </c>
      <c r="O459" s="4">
        <v>0</v>
      </c>
      <c r="P459" s="4">
        <v>204</v>
      </c>
      <c r="Q459" s="41">
        <f t="shared" si="44"/>
        <v>1</v>
      </c>
      <c r="R459" s="39">
        <v>45106</v>
      </c>
      <c r="S459" s="39">
        <v>45107</v>
      </c>
      <c r="T459" s="27" t="str">
        <f t="shared" si="45"/>
        <v>0 - 7</v>
      </c>
    </row>
    <row r="460" spans="1:20" x14ac:dyDescent="0.25">
      <c r="A460" s="36" t="str">
        <f t="shared" si="41"/>
        <v>junho</v>
      </c>
      <c r="B460" s="37">
        <f t="shared" si="42"/>
        <v>26</v>
      </c>
      <c r="C460" s="29">
        <v>45106</v>
      </c>
      <c r="D460" s="29" t="s">
        <v>272</v>
      </c>
      <c r="E460" s="38" t="s">
        <v>4</v>
      </c>
      <c r="F460" s="4" t="s">
        <v>370</v>
      </c>
      <c r="G460" s="40" t="s">
        <v>81</v>
      </c>
      <c r="H460" s="4" t="s">
        <v>1377</v>
      </c>
      <c r="I460" s="4" t="s">
        <v>962</v>
      </c>
      <c r="J460" s="4" t="s">
        <v>978</v>
      </c>
      <c r="K460" s="4" t="s">
        <v>1114</v>
      </c>
      <c r="L460" s="4" t="s">
        <v>984</v>
      </c>
      <c r="M460" s="4" t="s">
        <v>983</v>
      </c>
      <c r="N460" s="4">
        <v>6</v>
      </c>
      <c r="O460" s="4">
        <v>0</v>
      </c>
      <c r="P460" s="4">
        <v>102</v>
      </c>
      <c r="Q460" s="41">
        <f t="shared" si="44"/>
        <v>1</v>
      </c>
      <c r="R460" s="39">
        <v>45106</v>
      </c>
      <c r="S460" s="39">
        <v>45107</v>
      </c>
      <c r="T460" s="27" t="str">
        <f t="shared" si="45"/>
        <v>0 - 7</v>
      </c>
    </row>
    <row r="461" spans="1:20" x14ac:dyDescent="0.25">
      <c r="A461" s="36" t="str">
        <f t="shared" si="41"/>
        <v>junho</v>
      </c>
      <c r="B461" s="37">
        <f t="shared" si="42"/>
        <v>26</v>
      </c>
      <c r="C461" s="29">
        <v>45106</v>
      </c>
      <c r="D461" s="29" t="s">
        <v>272</v>
      </c>
      <c r="E461" s="38" t="s">
        <v>4</v>
      </c>
      <c r="F461" s="4" t="s">
        <v>370</v>
      </c>
      <c r="G461" s="40" t="s">
        <v>81</v>
      </c>
      <c r="H461" s="4" t="s">
        <v>1377</v>
      </c>
      <c r="I461" s="4" t="s">
        <v>962</v>
      </c>
      <c r="J461" s="4" t="s">
        <v>978</v>
      </c>
      <c r="K461" s="4" t="s">
        <v>1115</v>
      </c>
      <c r="L461" s="4" t="s">
        <v>985</v>
      </c>
      <c r="M461" s="4" t="s">
        <v>986</v>
      </c>
      <c r="N461" s="4">
        <v>6</v>
      </c>
      <c r="O461" s="4">
        <v>0</v>
      </c>
      <c r="P461" s="4">
        <v>102</v>
      </c>
      <c r="Q461" s="41">
        <f t="shared" si="44"/>
        <v>1</v>
      </c>
      <c r="R461" s="39">
        <v>45106</v>
      </c>
      <c r="S461" s="39">
        <v>45107</v>
      </c>
      <c r="T461" s="27" t="str">
        <f t="shared" si="45"/>
        <v>0 - 7</v>
      </c>
    </row>
    <row r="462" spans="1:20" x14ac:dyDescent="0.25">
      <c r="A462" s="36" t="str">
        <f t="shared" si="41"/>
        <v>junho</v>
      </c>
      <c r="B462" s="37">
        <f t="shared" si="42"/>
        <v>26</v>
      </c>
      <c r="C462" s="29">
        <v>45106</v>
      </c>
      <c r="D462" s="29" t="s">
        <v>272</v>
      </c>
      <c r="E462" s="38" t="s">
        <v>4</v>
      </c>
      <c r="F462" s="4" t="s">
        <v>370</v>
      </c>
      <c r="G462" s="40" t="s">
        <v>81</v>
      </c>
      <c r="H462" s="4" t="s">
        <v>1377</v>
      </c>
      <c r="I462" s="4" t="s">
        <v>962</v>
      </c>
      <c r="J462" s="4" t="s">
        <v>978</v>
      </c>
      <c r="K462" s="4" t="s">
        <v>1112</v>
      </c>
      <c r="L462" s="4" t="s">
        <v>987</v>
      </c>
      <c r="M462" s="4" t="s">
        <v>988</v>
      </c>
      <c r="N462" s="4">
        <v>6</v>
      </c>
      <c r="O462" s="4">
        <v>0</v>
      </c>
      <c r="P462" s="4">
        <v>450</v>
      </c>
      <c r="Q462" s="41">
        <f t="shared" si="44"/>
        <v>1</v>
      </c>
      <c r="R462" s="39">
        <v>45106</v>
      </c>
      <c r="S462" s="39">
        <v>45107</v>
      </c>
      <c r="T462" s="27" t="str">
        <f t="shared" si="45"/>
        <v>0 - 7</v>
      </c>
    </row>
    <row r="463" spans="1:20" x14ac:dyDescent="0.25">
      <c r="A463" s="36" t="str">
        <f t="shared" si="41"/>
        <v>junho</v>
      </c>
      <c r="B463" s="37">
        <f t="shared" si="42"/>
        <v>26</v>
      </c>
      <c r="C463" s="29">
        <v>45106</v>
      </c>
      <c r="D463" s="29" t="s">
        <v>272</v>
      </c>
      <c r="E463" s="38" t="s">
        <v>4</v>
      </c>
      <c r="F463" s="4" t="s">
        <v>370</v>
      </c>
      <c r="G463" s="40" t="s">
        <v>81</v>
      </c>
      <c r="H463" s="4" t="s">
        <v>1377</v>
      </c>
      <c r="I463" s="4" t="s">
        <v>962</v>
      </c>
      <c r="J463" s="4" t="s">
        <v>978</v>
      </c>
      <c r="K463" s="4" t="s">
        <v>1111</v>
      </c>
      <c r="L463" s="4" t="s">
        <v>989</v>
      </c>
      <c r="M463" s="4" t="s">
        <v>988</v>
      </c>
      <c r="N463" s="4">
        <v>6</v>
      </c>
      <c r="O463" s="4">
        <v>0</v>
      </c>
      <c r="P463" s="4">
        <v>48</v>
      </c>
      <c r="Q463" s="41">
        <f t="shared" si="44"/>
        <v>1</v>
      </c>
      <c r="R463" s="39">
        <v>45106</v>
      </c>
      <c r="S463" s="39">
        <v>45107</v>
      </c>
      <c r="T463" s="27" t="str">
        <f t="shared" si="45"/>
        <v>0 - 7</v>
      </c>
    </row>
    <row r="464" spans="1:20" x14ac:dyDescent="0.25">
      <c r="A464" s="36" t="str">
        <f t="shared" si="41"/>
        <v>junho</v>
      </c>
      <c r="B464" s="37">
        <f t="shared" si="42"/>
        <v>26</v>
      </c>
      <c r="C464" s="29">
        <v>45106</v>
      </c>
      <c r="D464" s="29" t="s">
        <v>272</v>
      </c>
      <c r="E464" s="38" t="s">
        <v>4</v>
      </c>
      <c r="F464" s="4" t="s">
        <v>370</v>
      </c>
      <c r="G464" s="40" t="s">
        <v>81</v>
      </c>
      <c r="H464" s="4" t="s">
        <v>1377</v>
      </c>
      <c r="I464" s="4" t="s">
        <v>962</v>
      </c>
      <c r="J464" s="4" t="s">
        <v>978</v>
      </c>
      <c r="K464" s="4" t="s">
        <v>1116</v>
      </c>
      <c r="L464" s="4" t="s">
        <v>990</v>
      </c>
      <c r="M464" s="4" t="s">
        <v>986</v>
      </c>
      <c r="N464" s="4">
        <v>6</v>
      </c>
      <c r="O464" s="4">
        <v>0</v>
      </c>
      <c r="P464" s="4">
        <v>204</v>
      </c>
      <c r="Q464" s="41">
        <f t="shared" si="44"/>
        <v>1</v>
      </c>
      <c r="R464" s="39">
        <v>45106</v>
      </c>
      <c r="S464" s="39">
        <v>45107</v>
      </c>
      <c r="T464" s="27" t="str">
        <f t="shared" si="45"/>
        <v>0 - 7</v>
      </c>
    </row>
    <row r="465" spans="1:20" x14ac:dyDescent="0.25">
      <c r="A465" s="36" t="str">
        <f t="shared" si="41"/>
        <v>junho</v>
      </c>
      <c r="B465" s="37">
        <f t="shared" si="42"/>
        <v>26</v>
      </c>
      <c r="C465" s="29">
        <v>45106</v>
      </c>
      <c r="D465" s="29" t="s">
        <v>272</v>
      </c>
      <c r="E465" s="38" t="s">
        <v>4</v>
      </c>
      <c r="F465" s="4" t="s">
        <v>370</v>
      </c>
      <c r="G465" s="40" t="s">
        <v>81</v>
      </c>
      <c r="H465" s="4" t="s">
        <v>1377</v>
      </c>
      <c r="I465" s="4" t="s">
        <v>962</v>
      </c>
      <c r="J465" s="4" t="s">
        <v>978</v>
      </c>
      <c r="K465" s="4" t="s">
        <v>1117</v>
      </c>
      <c r="L465" s="4" t="s">
        <v>991</v>
      </c>
      <c r="M465" s="4" t="s">
        <v>986</v>
      </c>
      <c r="N465" s="4">
        <v>6</v>
      </c>
      <c r="O465" s="4">
        <v>0</v>
      </c>
      <c r="P465" s="4">
        <v>204</v>
      </c>
      <c r="Q465" s="41">
        <f t="shared" si="44"/>
        <v>1</v>
      </c>
      <c r="R465" s="39">
        <v>45106</v>
      </c>
      <c r="S465" s="39">
        <v>45107</v>
      </c>
      <c r="T465" s="27" t="str">
        <f t="shared" si="45"/>
        <v>0 - 7</v>
      </c>
    </row>
    <row r="466" spans="1:20" x14ac:dyDescent="0.25">
      <c r="A466" s="36" t="str">
        <f t="shared" si="41"/>
        <v>junho</v>
      </c>
      <c r="B466" s="37">
        <f t="shared" si="42"/>
        <v>26</v>
      </c>
      <c r="C466" s="29">
        <v>45106</v>
      </c>
      <c r="D466" s="29" t="s">
        <v>272</v>
      </c>
      <c r="E466" s="38" t="s">
        <v>4</v>
      </c>
      <c r="F466" s="4" t="s">
        <v>370</v>
      </c>
      <c r="G466" s="40" t="s">
        <v>81</v>
      </c>
      <c r="H466" s="4" t="s">
        <v>1377</v>
      </c>
      <c r="I466" s="4" t="s">
        <v>962</v>
      </c>
      <c r="J466" s="4" t="s">
        <v>978</v>
      </c>
      <c r="K466" s="4" t="s">
        <v>1118</v>
      </c>
      <c r="L466" s="4" t="s">
        <v>992</v>
      </c>
      <c r="M466" s="4" t="s">
        <v>993</v>
      </c>
      <c r="N466" s="4">
        <v>6</v>
      </c>
      <c r="O466" s="4">
        <v>0</v>
      </c>
      <c r="P466" s="4">
        <v>300</v>
      </c>
      <c r="Q466" s="41">
        <f t="shared" si="44"/>
        <v>1</v>
      </c>
      <c r="R466" s="39">
        <v>45106</v>
      </c>
      <c r="S466" s="39">
        <v>45107</v>
      </c>
      <c r="T466" s="27" t="str">
        <f t="shared" si="45"/>
        <v>0 - 7</v>
      </c>
    </row>
    <row r="467" spans="1:20" x14ac:dyDescent="0.25">
      <c r="A467" s="36" t="str">
        <f t="shared" si="41"/>
        <v>junho</v>
      </c>
      <c r="B467" s="37">
        <f t="shared" si="42"/>
        <v>26</v>
      </c>
      <c r="C467" s="29">
        <v>45106</v>
      </c>
      <c r="D467" s="29" t="s">
        <v>272</v>
      </c>
      <c r="E467" s="38" t="s">
        <v>4</v>
      </c>
      <c r="F467" s="4" t="s">
        <v>370</v>
      </c>
      <c r="G467" s="40" t="s">
        <v>81</v>
      </c>
      <c r="H467" s="4" t="s">
        <v>1377</v>
      </c>
      <c r="I467" s="4" t="s">
        <v>962</v>
      </c>
      <c r="J467" s="4" t="s">
        <v>978</v>
      </c>
      <c r="K467" s="4" t="s">
        <v>1119</v>
      </c>
      <c r="L467" s="4" t="s">
        <v>994</v>
      </c>
      <c r="M467" s="4" t="s">
        <v>983</v>
      </c>
      <c r="N467" s="4">
        <v>6</v>
      </c>
      <c r="O467" s="4">
        <v>0</v>
      </c>
      <c r="P467" s="4">
        <v>204</v>
      </c>
      <c r="Q467" s="41">
        <f t="shared" si="44"/>
        <v>1</v>
      </c>
      <c r="R467" s="39">
        <v>45106</v>
      </c>
      <c r="S467" s="39">
        <v>45107</v>
      </c>
      <c r="T467" s="27" t="str">
        <f t="shared" si="45"/>
        <v>0 - 7</v>
      </c>
    </row>
    <row r="468" spans="1:20" x14ac:dyDescent="0.25">
      <c r="A468" s="36" t="str">
        <f t="shared" si="41"/>
        <v>junho</v>
      </c>
      <c r="B468" s="37">
        <f t="shared" si="42"/>
        <v>26</v>
      </c>
      <c r="C468" s="29">
        <v>45106</v>
      </c>
      <c r="D468" s="29" t="s">
        <v>272</v>
      </c>
      <c r="E468" s="38" t="s">
        <v>4</v>
      </c>
      <c r="F468" s="4" t="s">
        <v>370</v>
      </c>
      <c r="G468" s="40" t="s">
        <v>81</v>
      </c>
      <c r="H468" s="4" t="s">
        <v>1377</v>
      </c>
      <c r="I468" s="4" t="s">
        <v>962</v>
      </c>
      <c r="J468" s="4" t="s">
        <v>978</v>
      </c>
      <c r="K468" s="4" t="s">
        <v>1120</v>
      </c>
      <c r="L468" s="4" t="s">
        <v>995</v>
      </c>
      <c r="M468" s="4" t="s">
        <v>980</v>
      </c>
      <c r="N468" s="4">
        <v>6</v>
      </c>
      <c r="O468" s="4">
        <v>0</v>
      </c>
      <c r="P468" s="4">
        <v>300</v>
      </c>
      <c r="Q468" s="41">
        <f t="shared" si="44"/>
        <v>1</v>
      </c>
      <c r="R468" s="39">
        <v>45106</v>
      </c>
      <c r="S468" s="39">
        <v>45107</v>
      </c>
      <c r="T468" s="27" t="str">
        <f t="shared" si="45"/>
        <v>0 - 7</v>
      </c>
    </row>
    <row r="469" spans="1:20" x14ac:dyDescent="0.25">
      <c r="A469" s="36" t="str">
        <f t="shared" si="41"/>
        <v>junho</v>
      </c>
      <c r="B469" s="37">
        <f t="shared" si="42"/>
        <v>26</v>
      </c>
      <c r="C469" s="29">
        <v>45106</v>
      </c>
      <c r="D469" s="29" t="s">
        <v>272</v>
      </c>
      <c r="E469" s="38" t="s">
        <v>4</v>
      </c>
      <c r="F469" s="4" t="s">
        <v>370</v>
      </c>
      <c r="G469" s="40" t="s">
        <v>81</v>
      </c>
      <c r="H469" s="4" t="s">
        <v>1377</v>
      </c>
      <c r="I469" s="4" t="s">
        <v>962</v>
      </c>
      <c r="J469" s="4" t="s">
        <v>978</v>
      </c>
      <c r="K469" s="4" t="s">
        <v>1121</v>
      </c>
      <c r="L469" s="4" t="s">
        <v>996</v>
      </c>
      <c r="M469" s="4" t="s">
        <v>988</v>
      </c>
      <c r="N469" s="4">
        <v>6</v>
      </c>
      <c r="O469" s="4">
        <v>0</v>
      </c>
      <c r="P469" s="4">
        <v>408</v>
      </c>
      <c r="Q469" s="41">
        <f t="shared" si="44"/>
        <v>1</v>
      </c>
      <c r="R469" s="39">
        <v>45106</v>
      </c>
      <c r="S469" s="39">
        <v>45107</v>
      </c>
      <c r="T469" s="27" t="str">
        <f t="shared" si="45"/>
        <v>0 - 7</v>
      </c>
    </row>
    <row r="470" spans="1:20" x14ac:dyDescent="0.25">
      <c r="A470" s="36" t="str">
        <f t="shared" si="41"/>
        <v>junho</v>
      </c>
      <c r="B470" s="37">
        <f t="shared" si="42"/>
        <v>26</v>
      </c>
      <c r="C470" s="29">
        <v>45106</v>
      </c>
      <c r="D470" s="29" t="s">
        <v>272</v>
      </c>
      <c r="E470" s="38" t="s">
        <v>4</v>
      </c>
      <c r="F470" s="4" t="s">
        <v>370</v>
      </c>
      <c r="G470" s="40" t="s">
        <v>81</v>
      </c>
      <c r="H470" s="4" t="s">
        <v>1377</v>
      </c>
      <c r="I470" s="4" t="s">
        <v>962</v>
      </c>
      <c r="J470" s="4" t="s">
        <v>978</v>
      </c>
      <c r="K470" s="4" t="s">
        <v>1120</v>
      </c>
      <c r="L470" s="4" t="s">
        <v>997</v>
      </c>
      <c r="M470" s="4" t="s">
        <v>988</v>
      </c>
      <c r="N470" s="4">
        <v>6</v>
      </c>
      <c r="O470" s="4">
        <v>0</v>
      </c>
      <c r="P470" s="4">
        <v>300</v>
      </c>
      <c r="Q470" s="41">
        <f t="shared" si="44"/>
        <v>1</v>
      </c>
      <c r="R470" s="39">
        <v>45106</v>
      </c>
      <c r="S470" s="39">
        <v>45107</v>
      </c>
      <c r="T470" s="27" t="str">
        <f t="shared" si="45"/>
        <v>0 - 7</v>
      </c>
    </row>
    <row r="471" spans="1:20" x14ac:dyDescent="0.25">
      <c r="A471" s="36" t="str">
        <f t="shared" si="41"/>
        <v>junho</v>
      </c>
      <c r="B471" s="37">
        <f t="shared" si="42"/>
        <v>26</v>
      </c>
      <c r="C471" s="29">
        <v>45106</v>
      </c>
      <c r="D471" s="29" t="s">
        <v>272</v>
      </c>
      <c r="E471" s="38" t="s">
        <v>4</v>
      </c>
      <c r="F471" s="4" t="s">
        <v>370</v>
      </c>
      <c r="G471" s="40" t="s">
        <v>81</v>
      </c>
      <c r="H471" s="4" t="s">
        <v>1377</v>
      </c>
      <c r="I471" s="4" t="s">
        <v>962</v>
      </c>
      <c r="J471" s="4" t="s">
        <v>978</v>
      </c>
      <c r="K471" s="4" t="s">
        <v>1122</v>
      </c>
      <c r="L471" s="4" t="s">
        <v>998</v>
      </c>
      <c r="M471" s="4" t="s">
        <v>993</v>
      </c>
      <c r="N471" s="4">
        <v>6</v>
      </c>
      <c r="O471" s="4">
        <v>0</v>
      </c>
      <c r="P471" s="4">
        <v>450</v>
      </c>
      <c r="Q471" s="41">
        <f t="shared" si="44"/>
        <v>1</v>
      </c>
      <c r="R471" s="39">
        <v>45106</v>
      </c>
      <c r="S471" s="39">
        <v>45107</v>
      </c>
      <c r="T471" s="27" t="str">
        <f t="shared" si="45"/>
        <v>0 - 7</v>
      </c>
    </row>
    <row r="472" spans="1:20" x14ac:dyDescent="0.25">
      <c r="A472" s="36" t="str">
        <f t="shared" si="41"/>
        <v>junho</v>
      </c>
      <c r="B472" s="37">
        <f t="shared" si="42"/>
        <v>26</v>
      </c>
      <c r="C472" s="29">
        <v>45106</v>
      </c>
      <c r="D472" s="29" t="s">
        <v>272</v>
      </c>
      <c r="E472" s="38" t="s">
        <v>4</v>
      </c>
      <c r="F472" s="4" t="s">
        <v>370</v>
      </c>
      <c r="G472" s="40" t="s">
        <v>81</v>
      </c>
      <c r="H472" s="4" t="s">
        <v>1377</v>
      </c>
      <c r="I472" s="4" t="s">
        <v>962</v>
      </c>
      <c r="J472" s="4" t="s">
        <v>978</v>
      </c>
      <c r="K472" s="4" t="s">
        <v>1121</v>
      </c>
      <c r="L472" s="4" t="s">
        <v>999</v>
      </c>
      <c r="M472" s="4" t="s">
        <v>980</v>
      </c>
      <c r="N472" s="4">
        <v>6</v>
      </c>
      <c r="O472" s="4">
        <v>0</v>
      </c>
      <c r="P472" s="4">
        <v>408</v>
      </c>
      <c r="Q472" s="41">
        <f t="shared" si="44"/>
        <v>1</v>
      </c>
      <c r="R472" s="39">
        <v>45106</v>
      </c>
      <c r="S472" s="39">
        <v>45107</v>
      </c>
      <c r="T472" s="27" t="str">
        <f t="shared" si="45"/>
        <v>0 - 7</v>
      </c>
    </row>
    <row r="473" spans="1:20" x14ac:dyDescent="0.25">
      <c r="A473" s="36" t="str">
        <f t="shared" si="41"/>
        <v>junho</v>
      </c>
      <c r="B473" s="37">
        <f t="shared" si="42"/>
        <v>26</v>
      </c>
      <c r="C473" s="29">
        <v>45106</v>
      </c>
      <c r="D473" s="29" t="s">
        <v>272</v>
      </c>
      <c r="E473" s="38" t="s">
        <v>4</v>
      </c>
      <c r="F473" s="4" t="s">
        <v>370</v>
      </c>
      <c r="G473" s="40" t="s">
        <v>81</v>
      </c>
      <c r="H473" s="4" t="s">
        <v>1377</v>
      </c>
      <c r="I473" s="4" t="s">
        <v>962</v>
      </c>
      <c r="J473" s="4" t="s">
        <v>978</v>
      </c>
      <c r="K473" s="4" t="s">
        <v>1123</v>
      </c>
      <c r="L473" s="4" t="s">
        <v>1000</v>
      </c>
      <c r="M473" s="4" t="s">
        <v>993</v>
      </c>
      <c r="N473" s="4">
        <v>6</v>
      </c>
      <c r="O473" s="4">
        <v>0</v>
      </c>
      <c r="P473" s="4">
        <v>48</v>
      </c>
      <c r="Q473" s="41">
        <f t="shared" si="44"/>
        <v>1</v>
      </c>
      <c r="R473" s="39">
        <v>45106</v>
      </c>
      <c r="S473" s="39">
        <v>45107</v>
      </c>
      <c r="T473" s="27" t="str">
        <f t="shared" si="45"/>
        <v>0 - 7</v>
      </c>
    </row>
    <row r="474" spans="1:20" x14ac:dyDescent="0.25">
      <c r="A474" s="36" t="str">
        <f t="shared" si="41"/>
        <v>junho</v>
      </c>
      <c r="B474" s="37">
        <f t="shared" si="42"/>
        <v>26</v>
      </c>
      <c r="C474" s="29">
        <v>45106</v>
      </c>
      <c r="D474" s="29" t="s">
        <v>272</v>
      </c>
      <c r="E474" s="38" t="s">
        <v>4</v>
      </c>
      <c r="F474" s="4" t="s">
        <v>370</v>
      </c>
      <c r="G474" s="40" t="s">
        <v>81</v>
      </c>
      <c r="H474" s="4" t="s">
        <v>1377</v>
      </c>
      <c r="I474" s="4" t="s">
        <v>962</v>
      </c>
      <c r="J474" s="4" t="s">
        <v>978</v>
      </c>
      <c r="K474" s="4" t="s">
        <v>1124</v>
      </c>
      <c r="L474" s="4" t="s">
        <v>1001</v>
      </c>
      <c r="M474" s="4" t="s">
        <v>993</v>
      </c>
      <c r="N474" s="4">
        <v>6</v>
      </c>
      <c r="O474" s="4">
        <v>0</v>
      </c>
      <c r="P474" s="4">
        <v>408</v>
      </c>
      <c r="Q474" s="41">
        <f t="shared" si="44"/>
        <v>1</v>
      </c>
      <c r="R474" s="39">
        <v>45106</v>
      </c>
      <c r="S474" s="39">
        <v>45107</v>
      </c>
      <c r="T474" s="27" t="str">
        <f t="shared" si="45"/>
        <v>0 - 7</v>
      </c>
    </row>
    <row r="475" spans="1:20" x14ac:dyDescent="0.25">
      <c r="A475" s="36" t="str">
        <f t="shared" si="41"/>
        <v>junho</v>
      </c>
      <c r="B475" s="37">
        <f t="shared" si="42"/>
        <v>26</v>
      </c>
      <c r="C475" s="29">
        <v>45106</v>
      </c>
      <c r="D475" s="29" t="s">
        <v>272</v>
      </c>
      <c r="E475" s="38" t="s">
        <v>4</v>
      </c>
      <c r="F475" s="4" t="s">
        <v>370</v>
      </c>
      <c r="G475" s="40" t="s">
        <v>81</v>
      </c>
      <c r="H475" s="4" t="s">
        <v>1378</v>
      </c>
      <c r="I475" s="4" t="s">
        <v>604</v>
      </c>
      <c r="J475" s="4" t="s">
        <v>622</v>
      </c>
      <c r="K475" s="4" t="s">
        <v>1125</v>
      </c>
      <c r="L475" s="4" t="s">
        <v>1002</v>
      </c>
      <c r="M475" s="4" t="s">
        <v>1003</v>
      </c>
      <c r="N475" s="4">
        <v>12</v>
      </c>
      <c r="O475" s="4">
        <v>0</v>
      </c>
      <c r="P475" s="4">
        <v>1200</v>
      </c>
      <c r="Q475" s="41">
        <f t="shared" si="44"/>
        <v>1</v>
      </c>
      <c r="R475" s="39">
        <v>45106</v>
      </c>
      <c r="S475" s="39">
        <v>45107</v>
      </c>
      <c r="T475" s="27" t="str">
        <f t="shared" si="45"/>
        <v>0 - 7</v>
      </c>
    </row>
    <row r="476" spans="1:20" x14ac:dyDescent="0.25">
      <c r="A476" s="36" t="str">
        <f t="shared" si="41"/>
        <v>junho</v>
      </c>
      <c r="B476" s="37">
        <f t="shared" si="42"/>
        <v>26</v>
      </c>
      <c r="C476" s="29">
        <v>45106</v>
      </c>
      <c r="D476" s="29" t="s">
        <v>272</v>
      </c>
      <c r="E476" s="38" t="s">
        <v>4</v>
      </c>
      <c r="F476" s="4" t="s">
        <v>370</v>
      </c>
      <c r="G476" s="40" t="s">
        <v>81</v>
      </c>
      <c r="H476" s="4" t="s">
        <v>1378</v>
      </c>
      <c r="I476" s="4" t="s">
        <v>604</v>
      </c>
      <c r="J476" s="4" t="s">
        <v>622</v>
      </c>
      <c r="K476" s="4" t="s">
        <v>1126</v>
      </c>
      <c r="L476" s="4" t="s">
        <v>1004</v>
      </c>
      <c r="M476" s="4" t="s">
        <v>1005</v>
      </c>
      <c r="N476" s="4">
        <v>12</v>
      </c>
      <c r="O476" s="4">
        <v>0</v>
      </c>
      <c r="P476" s="4">
        <v>1200</v>
      </c>
      <c r="Q476" s="41">
        <f t="shared" si="44"/>
        <v>1</v>
      </c>
      <c r="R476" s="39">
        <v>45106</v>
      </c>
      <c r="S476" s="39">
        <v>45107</v>
      </c>
      <c r="T476" s="27" t="str">
        <f t="shared" si="45"/>
        <v>0 - 7</v>
      </c>
    </row>
    <row r="477" spans="1:20" x14ac:dyDescent="0.25">
      <c r="A477" s="36" t="str">
        <f t="shared" si="41"/>
        <v>junho</v>
      </c>
      <c r="B477" s="37">
        <f t="shared" si="42"/>
        <v>26</v>
      </c>
      <c r="C477" s="29">
        <v>45106</v>
      </c>
      <c r="D477" s="29" t="s">
        <v>272</v>
      </c>
      <c r="E477" s="38" t="s">
        <v>4</v>
      </c>
      <c r="F477" s="4" t="s">
        <v>370</v>
      </c>
      <c r="G477" s="40" t="s">
        <v>81</v>
      </c>
      <c r="H477" s="4" t="s">
        <v>1379</v>
      </c>
      <c r="I477" s="4" t="s">
        <v>604</v>
      </c>
      <c r="J477" s="4" t="s">
        <v>605</v>
      </c>
      <c r="K477" s="4" t="s">
        <v>1127</v>
      </c>
      <c r="L477" s="4" t="s">
        <v>1006</v>
      </c>
      <c r="M477" s="4" t="s">
        <v>1007</v>
      </c>
      <c r="N477" s="4">
        <v>12</v>
      </c>
      <c r="O477" s="4">
        <v>0</v>
      </c>
      <c r="P477" s="4">
        <v>720</v>
      </c>
      <c r="Q477" s="41">
        <f t="shared" si="44"/>
        <v>1</v>
      </c>
      <c r="R477" s="39">
        <v>45106</v>
      </c>
      <c r="S477" s="39">
        <v>45107</v>
      </c>
      <c r="T477" s="27" t="str">
        <f t="shared" si="45"/>
        <v>0 - 7</v>
      </c>
    </row>
    <row r="478" spans="1:20" x14ac:dyDescent="0.25">
      <c r="A478" s="36" t="str">
        <f t="shared" ref="A478:A517" si="46">TEXT(DATE(,MONTH(C478),1),"MMMM")</f>
        <v>junho</v>
      </c>
      <c r="B478" s="37">
        <f t="shared" ref="B478:B517" si="47">WEEKNUM(C478)</f>
        <v>26</v>
      </c>
      <c r="C478" s="29">
        <v>45106</v>
      </c>
      <c r="D478" s="29" t="s">
        <v>272</v>
      </c>
      <c r="E478" s="38" t="s">
        <v>4</v>
      </c>
      <c r="F478" s="4" t="s">
        <v>370</v>
      </c>
      <c r="G478" s="40" t="s">
        <v>81</v>
      </c>
      <c r="H478" s="4" t="s">
        <v>1379</v>
      </c>
      <c r="I478" s="4" t="s">
        <v>604</v>
      </c>
      <c r="J478" s="4" t="s">
        <v>605</v>
      </c>
      <c r="K478" s="4" t="s">
        <v>1128</v>
      </c>
      <c r="L478" s="4" t="s">
        <v>1008</v>
      </c>
      <c r="M478" s="4" t="s">
        <v>1009</v>
      </c>
      <c r="N478" s="4">
        <v>12</v>
      </c>
      <c r="O478" s="4">
        <v>0</v>
      </c>
      <c r="P478" s="4">
        <v>480</v>
      </c>
      <c r="Q478" s="41">
        <f t="shared" si="44"/>
        <v>1</v>
      </c>
      <c r="R478" s="39">
        <v>45106</v>
      </c>
      <c r="S478" s="39">
        <v>45107</v>
      </c>
      <c r="T478" s="27" t="str">
        <f t="shared" si="45"/>
        <v>0 - 7</v>
      </c>
    </row>
    <row r="479" spans="1:20" x14ac:dyDescent="0.25">
      <c r="A479" s="36" t="str">
        <f t="shared" si="46"/>
        <v>junho</v>
      </c>
      <c r="B479" s="37">
        <f t="shared" si="47"/>
        <v>26</v>
      </c>
      <c r="C479" s="29">
        <v>45106</v>
      </c>
      <c r="D479" s="29" t="s">
        <v>272</v>
      </c>
      <c r="E479" s="38" t="s">
        <v>4</v>
      </c>
      <c r="F479" s="4" t="s">
        <v>370</v>
      </c>
      <c r="G479" s="40" t="s">
        <v>81</v>
      </c>
      <c r="H479" s="4" t="s">
        <v>1379</v>
      </c>
      <c r="I479" s="4" t="s">
        <v>604</v>
      </c>
      <c r="J479" s="4" t="s">
        <v>605</v>
      </c>
      <c r="K479" s="4" t="s">
        <v>1129</v>
      </c>
      <c r="L479" s="4" t="s">
        <v>1010</v>
      </c>
      <c r="M479" s="4" t="s">
        <v>1011</v>
      </c>
      <c r="N479" s="4">
        <v>12</v>
      </c>
      <c r="O479" s="4">
        <v>0</v>
      </c>
      <c r="P479" s="4">
        <v>480</v>
      </c>
      <c r="Q479" s="41">
        <f t="shared" si="44"/>
        <v>1</v>
      </c>
      <c r="R479" s="39">
        <v>45106</v>
      </c>
      <c r="S479" s="39">
        <v>45107</v>
      </c>
      <c r="T479" s="27" t="str">
        <f t="shared" si="45"/>
        <v>0 - 7</v>
      </c>
    </row>
    <row r="480" spans="1:20" x14ac:dyDescent="0.25">
      <c r="A480" s="36" t="str">
        <f t="shared" si="46"/>
        <v>junho</v>
      </c>
      <c r="B480" s="37">
        <f t="shared" si="47"/>
        <v>26</v>
      </c>
      <c r="C480" s="29">
        <v>45106</v>
      </c>
      <c r="D480" s="29" t="s">
        <v>272</v>
      </c>
      <c r="E480" s="38" t="s">
        <v>4</v>
      </c>
      <c r="F480" s="4" t="s">
        <v>370</v>
      </c>
      <c r="G480" s="40" t="s">
        <v>81</v>
      </c>
      <c r="H480" s="4" t="s">
        <v>1379</v>
      </c>
      <c r="I480" s="4" t="s">
        <v>604</v>
      </c>
      <c r="J480" s="4" t="s">
        <v>605</v>
      </c>
      <c r="K480" s="4" t="s">
        <v>1130</v>
      </c>
      <c r="L480" s="4" t="s">
        <v>1012</v>
      </c>
      <c r="M480" s="4" t="s">
        <v>1013</v>
      </c>
      <c r="N480" s="4">
        <v>12</v>
      </c>
      <c r="O480" s="4">
        <v>0</v>
      </c>
      <c r="P480" s="4">
        <v>480</v>
      </c>
      <c r="Q480" s="41">
        <f t="shared" si="44"/>
        <v>1</v>
      </c>
      <c r="R480" s="39">
        <v>45106</v>
      </c>
      <c r="S480" s="39">
        <v>45107</v>
      </c>
      <c r="T480" s="27" t="str">
        <f t="shared" si="45"/>
        <v>0 - 7</v>
      </c>
    </row>
    <row r="481" spans="1:20" x14ac:dyDescent="0.25">
      <c r="A481" s="36" t="str">
        <f t="shared" si="46"/>
        <v>junho</v>
      </c>
      <c r="B481" s="37">
        <f t="shared" si="47"/>
        <v>26</v>
      </c>
      <c r="C481" s="29">
        <v>45106</v>
      </c>
      <c r="D481" s="29" t="s">
        <v>272</v>
      </c>
      <c r="E481" s="38" t="s">
        <v>4</v>
      </c>
      <c r="F481" s="4" t="s">
        <v>370</v>
      </c>
      <c r="G481" s="40" t="s">
        <v>81</v>
      </c>
      <c r="H481" s="4" t="s">
        <v>1379</v>
      </c>
      <c r="I481" s="4" t="s">
        <v>604</v>
      </c>
      <c r="J481" s="4" t="s">
        <v>605</v>
      </c>
      <c r="K481" s="4" t="s">
        <v>1131</v>
      </c>
      <c r="L481" s="4" t="s">
        <v>1014</v>
      </c>
      <c r="M481" s="4" t="s">
        <v>1015</v>
      </c>
      <c r="N481" s="4">
        <v>12</v>
      </c>
      <c r="O481" s="4">
        <v>0</v>
      </c>
      <c r="P481" s="4">
        <v>480</v>
      </c>
      <c r="Q481" s="41">
        <f t="shared" si="44"/>
        <v>1</v>
      </c>
      <c r="R481" s="39">
        <v>45106</v>
      </c>
      <c r="S481" s="39">
        <v>45107</v>
      </c>
      <c r="T481" s="27" t="str">
        <f t="shared" si="45"/>
        <v>0 - 7</v>
      </c>
    </row>
    <row r="482" spans="1:20" x14ac:dyDescent="0.25">
      <c r="A482" s="36" t="str">
        <f t="shared" si="46"/>
        <v>junho</v>
      </c>
      <c r="B482" s="37">
        <f t="shared" si="47"/>
        <v>26</v>
      </c>
      <c r="C482" s="29">
        <v>45106</v>
      </c>
      <c r="D482" s="29" t="s">
        <v>272</v>
      </c>
      <c r="E482" s="38" t="s">
        <v>4</v>
      </c>
      <c r="F482" s="4" t="s">
        <v>370</v>
      </c>
      <c r="G482" s="40" t="s">
        <v>81</v>
      </c>
      <c r="H482" s="4" t="s">
        <v>1379</v>
      </c>
      <c r="I482" s="4" t="s">
        <v>604</v>
      </c>
      <c r="J482" s="4" t="s">
        <v>605</v>
      </c>
      <c r="K482" s="4" t="s">
        <v>1132</v>
      </c>
      <c r="L482" s="4" t="s">
        <v>1016</v>
      </c>
      <c r="M482" s="4" t="s">
        <v>1007</v>
      </c>
      <c r="N482" s="4">
        <v>12</v>
      </c>
      <c r="O482" s="4">
        <v>0</v>
      </c>
      <c r="P482" s="4">
        <v>480</v>
      </c>
      <c r="Q482" s="41">
        <f t="shared" si="44"/>
        <v>1</v>
      </c>
      <c r="R482" s="39">
        <v>45106</v>
      </c>
      <c r="S482" s="39">
        <v>45107</v>
      </c>
      <c r="T482" s="27" t="str">
        <f t="shared" si="45"/>
        <v>0 - 7</v>
      </c>
    </row>
    <row r="483" spans="1:20" x14ac:dyDescent="0.25">
      <c r="A483" s="36" t="str">
        <f t="shared" si="46"/>
        <v>junho</v>
      </c>
      <c r="B483" s="37">
        <f t="shared" si="47"/>
        <v>26</v>
      </c>
      <c r="C483" s="29">
        <v>45106</v>
      </c>
      <c r="D483" s="29" t="s">
        <v>272</v>
      </c>
      <c r="E483" s="38" t="s">
        <v>4</v>
      </c>
      <c r="F483" s="4" t="s">
        <v>370</v>
      </c>
      <c r="G483" s="40" t="s">
        <v>81</v>
      </c>
      <c r="H483" s="4" t="s">
        <v>1379</v>
      </c>
      <c r="I483" s="4" t="s">
        <v>604</v>
      </c>
      <c r="J483" s="4" t="s">
        <v>605</v>
      </c>
      <c r="K483" s="4" t="s">
        <v>1133</v>
      </c>
      <c r="L483" s="4" t="s">
        <v>1017</v>
      </c>
      <c r="M483" s="4" t="s">
        <v>1018</v>
      </c>
      <c r="N483" s="4">
        <v>12</v>
      </c>
      <c r="O483" s="4">
        <v>0</v>
      </c>
      <c r="P483" s="4">
        <v>480</v>
      </c>
      <c r="Q483" s="41">
        <f t="shared" si="44"/>
        <v>1</v>
      </c>
      <c r="R483" s="39">
        <v>45106</v>
      </c>
      <c r="S483" s="39">
        <v>45107</v>
      </c>
      <c r="T483" s="27" t="str">
        <f t="shared" si="45"/>
        <v>0 - 7</v>
      </c>
    </row>
    <row r="484" spans="1:20" x14ac:dyDescent="0.25">
      <c r="A484" s="36" t="str">
        <f t="shared" si="46"/>
        <v>junho</v>
      </c>
      <c r="B484" s="37">
        <f t="shared" si="47"/>
        <v>26</v>
      </c>
      <c r="C484" s="29">
        <v>45106</v>
      </c>
      <c r="D484" s="29" t="s">
        <v>272</v>
      </c>
      <c r="E484" s="38" t="s">
        <v>4</v>
      </c>
      <c r="F484" s="4" t="s">
        <v>370</v>
      </c>
      <c r="G484" s="40" t="s">
        <v>1019</v>
      </c>
      <c r="H484" s="4" t="s">
        <v>1380</v>
      </c>
      <c r="I484" s="4" t="s">
        <v>677</v>
      </c>
      <c r="J484" s="4" t="s">
        <v>756</v>
      </c>
      <c r="K484" s="4" t="s">
        <v>1134</v>
      </c>
      <c r="L484" s="4" t="s">
        <v>1020</v>
      </c>
      <c r="M484" s="4" t="s">
        <v>1020</v>
      </c>
      <c r="N484" s="4">
        <v>6</v>
      </c>
      <c r="O484" s="4">
        <v>0</v>
      </c>
      <c r="P484" s="4">
        <v>240</v>
      </c>
      <c r="Q484" s="41">
        <f>_xlfn.DAYS(S484,R484)</f>
        <v>1</v>
      </c>
      <c r="R484" s="39">
        <v>45106</v>
      </c>
      <c r="S484" s="39">
        <v>45107</v>
      </c>
      <c r="T484" s="27" t="str">
        <f t="shared" si="45"/>
        <v>0 - 7</v>
      </c>
    </row>
    <row r="485" spans="1:20" x14ac:dyDescent="0.25">
      <c r="A485" s="36" t="str">
        <f t="shared" si="46"/>
        <v>junho</v>
      </c>
      <c r="B485" s="37">
        <f t="shared" si="47"/>
        <v>26</v>
      </c>
      <c r="C485" s="29">
        <v>45106</v>
      </c>
      <c r="D485" s="29" t="s">
        <v>272</v>
      </c>
      <c r="E485" s="38" t="s">
        <v>4</v>
      </c>
      <c r="F485" s="4" t="s">
        <v>370</v>
      </c>
      <c r="G485" s="40" t="s">
        <v>1019</v>
      </c>
      <c r="H485" s="4" t="s">
        <v>1380</v>
      </c>
      <c r="I485" s="4" t="s">
        <v>677</v>
      </c>
      <c r="J485" s="4" t="s">
        <v>756</v>
      </c>
      <c r="K485" s="4" t="s">
        <v>1135</v>
      </c>
      <c r="L485" s="4" t="s">
        <v>1021</v>
      </c>
      <c r="M485" s="4" t="s">
        <v>1021</v>
      </c>
      <c r="N485" s="4">
        <v>6</v>
      </c>
      <c r="O485" s="4">
        <v>0</v>
      </c>
      <c r="P485" s="4">
        <v>240</v>
      </c>
      <c r="Q485" s="41">
        <f t="shared" ref="Q485:Q487" si="48">_xlfn.DAYS(S485,R485)</f>
        <v>1</v>
      </c>
      <c r="R485" s="39">
        <v>45106</v>
      </c>
      <c r="S485" s="39">
        <v>45107</v>
      </c>
      <c r="T485" s="27" t="str">
        <f t="shared" si="45"/>
        <v>0 - 7</v>
      </c>
    </row>
    <row r="486" spans="1:20" x14ac:dyDescent="0.25">
      <c r="A486" s="36" t="str">
        <f t="shared" si="46"/>
        <v>junho</v>
      </c>
      <c r="B486" s="37">
        <f t="shared" si="47"/>
        <v>26</v>
      </c>
      <c r="C486" s="29">
        <v>45106</v>
      </c>
      <c r="D486" s="29" t="s">
        <v>272</v>
      </c>
      <c r="E486" s="38" t="s">
        <v>4</v>
      </c>
      <c r="F486" s="4" t="s">
        <v>370</v>
      </c>
      <c r="G486" s="40" t="s">
        <v>1019</v>
      </c>
      <c r="H486" s="4" t="s">
        <v>1380</v>
      </c>
      <c r="I486" s="4" t="s">
        <v>677</v>
      </c>
      <c r="J486" s="4" t="s">
        <v>756</v>
      </c>
      <c r="K486" s="4" t="s">
        <v>1136</v>
      </c>
      <c r="L486" s="4" t="s">
        <v>1022</v>
      </c>
      <c r="M486" s="4" t="s">
        <v>1022</v>
      </c>
      <c r="N486" s="4">
        <v>50</v>
      </c>
      <c r="O486" s="4">
        <v>0</v>
      </c>
      <c r="P486" s="4">
        <v>1700</v>
      </c>
      <c r="Q486" s="41">
        <f t="shared" si="48"/>
        <v>1</v>
      </c>
      <c r="R486" s="39">
        <v>45106</v>
      </c>
      <c r="S486" s="39">
        <v>45107</v>
      </c>
      <c r="T486" s="27" t="str">
        <f t="shared" si="45"/>
        <v>0 - 7</v>
      </c>
    </row>
    <row r="487" spans="1:20" x14ac:dyDescent="0.25">
      <c r="A487" s="36" t="str">
        <f t="shared" si="46"/>
        <v>junho</v>
      </c>
      <c r="B487" s="37">
        <f t="shared" si="47"/>
        <v>26</v>
      </c>
      <c r="C487" s="29">
        <v>45106</v>
      </c>
      <c r="D487" s="29" t="s">
        <v>272</v>
      </c>
      <c r="E487" s="38" t="s">
        <v>4</v>
      </c>
      <c r="F487" s="4" t="s">
        <v>370</v>
      </c>
      <c r="G487" s="40" t="s">
        <v>1019</v>
      </c>
      <c r="H487" s="4" t="s">
        <v>1380</v>
      </c>
      <c r="I487" s="4" t="s">
        <v>677</v>
      </c>
      <c r="J487" s="4" t="s">
        <v>756</v>
      </c>
      <c r="K487" s="4" t="s">
        <v>1137</v>
      </c>
      <c r="L487" s="4" t="s">
        <v>1023</v>
      </c>
      <c r="M487" s="4" t="s">
        <v>1023</v>
      </c>
      <c r="N487" s="4">
        <v>36</v>
      </c>
      <c r="O487" s="4">
        <v>0</v>
      </c>
      <c r="P487" s="4">
        <v>1260</v>
      </c>
      <c r="Q487" s="41">
        <f t="shared" si="48"/>
        <v>1</v>
      </c>
      <c r="R487" s="39">
        <v>45106</v>
      </c>
      <c r="S487" s="39">
        <v>45107</v>
      </c>
      <c r="T487" s="27" t="str">
        <f t="shared" si="45"/>
        <v>0 - 7</v>
      </c>
    </row>
    <row r="488" spans="1:20" x14ac:dyDescent="0.25">
      <c r="A488" s="36" t="str">
        <f t="shared" si="46"/>
        <v>junho</v>
      </c>
      <c r="B488" s="37">
        <f t="shared" si="47"/>
        <v>26</v>
      </c>
      <c r="C488" s="29">
        <v>45106</v>
      </c>
      <c r="D488" s="29" t="s">
        <v>272</v>
      </c>
      <c r="E488" s="38" t="s">
        <v>4</v>
      </c>
      <c r="F488" s="4" t="s">
        <v>370</v>
      </c>
      <c r="G488" s="40" t="s">
        <v>817</v>
      </c>
      <c r="H488" s="4" t="s">
        <v>1381</v>
      </c>
      <c r="I488" s="4" t="s">
        <v>604</v>
      </c>
      <c r="J488" s="4" t="s">
        <v>605</v>
      </c>
      <c r="K488" s="4" t="s">
        <v>1138</v>
      </c>
      <c r="L488" s="4" t="s">
        <v>1024</v>
      </c>
      <c r="M488" s="4" t="s">
        <v>1025</v>
      </c>
      <c r="N488" s="4">
        <v>12</v>
      </c>
      <c r="O488" s="4">
        <v>0</v>
      </c>
      <c r="P488" s="4">
        <v>1200</v>
      </c>
      <c r="Q488" s="41">
        <f t="shared" ref="Q488:Q497" si="49">_xlfn.DAYS(S488,R488)</f>
        <v>1</v>
      </c>
      <c r="R488" s="39">
        <v>45106</v>
      </c>
      <c r="S488" s="39">
        <v>45107</v>
      </c>
      <c r="T488" s="27" t="str">
        <f t="shared" si="45"/>
        <v>0 - 7</v>
      </c>
    </row>
    <row r="489" spans="1:20" x14ac:dyDescent="0.25">
      <c r="A489" s="36" t="str">
        <f t="shared" si="46"/>
        <v>junho</v>
      </c>
      <c r="B489" s="37">
        <f t="shared" si="47"/>
        <v>26</v>
      </c>
      <c r="C489" s="29">
        <v>45106</v>
      </c>
      <c r="D489" s="29" t="s">
        <v>272</v>
      </c>
      <c r="E489" s="38" t="s">
        <v>4</v>
      </c>
      <c r="F489" s="4" t="s">
        <v>370</v>
      </c>
      <c r="G489" s="40" t="s">
        <v>817</v>
      </c>
      <c r="H489" s="4" t="s">
        <v>1381</v>
      </c>
      <c r="I489" s="4" t="s">
        <v>604</v>
      </c>
      <c r="J489" s="4" t="s">
        <v>605</v>
      </c>
      <c r="K489" s="4" t="s">
        <v>1139</v>
      </c>
      <c r="L489" s="4" t="s">
        <v>1026</v>
      </c>
      <c r="M489" s="4" t="s">
        <v>1025</v>
      </c>
      <c r="N489" s="4">
        <v>12</v>
      </c>
      <c r="O489" s="4">
        <v>0</v>
      </c>
      <c r="P489" s="4">
        <v>1200</v>
      </c>
      <c r="Q489" s="41">
        <f t="shared" si="49"/>
        <v>1</v>
      </c>
      <c r="R489" s="39">
        <v>45106</v>
      </c>
      <c r="S489" s="39">
        <v>45107</v>
      </c>
      <c r="T489" s="27" t="str">
        <f t="shared" si="45"/>
        <v>0 - 7</v>
      </c>
    </row>
    <row r="490" spans="1:20" x14ac:dyDescent="0.25">
      <c r="A490" s="36" t="str">
        <f t="shared" si="46"/>
        <v>junho</v>
      </c>
      <c r="B490" s="37">
        <f t="shared" si="47"/>
        <v>26</v>
      </c>
      <c r="C490" s="29">
        <v>45106</v>
      </c>
      <c r="D490" s="29" t="s">
        <v>272</v>
      </c>
      <c r="E490" s="38" t="s">
        <v>4</v>
      </c>
      <c r="F490" s="4" t="s">
        <v>370</v>
      </c>
      <c r="G490" s="40" t="s">
        <v>817</v>
      </c>
      <c r="H490" s="4" t="s">
        <v>1381</v>
      </c>
      <c r="I490" s="4" t="s">
        <v>604</v>
      </c>
      <c r="J490" s="4" t="s">
        <v>605</v>
      </c>
      <c r="K490" s="4" t="s">
        <v>1140</v>
      </c>
      <c r="L490" s="4" t="s">
        <v>1027</v>
      </c>
      <c r="M490" s="4" t="s">
        <v>1028</v>
      </c>
      <c r="N490" s="4">
        <v>12</v>
      </c>
      <c r="O490" s="4">
        <v>0</v>
      </c>
      <c r="P490" s="4">
        <v>1200</v>
      </c>
      <c r="Q490" s="41">
        <f t="shared" si="49"/>
        <v>1</v>
      </c>
      <c r="R490" s="39">
        <v>45106</v>
      </c>
      <c r="S490" s="39">
        <v>45107</v>
      </c>
      <c r="T490" s="27" t="str">
        <f t="shared" si="45"/>
        <v>0 - 7</v>
      </c>
    </row>
    <row r="491" spans="1:20" x14ac:dyDescent="0.25">
      <c r="A491" s="36" t="str">
        <f t="shared" si="46"/>
        <v>junho</v>
      </c>
      <c r="B491" s="37">
        <f t="shared" si="47"/>
        <v>26</v>
      </c>
      <c r="C491" s="29">
        <v>45106</v>
      </c>
      <c r="D491" s="29" t="s">
        <v>272</v>
      </c>
      <c r="E491" s="38" t="s">
        <v>4</v>
      </c>
      <c r="F491" s="4" t="s">
        <v>370</v>
      </c>
      <c r="G491" s="40" t="s">
        <v>817</v>
      </c>
      <c r="H491" s="4" t="s">
        <v>1381</v>
      </c>
      <c r="I491" s="4" t="s">
        <v>604</v>
      </c>
      <c r="J491" s="4" t="s">
        <v>605</v>
      </c>
      <c r="K491" s="4" t="s">
        <v>1141</v>
      </c>
      <c r="L491" s="4" t="s">
        <v>1029</v>
      </c>
      <c r="M491" s="4" t="s">
        <v>1030</v>
      </c>
      <c r="N491" s="4">
        <v>12</v>
      </c>
      <c r="O491" s="4">
        <v>0</v>
      </c>
      <c r="P491" s="4">
        <v>1200</v>
      </c>
      <c r="Q491" s="41">
        <f t="shared" si="49"/>
        <v>1</v>
      </c>
      <c r="R491" s="39">
        <v>45106</v>
      </c>
      <c r="S491" s="39">
        <v>45107</v>
      </c>
      <c r="T491" s="27" t="str">
        <f t="shared" si="45"/>
        <v>0 - 7</v>
      </c>
    </row>
    <row r="492" spans="1:20" x14ac:dyDescent="0.25">
      <c r="A492" s="36" t="str">
        <f t="shared" si="46"/>
        <v>junho</v>
      </c>
      <c r="B492" s="37">
        <f t="shared" si="47"/>
        <v>26</v>
      </c>
      <c r="C492" s="29">
        <v>45106</v>
      </c>
      <c r="D492" s="29" t="s">
        <v>272</v>
      </c>
      <c r="E492" s="38" t="s">
        <v>4</v>
      </c>
      <c r="F492" s="4" t="s">
        <v>370</v>
      </c>
      <c r="G492" s="40" t="s">
        <v>817</v>
      </c>
      <c r="H492" s="4" t="s">
        <v>1381</v>
      </c>
      <c r="I492" s="4" t="s">
        <v>604</v>
      </c>
      <c r="J492" s="4" t="s">
        <v>605</v>
      </c>
      <c r="K492" s="4" t="s">
        <v>1142</v>
      </c>
      <c r="L492" s="4" t="s">
        <v>1031</v>
      </c>
      <c r="M492" s="4" t="s">
        <v>1032</v>
      </c>
      <c r="N492" s="4">
        <v>12</v>
      </c>
      <c r="O492" s="4">
        <v>0</v>
      </c>
      <c r="P492" s="4">
        <v>1200</v>
      </c>
      <c r="Q492" s="41">
        <f t="shared" si="49"/>
        <v>1</v>
      </c>
      <c r="R492" s="39">
        <v>45106</v>
      </c>
      <c r="S492" s="39">
        <v>45107</v>
      </c>
      <c r="T492" s="27" t="str">
        <f t="shared" si="45"/>
        <v>0 - 7</v>
      </c>
    </row>
    <row r="493" spans="1:20" x14ac:dyDescent="0.25">
      <c r="A493" s="36" t="str">
        <f t="shared" si="46"/>
        <v>junho</v>
      </c>
      <c r="B493" s="37">
        <f t="shared" si="47"/>
        <v>26</v>
      </c>
      <c r="C493" s="29">
        <v>45106</v>
      </c>
      <c r="D493" s="29" t="s">
        <v>272</v>
      </c>
      <c r="E493" s="38" t="s">
        <v>4</v>
      </c>
      <c r="F493" s="4" t="s">
        <v>370</v>
      </c>
      <c r="G493" s="40" t="s">
        <v>817</v>
      </c>
      <c r="H493" s="4" t="s">
        <v>1381</v>
      </c>
      <c r="I493" s="4" t="s">
        <v>604</v>
      </c>
      <c r="J493" s="4" t="s">
        <v>605</v>
      </c>
      <c r="K493" s="4" t="s">
        <v>1143</v>
      </c>
      <c r="L493" s="4" t="s">
        <v>1033</v>
      </c>
      <c r="M493" s="4" t="s">
        <v>1030</v>
      </c>
      <c r="N493" s="4">
        <v>12</v>
      </c>
      <c r="O493" s="4">
        <v>0</v>
      </c>
      <c r="P493" s="4">
        <v>1500</v>
      </c>
      <c r="Q493" s="41">
        <f t="shared" si="49"/>
        <v>1</v>
      </c>
      <c r="R493" s="39">
        <v>45106</v>
      </c>
      <c r="S493" s="39">
        <v>45107</v>
      </c>
      <c r="T493" s="27" t="str">
        <f t="shared" si="45"/>
        <v>0 - 7</v>
      </c>
    </row>
    <row r="494" spans="1:20" x14ac:dyDescent="0.25">
      <c r="A494" s="36" t="str">
        <f t="shared" si="46"/>
        <v>junho</v>
      </c>
      <c r="B494" s="37">
        <f t="shared" si="47"/>
        <v>26</v>
      </c>
      <c r="C494" s="29">
        <v>45106</v>
      </c>
      <c r="D494" s="29" t="s">
        <v>272</v>
      </c>
      <c r="E494" s="38" t="s">
        <v>4</v>
      </c>
      <c r="F494" s="4" t="s">
        <v>370</v>
      </c>
      <c r="G494" s="40" t="s">
        <v>817</v>
      </c>
      <c r="H494" s="4" t="s">
        <v>1381</v>
      </c>
      <c r="I494" s="4" t="s">
        <v>604</v>
      </c>
      <c r="J494" s="4" t="s">
        <v>605</v>
      </c>
      <c r="K494" s="4" t="s">
        <v>1144</v>
      </c>
      <c r="L494" s="4" t="s">
        <v>1034</v>
      </c>
      <c r="M494" s="4" t="s">
        <v>1030</v>
      </c>
      <c r="N494" s="4">
        <v>12</v>
      </c>
      <c r="O494" s="4">
        <v>0</v>
      </c>
      <c r="P494" s="4">
        <v>1500</v>
      </c>
      <c r="Q494" s="41">
        <f t="shared" si="49"/>
        <v>1</v>
      </c>
      <c r="R494" s="39">
        <v>45106</v>
      </c>
      <c r="S494" s="39">
        <v>45107</v>
      </c>
      <c r="T494" s="27" t="str">
        <f t="shared" si="45"/>
        <v>0 - 7</v>
      </c>
    </row>
    <row r="495" spans="1:20" x14ac:dyDescent="0.25">
      <c r="A495" s="36" t="str">
        <f t="shared" si="46"/>
        <v>junho</v>
      </c>
      <c r="B495" s="37">
        <f t="shared" si="47"/>
        <v>26</v>
      </c>
      <c r="C495" s="29">
        <v>45106</v>
      </c>
      <c r="D495" s="29" t="s">
        <v>272</v>
      </c>
      <c r="E495" s="38" t="s">
        <v>4</v>
      </c>
      <c r="F495" s="4" t="s">
        <v>370</v>
      </c>
      <c r="G495" s="40" t="s">
        <v>817</v>
      </c>
      <c r="H495" s="4" t="s">
        <v>1381</v>
      </c>
      <c r="I495" s="4" t="s">
        <v>604</v>
      </c>
      <c r="J495" s="4" t="s">
        <v>605</v>
      </c>
      <c r="K495" s="4" t="s">
        <v>1145</v>
      </c>
      <c r="L495" s="4" t="s">
        <v>1035</v>
      </c>
      <c r="M495" s="4" t="s">
        <v>1036</v>
      </c>
      <c r="N495" s="4">
        <v>12</v>
      </c>
      <c r="O495" s="4">
        <v>0</v>
      </c>
      <c r="P495" s="4">
        <v>1200</v>
      </c>
      <c r="Q495" s="41">
        <f t="shared" si="49"/>
        <v>1</v>
      </c>
      <c r="R495" s="39">
        <v>45106</v>
      </c>
      <c r="S495" s="39">
        <v>45107</v>
      </c>
      <c r="T495" s="27" t="str">
        <f t="shared" si="45"/>
        <v>0 - 7</v>
      </c>
    </row>
    <row r="496" spans="1:20" x14ac:dyDescent="0.25">
      <c r="A496" s="36" t="str">
        <f t="shared" si="46"/>
        <v>junho</v>
      </c>
      <c r="B496" s="37">
        <f t="shared" si="47"/>
        <v>26</v>
      </c>
      <c r="C496" s="29">
        <v>45106</v>
      </c>
      <c r="D496" s="29" t="s">
        <v>272</v>
      </c>
      <c r="E496" s="38" t="s">
        <v>4</v>
      </c>
      <c r="F496" s="4" t="s">
        <v>370</v>
      </c>
      <c r="G496" s="40" t="s">
        <v>817</v>
      </c>
      <c r="H496" s="4" t="s">
        <v>1381</v>
      </c>
      <c r="I496" s="4" t="s">
        <v>604</v>
      </c>
      <c r="J496" s="4" t="s">
        <v>605</v>
      </c>
      <c r="K496" s="4" t="s">
        <v>1146</v>
      </c>
      <c r="L496" s="4" t="s">
        <v>1037</v>
      </c>
      <c r="M496" s="4" t="s">
        <v>1036</v>
      </c>
      <c r="N496" s="4">
        <v>12</v>
      </c>
      <c r="O496" s="4">
        <v>0</v>
      </c>
      <c r="P496" s="4">
        <v>804</v>
      </c>
      <c r="Q496" s="41">
        <f t="shared" si="49"/>
        <v>1</v>
      </c>
      <c r="R496" s="39">
        <v>45106</v>
      </c>
      <c r="S496" s="39">
        <v>45107</v>
      </c>
      <c r="T496" s="27" t="str">
        <f t="shared" si="45"/>
        <v>0 - 7</v>
      </c>
    </row>
    <row r="497" spans="1:20" x14ac:dyDescent="0.25">
      <c r="A497" s="36" t="str">
        <f t="shared" si="46"/>
        <v>junho</v>
      </c>
      <c r="B497" s="37">
        <f t="shared" si="47"/>
        <v>26</v>
      </c>
      <c r="C497" s="29">
        <v>45106</v>
      </c>
      <c r="D497" s="29" t="s">
        <v>272</v>
      </c>
      <c r="E497" s="38" t="s">
        <v>4</v>
      </c>
      <c r="F497" s="4" t="s">
        <v>370</v>
      </c>
      <c r="G497" s="40" t="s">
        <v>817</v>
      </c>
      <c r="H497" s="4" t="s">
        <v>1381</v>
      </c>
      <c r="I497" s="4" t="s">
        <v>604</v>
      </c>
      <c r="J497" s="4" t="s">
        <v>605</v>
      </c>
      <c r="K497" s="4" t="s">
        <v>1147</v>
      </c>
      <c r="L497" s="4" t="s">
        <v>1038</v>
      </c>
      <c r="M497" s="4" t="s">
        <v>1039</v>
      </c>
      <c r="N497" s="4">
        <v>12</v>
      </c>
      <c r="O497" s="4">
        <v>0</v>
      </c>
      <c r="P497" s="4">
        <v>1200</v>
      </c>
      <c r="Q497" s="41">
        <f t="shared" si="49"/>
        <v>1</v>
      </c>
      <c r="R497" s="39">
        <v>45106</v>
      </c>
      <c r="S497" s="39">
        <v>45107</v>
      </c>
      <c r="T497" s="27" t="str">
        <f t="shared" si="45"/>
        <v>0 - 7</v>
      </c>
    </row>
    <row r="498" spans="1:20" x14ac:dyDescent="0.25">
      <c r="A498" s="36" t="str">
        <f t="shared" si="46"/>
        <v>junho</v>
      </c>
      <c r="B498" s="37">
        <f t="shared" si="47"/>
        <v>26</v>
      </c>
      <c r="C498" s="29">
        <v>45106</v>
      </c>
      <c r="D498" s="29" t="s">
        <v>272</v>
      </c>
      <c r="E498" s="38" t="s">
        <v>4</v>
      </c>
      <c r="F498" s="4" t="s">
        <v>370</v>
      </c>
      <c r="G498" s="40" t="s">
        <v>1040</v>
      </c>
      <c r="H498" s="4" t="s">
        <v>1382</v>
      </c>
      <c r="I498" s="4" t="s">
        <v>266</v>
      </c>
      <c r="J498" s="4" t="s">
        <v>1041</v>
      </c>
      <c r="K498" s="4" t="s">
        <v>1148</v>
      </c>
      <c r="L498" s="4" t="s">
        <v>1042</v>
      </c>
      <c r="M498" s="4" t="s">
        <v>1043</v>
      </c>
      <c r="N498" s="4">
        <v>3</v>
      </c>
      <c r="O498" s="4">
        <v>0</v>
      </c>
      <c r="P498" s="4">
        <v>420</v>
      </c>
      <c r="Q498" s="41">
        <f>_xlfn.DAYS(S498,R498)</f>
        <v>5</v>
      </c>
      <c r="R498" s="39">
        <v>45106</v>
      </c>
      <c r="S498" s="46">
        <v>45111</v>
      </c>
      <c r="T498" s="27" t="str">
        <f t="shared" si="45"/>
        <v>0 - 7</v>
      </c>
    </row>
    <row r="499" spans="1:20" x14ac:dyDescent="0.25">
      <c r="A499" s="36" t="str">
        <f t="shared" si="46"/>
        <v>junho</v>
      </c>
      <c r="B499" s="37">
        <f t="shared" si="47"/>
        <v>26</v>
      </c>
      <c r="C499" s="29">
        <v>45106</v>
      </c>
      <c r="D499" s="29" t="s">
        <v>272</v>
      </c>
      <c r="E499" s="38" t="s">
        <v>4</v>
      </c>
      <c r="F499" s="4" t="s">
        <v>370</v>
      </c>
      <c r="G499" s="40" t="s">
        <v>1040</v>
      </c>
      <c r="H499" s="4" t="s">
        <v>1382</v>
      </c>
      <c r="I499" s="4" t="s">
        <v>266</v>
      </c>
      <c r="J499" s="4" t="s">
        <v>1041</v>
      </c>
      <c r="K499" s="4" t="s">
        <v>1149</v>
      </c>
      <c r="L499" s="4" t="s">
        <v>1044</v>
      </c>
      <c r="M499" s="4" t="s">
        <v>1045</v>
      </c>
      <c r="N499" s="4">
        <v>3</v>
      </c>
      <c r="O499" s="4">
        <v>0</v>
      </c>
      <c r="P499" s="4">
        <v>840</v>
      </c>
      <c r="Q499" s="41">
        <f t="shared" ref="Q499:Q532" si="50">_xlfn.DAYS(S499,R499)</f>
        <v>5</v>
      </c>
      <c r="R499" s="39">
        <v>45106</v>
      </c>
      <c r="S499" s="46">
        <v>45111</v>
      </c>
      <c r="T499" s="27" t="str">
        <f t="shared" si="45"/>
        <v>0 - 7</v>
      </c>
    </row>
    <row r="500" spans="1:20" x14ac:dyDescent="0.25">
      <c r="A500" s="36" t="str">
        <f t="shared" si="46"/>
        <v>junho</v>
      </c>
      <c r="B500" s="37">
        <f t="shared" si="47"/>
        <v>26</v>
      </c>
      <c r="C500" s="29">
        <v>45106</v>
      </c>
      <c r="D500" s="29" t="s">
        <v>272</v>
      </c>
      <c r="E500" s="38" t="s">
        <v>4</v>
      </c>
      <c r="F500" s="4" t="s">
        <v>370</v>
      </c>
      <c r="G500" s="40" t="s">
        <v>1040</v>
      </c>
      <c r="H500" s="4" t="s">
        <v>1382</v>
      </c>
      <c r="I500" s="4" t="s">
        <v>266</v>
      </c>
      <c r="J500" s="4" t="s">
        <v>1041</v>
      </c>
      <c r="K500" s="4" t="s">
        <v>1150</v>
      </c>
      <c r="L500" s="4" t="s">
        <v>1046</v>
      </c>
      <c r="M500" s="4" t="s">
        <v>1043</v>
      </c>
      <c r="N500" s="4">
        <v>3</v>
      </c>
      <c r="O500" s="4">
        <v>0</v>
      </c>
      <c r="P500" s="4">
        <v>141</v>
      </c>
      <c r="Q500" s="41">
        <f t="shared" si="50"/>
        <v>5</v>
      </c>
      <c r="R500" s="39">
        <v>45106</v>
      </c>
      <c r="S500" s="46">
        <v>45111</v>
      </c>
      <c r="T500" s="27" t="str">
        <f t="shared" si="45"/>
        <v>0 - 7</v>
      </c>
    </row>
    <row r="501" spans="1:20" x14ac:dyDescent="0.25">
      <c r="A501" s="36" t="str">
        <f t="shared" si="46"/>
        <v>junho</v>
      </c>
      <c r="B501" s="37">
        <f t="shared" si="47"/>
        <v>26</v>
      </c>
      <c r="C501" s="29">
        <v>45106</v>
      </c>
      <c r="D501" s="29" t="s">
        <v>272</v>
      </c>
      <c r="E501" s="38" t="s">
        <v>4</v>
      </c>
      <c r="F501" s="4" t="s">
        <v>370</v>
      </c>
      <c r="G501" s="40" t="s">
        <v>1040</v>
      </c>
      <c r="H501" s="4" t="s">
        <v>1382</v>
      </c>
      <c r="I501" s="4" t="s">
        <v>266</v>
      </c>
      <c r="J501" s="4" t="s">
        <v>1041</v>
      </c>
      <c r="K501" s="4" t="s">
        <v>1151</v>
      </c>
      <c r="L501" s="4" t="s">
        <v>1047</v>
      </c>
      <c r="M501" s="4" t="s">
        <v>1048</v>
      </c>
      <c r="N501" s="4">
        <v>3</v>
      </c>
      <c r="O501" s="4">
        <v>0</v>
      </c>
      <c r="P501" s="4">
        <v>840</v>
      </c>
      <c r="Q501" s="41">
        <f t="shared" si="50"/>
        <v>5</v>
      </c>
      <c r="R501" s="39">
        <v>45106</v>
      </c>
      <c r="S501" s="46">
        <v>45111</v>
      </c>
      <c r="T501" s="27" t="str">
        <f t="shared" si="45"/>
        <v>0 - 7</v>
      </c>
    </row>
    <row r="502" spans="1:20" x14ac:dyDescent="0.25">
      <c r="A502" s="36" t="str">
        <f t="shared" si="46"/>
        <v>junho</v>
      </c>
      <c r="B502" s="37">
        <f t="shared" si="47"/>
        <v>26</v>
      </c>
      <c r="C502" s="29">
        <v>45106</v>
      </c>
      <c r="D502" s="29" t="s">
        <v>272</v>
      </c>
      <c r="E502" s="38" t="s">
        <v>4</v>
      </c>
      <c r="F502" s="4" t="s">
        <v>370</v>
      </c>
      <c r="G502" s="40" t="s">
        <v>1040</v>
      </c>
      <c r="H502" s="4" t="s">
        <v>1382</v>
      </c>
      <c r="I502" s="4" t="s">
        <v>266</v>
      </c>
      <c r="J502" s="4" t="s">
        <v>1041</v>
      </c>
      <c r="K502" s="4" t="s">
        <v>1152</v>
      </c>
      <c r="L502" s="4" t="s">
        <v>1049</v>
      </c>
      <c r="M502" s="4" t="s">
        <v>1043</v>
      </c>
      <c r="N502" s="4">
        <v>3</v>
      </c>
      <c r="O502" s="4">
        <v>0</v>
      </c>
      <c r="P502" s="4">
        <v>282</v>
      </c>
      <c r="Q502" s="41">
        <f t="shared" si="50"/>
        <v>5</v>
      </c>
      <c r="R502" s="39">
        <v>45106</v>
      </c>
      <c r="S502" s="46">
        <v>45111</v>
      </c>
      <c r="T502" s="27" t="str">
        <f t="shared" si="45"/>
        <v>0 - 7</v>
      </c>
    </row>
    <row r="503" spans="1:20" x14ac:dyDescent="0.25">
      <c r="A503" s="36" t="str">
        <f t="shared" si="46"/>
        <v>junho</v>
      </c>
      <c r="B503" s="37">
        <f t="shared" si="47"/>
        <v>26</v>
      </c>
      <c r="C503" s="29">
        <v>45106</v>
      </c>
      <c r="D503" s="29" t="s">
        <v>272</v>
      </c>
      <c r="E503" s="38" t="s">
        <v>4</v>
      </c>
      <c r="F503" s="4" t="s">
        <v>370</v>
      </c>
      <c r="G503" s="40" t="s">
        <v>1040</v>
      </c>
      <c r="H503" s="4" t="s">
        <v>1382</v>
      </c>
      <c r="I503" s="4" t="s">
        <v>266</v>
      </c>
      <c r="J503" s="4" t="s">
        <v>1041</v>
      </c>
      <c r="K503" s="4" t="s">
        <v>1153</v>
      </c>
      <c r="L503" s="4" t="s">
        <v>1050</v>
      </c>
      <c r="M503" s="4" t="s">
        <v>1043</v>
      </c>
      <c r="N503" s="4">
        <v>3</v>
      </c>
      <c r="O503" s="4">
        <v>0</v>
      </c>
      <c r="P503" s="4">
        <v>282</v>
      </c>
      <c r="Q503" s="41">
        <f t="shared" si="50"/>
        <v>5</v>
      </c>
      <c r="R503" s="39">
        <v>45106</v>
      </c>
      <c r="S503" s="46">
        <v>45111</v>
      </c>
      <c r="T503" s="27" t="str">
        <f t="shared" si="45"/>
        <v>0 - 7</v>
      </c>
    </row>
    <row r="504" spans="1:20" x14ac:dyDescent="0.25">
      <c r="A504" s="36" t="str">
        <f t="shared" si="46"/>
        <v>junho</v>
      </c>
      <c r="B504" s="37">
        <f t="shared" si="47"/>
        <v>26</v>
      </c>
      <c r="C504" s="29">
        <v>45106</v>
      </c>
      <c r="D504" s="29" t="s">
        <v>272</v>
      </c>
      <c r="E504" s="38" t="s">
        <v>4</v>
      </c>
      <c r="F504" s="4" t="s">
        <v>370</v>
      </c>
      <c r="G504" s="40" t="s">
        <v>1040</v>
      </c>
      <c r="H504" s="4" t="s">
        <v>1382</v>
      </c>
      <c r="I504" s="4" t="s">
        <v>266</v>
      </c>
      <c r="J504" s="4" t="s">
        <v>1041</v>
      </c>
      <c r="K504" s="4" t="s">
        <v>1154</v>
      </c>
      <c r="L504" s="4" t="s">
        <v>1051</v>
      </c>
      <c r="M504" s="4" t="s">
        <v>1043</v>
      </c>
      <c r="N504" s="4">
        <v>3</v>
      </c>
      <c r="O504" s="4">
        <v>0</v>
      </c>
      <c r="P504" s="4">
        <v>420</v>
      </c>
      <c r="Q504" s="41">
        <f t="shared" si="50"/>
        <v>5</v>
      </c>
      <c r="R504" s="39">
        <v>45106</v>
      </c>
      <c r="S504" s="46">
        <v>45111</v>
      </c>
      <c r="T504" s="27" t="str">
        <f t="shared" si="45"/>
        <v>0 - 7</v>
      </c>
    </row>
    <row r="505" spans="1:20" x14ac:dyDescent="0.25">
      <c r="A505" s="36" t="str">
        <f t="shared" si="46"/>
        <v>junho</v>
      </c>
      <c r="B505" s="37">
        <f t="shared" si="47"/>
        <v>26</v>
      </c>
      <c r="C505" s="29">
        <v>45106</v>
      </c>
      <c r="D505" s="29" t="s">
        <v>272</v>
      </c>
      <c r="E505" s="38" t="s">
        <v>4</v>
      </c>
      <c r="F505" s="4" t="s">
        <v>370</v>
      </c>
      <c r="G505" s="40" t="s">
        <v>1040</v>
      </c>
      <c r="H505" s="4" t="s">
        <v>1382</v>
      </c>
      <c r="I505" s="4" t="s">
        <v>266</v>
      </c>
      <c r="J505" s="4" t="s">
        <v>1041</v>
      </c>
      <c r="K505" s="4" t="s">
        <v>1155</v>
      </c>
      <c r="L505" s="4" t="s">
        <v>1052</v>
      </c>
      <c r="M505" s="4" t="s">
        <v>1043</v>
      </c>
      <c r="N505" s="4">
        <v>3</v>
      </c>
      <c r="O505" s="4">
        <v>0</v>
      </c>
      <c r="P505" s="4">
        <v>141</v>
      </c>
      <c r="Q505" s="41">
        <f t="shared" si="50"/>
        <v>5</v>
      </c>
      <c r="R505" s="39">
        <v>45106</v>
      </c>
      <c r="S505" s="46">
        <v>45111</v>
      </c>
      <c r="T505" s="27" t="str">
        <f t="shared" si="45"/>
        <v>0 - 7</v>
      </c>
    </row>
    <row r="506" spans="1:20" x14ac:dyDescent="0.25">
      <c r="A506" s="36" t="str">
        <f t="shared" si="46"/>
        <v>junho</v>
      </c>
      <c r="B506" s="37">
        <f t="shared" si="47"/>
        <v>26</v>
      </c>
      <c r="C506" s="29">
        <v>45106</v>
      </c>
      <c r="D506" s="29" t="s">
        <v>272</v>
      </c>
      <c r="E506" s="38" t="s">
        <v>4</v>
      </c>
      <c r="F506" s="4" t="s">
        <v>370</v>
      </c>
      <c r="G506" s="40" t="s">
        <v>1040</v>
      </c>
      <c r="H506" s="4" t="s">
        <v>1382</v>
      </c>
      <c r="I506" s="4" t="s">
        <v>266</v>
      </c>
      <c r="J506" s="4" t="s">
        <v>1041</v>
      </c>
      <c r="K506" s="4" t="s">
        <v>1156</v>
      </c>
      <c r="L506" s="4" t="s">
        <v>1053</v>
      </c>
      <c r="M506" s="4" t="s">
        <v>1054</v>
      </c>
      <c r="N506" s="4">
        <v>3</v>
      </c>
      <c r="O506" s="4">
        <v>0</v>
      </c>
      <c r="P506" s="4">
        <v>1500</v>
      </c>
      <c r="Q506" s="41">
        <f t="shared" si="50"/>
        <v>5</v>
      </c>
      <c r="R506" s="39">
        <v>45106</v>
      </c>
      <c r="S506" s="46">
        <v>45111</v>
      </c>
      <c r="T506" s="27" t="str">
        <f t="shared" si="45"/>
        <v>0 - 7</v>
      </c>
    </row>
    <row r="507" spans="1:20" x14ac:dyDescent="0.25">
      <c r="A507" s="36" t="str">
        <f t="shared" si="46"/>
        <v>junho</v>
      </c>
      <c r="B507" s="37">
        <f t="shared" si="47"/>
        <v>26</v>
      </c>
      <c r="C507" s="29">
        <v>45106</v>
      </c>
      <c r="D507" s="29" t="s">
        <v>272</v>
      </c>
      <c r="E507" s="38" t="s">
        <v>4</v>
      </c>
      <c r="F507" s="4" t="s">
        <v>370</v>
      </c>
      <c r="G507" s="40" t="s">
        <v>1040</v>
      </c>
      <c r="H507" s="4" t="s">
        <v>1382</v>
      </c>
      <c r="I507" s="4" t="s">
        <v>266</v>
      </c>
      <c r="J507" s="4" t="s">
        <v>1041</v>
      </c>
      <c r="K507" s="4" t="s">
        <v>1157</v>
      </c>
      <c r="L507" s="4" t="s">
        <v>1055</v>
      </c>
      <c r="M507" s="4" t="s">
        <v>1043</v>
      </c>
      <c r="N507" s="4">
        <v>3</v>
      </c>
      <c r="O507" s="4">
        <v>0</v>
      </c>
      <c r="P507" s="4">
        <v>420</v>
      </c>
      <c r="Q507" s="41">
        <f t="shared" si="50"/>
        <v>5</v>
      </c>
      <c r="R507" s="39">
        <v>45106</v>
      </c>
      <c r="S507" s="46">
        <v>45111</v>
      </c>
      <c r="T507" s="27" t="str">
        <f t="shared" si="45"/>
        <v>0 - 7</v>
      </c>
    </row>
    <row r="508" spans="1:20" x14ac:dyDescent="0.25">
      <c r="A508" s="36" t="str">
        <f t="shared" si="46"/>
        <v>junho</v>
      </c>
      <c r="B508" s="37">
        <f t="shared" si="47"/>
        <v>26</v>
      </c>
      <c r="C508" s="29">
        <v>45106</v>
      </c>
      <c r="D508" s="29" t="s">
        <v>272</v>
      </c>
      <c r="E508" s="38" t="s">
        <v>4</v>
      </c>
      <c r="F508" s="4" t="s">
        <v>370</v>
      </c>
      <c r="G508" s="40" t="s">
        <v>1040</v>
      </c>
      <c r="H508" s="4" t="s">
        <v>1382</v>
      </c>
      <c r="I508" s="4" t="s">
        <v>266</v>
      </c>
      <c r="J508" s="4" t="s">
        <v>1041</v>
      </c>
      <c r="K508" s="4" t="s">
        <v>1158</v>
      </c>
      <c r="L508" s="4" t="s">
        <v>1056</v>
      </c>
      <c r="M508" s="4" t="s">
        <v>1043</v>
      </c>
      <c r="N508" s="4">
        <v>3</v>
      </c>
      <c r="O508" s="4">
        <v>0</v>
      </c>
      <c r="P508" s="4">
        <v>141</v>
      </c>
      <c r="Q508" s="41">
        <f t="shared" si="50"/>
        <v>5</v>
      </c>
      <c r="R508" s="39">
        <v>45106</v>
      </c>
      <c r="S508" s="46">
        <v>45111</v>
      </c>
      <c r="T508" s="27" t="str">
        <f t="shared" si="45"/>
        <v>0 - 7</v>
      </c>
    </row>
    <row r="509" spans="1:20" x14ac:dyDescent="0.25">
      <c r="A509" s="36" t="str">
        <f t="shared" si="46"/>
        <v>junho</v>
      </c>
      <c r="B509" s="37">
        <f t="shared" si="47"/>
        <v>26</v>
      </c>
      <c r="C509" s="29">
        <v>45106</v>
      </c>
      <c r="D509" s="29" t="s">
        <v>272</v>
      </c>
      <c r="E509" s="38" t="s">
        <v>4</v>
      </c>
      <c r="F509" s="4" t="s">
        <v>370</v>
      </c>
      <c r="G509" s="40" t="s">
        <v>1040</v>
      </c>
      <c r="H509" s="4" t="s">
        <v>1382</v>
      </c>
      <c r="I509" s="4" t="s">
        <v>266</v>
      </c>
      <c r="J509" s="4" t="s">
        <v>1041</v>
      </c>
      <c r="K509" s="4" t="s">
        <v>1159</v>
      </c>
      <c r="L509" s="4" t="s">
        <v>1057</v>
      </c>
      <c r="M509" s="4" t="s">
        <v>1043</v>
      </c>
      <c r="N509" s="4">
        <v>3</v>
      </c>
      <c r="O509" s="4">
        <v>0</v>
      </c>
      <c r="P509" s="4">
        <v>282</v>
      </c>
      <c r="Q509" s="41">
        <f t="shared" si="50"/>
        <v>5</v>
      </c>
      <c r="R509" s="39">
        <v>45106</v>
      </c>
      <c r="S509" s="46">
        <v>45111</v>
      </c>
      <c r="T509" s="27" t="str">
        <f t="shared" si="45"/>
        <v>0 - 7</v>
      </c>
    </row>
    <row r="510" spans="1:20" x14ac:dyDescent="0.25">
      <c r="A510" s="36" t="str">
        <f t="shared" si="46"/>
        <v>junho</v>
      </c>
      <c r="B510" s="37">
        <f t="shared" si="47"/>
        <v>26</v>
      </c>
      <c r="C510" s="29">
        <v>45106</v>
      </c>
      <c r="D510" s="29" t="s">
        <v>272</v>
      </c>
      <c r="E510" s="38" t="s">
        <v>4</v>
      </c>
      <c r="F510" s="4" t="s">
        <v>370</v>
      </c>
      <c r="G510" s="40" t="s">
        <v>1040</v>
      </c>
      <c r="H510" s="4" t="s">
        <v>1382</v>
      </c>
      <c r="I510" s="4" t="s">
        <v>266</v>
      </c>
      <c r="J510" s="4" t="s">
        <v>1041</v>
      </c>
      <c r="K510" s="4" t="s">
        <v>1160</v>
      </c>
      <c r="L510" s="4" t="s">
        <v>1058</v>
      </c>
      <c r="M510" s="4" t="s">
        <v>1043</v>
      </c>
      <c r="N510" s="4">
        <v>3</v>
      </c>
      <c r="O510" s="4">
        <v>0</v>
      </c>
      <c r="P510" s="4">
        <v>282</v>
      </c>
      <c r="Q510" s="41">
        <f t="shared" si="50"/>
        <v>5</v>
      </c>
      <c r="R510" s="39">
        <v>45106</v>
      </c>
      <c r="S510" s="46">
        <v>45111</v>
      </c>
      <c r="T510" s="27" t="str">
        <f t="shared" si="45"/>
        <v>0 - 7</v>
      </c>
    </row>
    <row r="511" spans="1:20" x14ac:dyDescent="0.25">
      <c r="A511" s="36" t="str">
        <f t="shared" si="46"/>
        <v>junho</v>
      </c>
      <c r="B511" s="37">
        <f t="shared" si="47"/>
        <v>26</v>
      </c>
      <c r="C511" s="29">
        <v>45106</v>
      </c>
      <c r="D511" s="29" t="s">
        <v>272</v>
      </c>
      <c r="E511" s="38" t="s">
        <v>4</v>
      </c>
      <c r="F511" s="4" t="s">
        <v>370</v>
      </c>
      <c r="G511" s="40" t="s">
        <v>1040</v>
      </c>
      <c r="H511" s="4" t="s">
        <v>1382</v>
      </c>
      <c r="I511" s="4" t="s">
        <v>266</v>
      </c>
      <c r="J511" s="4" t="s">
        <v>1041</v>
      </c>
      <c r="K511" s="4" t="s">
        <v>1161</v>
      </c>
      <c r="L511" s="4" t="s">
        <v>1059</v>
      </c>
      <c r="M511" s="4" t="s">
        <v>1043</v>
      </c>
      <c r="N511" s="4">
        <v>3</v>
      </c>
      <c r="O511" s="4">
        <v>0</v>
      </c>
      <c r="P511" s="4">
        <v>282</v>
      </c>
      <c r="Q511" s="41">
        <f t="shared" si="50"/>
        <v>5</v>
      </c>
      <c r="R511" s="39">
        <v>45106</v>
      </c>
      <c r="S511" s="46">
        <v>45111</v>
      </c>
      <c r="T511" s="27" t="str">
        <f t="shared" si="45"/>
        <v>0 - 7</v>
      </c>
    </row>
    <row r="512" spans="1:20" x14ac:dyDescent="0.25">
      <c r="A512" s="36" t="str">
        <f t="shared" si="46"/>
        <v>junho</v>
      </c>
      <c r="B512" s="37">
        <f t="shared" si="47"/>
        <v>26</v>
      </c>
      <c r="C512" s="29">
        <v>45106</v>
      </c>
      <c r="D512" s="29" t="s">
        <v>272</v>
      </c>
      <c r="E512" s="38" t="s">
        <v>4</v>
      </c>
      <c r="F512" s="4" t="s">
        <v>370</v>
      </c>
      <c r="G512" s="40" t="s">
        <v>1040</v>
      </c>
      <c r="H512" s="4" t="s">
        <v>1382</v>
      </c>
      <c r="I512" s="4" t="s">
        <v>266</v>
      </c>
      <c r="J512" s="4" t="s">
        <v>1041</v>
      </c>
      <c r="K512" s="4" t="s">
        <v>1162</v>
      </c>
      <c r="L512" s="4" t="s">
        <v>1060</v>
      </c>
      <c r="M512" s="4" t="s">
        <v>1061</v>
      </c>
      <c r="N512" s="4">
        <v>3</v>
      </c>
      <c r="O512" s="4">
        <v>0</v>
      </c>
      <c r="P512" s="4">
        <v>840</v>
      </c>
      <c r="Q512" s="41">
        <f t="shared" si="50"/>
        <v>5</v>
      </c>
      <c r="R512" s="39">
        <v>45106</v>
      </c>
      <c r="S512" s="46">
        <v>45111</v>
      </c>
      <c r="T512" s="27" t="str">
        <f t="shared" si="45"/>
        <v>0 - 7</v>
      </c>
    </row>
    <row r="513" spans="1:20" x14ac:dyDescent="0.25">
      <c r="A513" s="36" t="str">
        <f t="shared" si="46"/>
        <v>junho</v>
      </c>
      <c r="B513" s="37">
        <f t="shared" si="47"/>
        <v>26</v>
      </c>
      <c r="C513" s="29">
        <v>45106</v>
      </c>
      <c r="D513" s="29" t="s">
        <v>272</v>
      </c>
      <c r="E513" s="38" t="s">
        <v>4</v>
      </c>
      <c r="F513" s="4" t="s">
        <v>370</v>
      </c>
      <c r="G513" s="40" t="s">
        <v>1040</v>
      </c>
      <c r="H513" s="4" t="s">
        <v>1382</v>
      </c>
      <c r="I513" s="4" t="s">
        <v>266</v>
      </c>
      <c r="J513" s="4" t="s">
        <v>1041</v>
      </c>
      <c r="K513" s="4" t="s">
        <v>1163</v>
      </c>
      <c r="L513" s="4" t="s">
        <v>1062</v>
      </c>
      <c r="M513" s="4" t="s">
        <v>1043</v>
      </c>
      <c r="N513" s="4">
        <v>3</v>
      </c>
      <c r="O513" s="4">
        <v>0</v>
      </c>
      <c r="P513" s="4">
        <v>420</v>
      </c>
      <c r="Q513" s="41">
        <f t="shared" si="50"/>
        <v>5</v>
      </c>
      <c r="R513" s="39">
        <v>45106</v>
      </c>
      <c r="S513" s="46">
        <v>45111</v>
      </c>
      <c r="T513" s="27" t="str">
        <f t="shared" ref="T513:T577" si="51">_xlfn.IFS(Q513&lt;8,$W$3,Q513&lt;13,$W$4,Q513&lt;18,$W$5,Q513&lt;23,$W$6,Q513&lt;28,$W$7,Q513&lt;33,$W$8,Q513&lt;38,$W$9,Q513&lt;43,$W$10,Q513&lt;48,$W$11,Q513&lt;52,$W$12,Q513&gt;53,"CRIAR_FAIXA")</f>
        <v>0 - 7</v>
      </c>
    </row>
    <row r="514" spans="1:20" x14ac:dyDescent="0.25">
      <c r="A514" s="36" t="str">
        <f t="shared" si="46"/>
        <v>junho</v>
      </c>
      <c r="B514" s="37">
        <f t="shared" si="47"/>
        <v>26</v>
      </c>
      <c r="C514" s="29">
        <v>45106</v>
      </c>
      <c r="D514" s="29" t="s">
        <v>272</v>
      </c>
      <c r="E514" s="38" t="s">
        <v>4</v>
      </c>
      <c r="F514" s="4" t="s">
        <v>370</v>
      </c>
      <c r="G514" s="40" t="s">
        <v>1040</v>
      </c>
      <c r="H514" s="4" t="s">
        <v>1382</v>
      </c>
      <c r="I514" s="4" t="s">
        <v>266</v>
      </c>
      <c r="J514" s="4" t="s">
        <v>1041</v>
      </c>
      <c r="K514" s="4" t="s">
        <v>1164</v>
      </c>
      <c r="L514" s="4" t="s">
        <v>1063</v>
      </c>
      <c r="M514" s="4" t="s">
        <v>1043</v>
      </c>
      <c r="N514" s="4">
        <v>3</v>
      </c>
      <c r="O514" s="4">
        <v>0</v>
      </c>
      <c r="P514" s="4">
        <v>141</v>
      </c>
      <c r="Q514" s="41">
        <f t="shared" si="50"/>
        <v>5</v>
      </c>
      <c r="R514" s="39">
        <v>45106</v>
      </c>
      <c r="S514" s="46">
        <v>45111</v>
      </c>
      <c r="T514" s="27" t="str">
        <f t="shared" si="51"/>
        <v>0 - 7</v>
      </c>
    </row>
    <row r="515" spans="1:20" x14ac:dyDescent="0.25">
      <c r="A515" s="36" t="str">
        <f t="shared" si="46"/>
        <v>junho</v>
      </c>
      <c r="B515" s="37">
        <f t="shared" si="47"/>
        <v>26</v>
      </c>
      <c r="C515" s="29">
        <v>45106</v>
      </c>
      <c r="D515" s="29" t="s">
        <v>272</v>
      </c>
      <c r="E515" s="38" t="s">
        <v>4</v>
      </c>
      <c r="F515" s="4" t="s">
        <v>370</v>
      </c>
      <c r="G515" s="40" t="s">
        <v>1040</v>
      </c>
      <c r="H515" s="4" t="s">
        <v>1382</v>
      </c>
      <c r="I515" s="4" t="s">
        <v>266</v>
      </c>
      <c r="J515" s="4" t="s">
        <v>1041</v>
      </c>
      <c r="K515" s="4" t="s">
        <v>1165</v>
      </c>
      <c r="L515" s="4" t="s">
        <v>1064</v>
      </c>
      <c r="M515" s="4" t="s">
        <v>1043</v>
      </c>
      <c r="N515" s="4">
        <v>3</v>
      </c>
      <c r="O515" s="4">
        <v>0</v>
      </c>
      <c r="P515" s="4">
        <v>141</v>
      </c>
      <c r="Q515" s="41">
        <f t="shared" si="50"/>
        <v>5</v>
      </c>
      <c r="R515" s="39">
        <v>45106</v>
      </c>
      <c r="S515" s="46">
        <v>45111</v>
      </c>
      <c r="T515" s="27" t="str">
        <f t="shared" si="51"/>
        <v>0 - 7</v>
      </c>
    </row>
    <row r="516" spans="1:20" x14ac:dyDescent="0.25">
      <c r="A516" s="36" t="str">
        <f t="shared" si="46"/>
        <v>junho</v>
      </c>
      <c r="B516" s="37">
        <f t="shared" si="47"/>
        <v>26</v>
      </c>
      <c r="C516" s="29">
        <v>45106</v>
      </c>
      <c r="D516" s="29" t="s">
        <v>272</v>
      </c>
      <c r="E516" s="38" t="s">
        <v>4</v>
      </c>
      <c r="F516" s="4" t="s">
        <v>370</v>
      </c>
      <c r="G516" s="40" t="s">
        <v>1040</v>
      </c>
      <c r="H516" s="4" t="s">
        <v>1382</v>
      </c>
      <c r="I516" s="4" t="s">
        <v>266</v>
      </c>
      <c r="J516" s="4" t="s">
        <v>1041</v>
      </c>
      <c r="K516" s="4" t="s">
        <v>1166</v>
      </c>
      <c r="L516" s="4" t="s">
        <v>1065</v>
      </c>
      <c r="M516" s="4" t="s">
        <v>1043</v>
      </c>
      <c r="N516" s="4">
        <v>3</v>
      </c>
      <c r="O516" s="4">
        <v>0</v>
      </c>
      <c r="P516" s="4">
        <v>420</v>
      </c>
      <c r="Q516" s="41">
        <f t="shared" si="50"/>
        <v>5</v>
      </c>
      <c r="R516" s="39">
        <v>45106</v>
      </c>
      <c r="S516" s="46">
        <v>45111</v>
      </c>
      <c r="T516" s="27" t="str">
        <f t="shared" si="51"/>
        <v>0 - 7</v>
      </c>
    </row>
    <row r="517" spans="1:20" x14ac:dyDescent="0.25">
      <c r="A517" s="36" t="str">
        <f t="shared" si="46"/>
        <v>junho</v>
      </c>
      <c r="B517" s="37">
        <f t="shared" si="47"/>
        <v>26</v>
      </c>
      <c r="C517" s="29">
        <v>45106</v>
      </c>
      <c r="D517" s="29" t="s">
        <v>272</v>
      </c>
      <c r="E517" s="38" t="s">
        <v>4</v>
      </c>
      <c r="F517" s="4" t="s">
        <v>370</v>
      </c>
      <c r="G517" s="40" t="s">
        <v>1040</v>
      </c>
      <c r="H517" s="4" t="s">
        <v>1382</v>
      </c>
      <c r="I517" s="4" t="s">
        <v>266</v>
      </c>
      <c r="J517" s="4" t="s">
        <v>1041</v>
      </c>
      <c r="K517" s="4" t="s">
        <v>1167</v>
      </c>
      <c r="L517" s="4" t="s">
        <v>1168</v>
      </c>
      <c r="M517" s="4" t="s">
        <v>1066</v>
      </c>
      <c r="N517" s="4">
        <v>3</v>
      </c>
      <c r="O517" s="4">
        <v>0</v>
      </c>
      <c r="P517" s="4">
        <v>840</v>
      </c>
      <c r="Q517" s="41">
        <f t="shared" si="50"/>
        <v>5</v>
      </c>
      <c r="R517" s="39">
        <v>45106</v>
      </c>
      <c r="S517" s="46">
        <v>45111</v>
      </c>
      <c r="T517" s="27" t="str">
        <f t="shared" si="51"/>
        <v>0 - 7</v>
      </c>
    </row>
    <row r="518" spans="1:20" x14ac:dyDescent="0.25">
      <c r="A518" s="36" t="str">
        <f t="shared" ref="A518" si="52">TEXT(DATE(,MONTH(C518),1),"MMMM")</f>
        <v>julho</v>
      </c>
      <c r="B518" s="37">
        <f t="shared" ref="B518" si="53">WEEKNUM(C518)</f>
        <v>27</v>
      </c>
      <c r="C518" s="29">
        <v>45110</v>
      </c>
      <c r="D518" s="29" t="s">
        <v>272</v>
      </c>
      <c r="E518" s="38" t="s">
        <v>4</v>
      </c>
      <c r="F518" s="4" t="s">
        <v>370</v>
      </c>
      <c r="G518" s="40" t="s">
        <v>683</v>
      </c>
      <c r="H518" s="4" t="s">
        <v>1383</v>
      </c>
      <c r="I518" s="4" t="s">
        <v>266</v>
      </c>
      <c r="J518" s="4" t="s">
        <v>1175</v>
      </c>
      <c r="K518" s="4" t="s">
        <v>1178</v>
      </c>
      <c r="L518" s="4" t="s">
        <v>1176</v>
      </c>
      <c r="M518" s="4" t="s">
        <v>1177</v>
      </c>
      <c r="N518" s="4">
        <v>3</v>
      </c>
      <c r="O518" s="4">
        <v>0</v>
      </c>
      <c r="P518" s="4">
        <v>210</v>
      </c>
      <c r="Q518" s="41">
        <f t="shared" si="50"/>
        <v>1</v>
      </c>
      <c r="R518" s="39">
        <v>45110</v>
      </c>
      <c r="S518" s="46">
        <v>45111</v>
      </c>
      <c r="T518" s="27" t="str">
        <f t="shared" si="51"/>
        <v>0 - 7</v>
      </c>
    </row>
    <row r="519" spans="1:20" x14ac:dyDescent="0.25">
      <c r="A519" s="36" t="str">
        <f t="shared" ref="A519:A542" si="54">TEXT(DATE(,MONTH(C519),1),"MMMM")</f>
        <v>julho</v>
      </c>
      <c r="B519" s="37">
        <f t="shared" ref="B519:B542" si="55">WEEKNUM(C519)</f>
        <v>27</v>
      </c>
      <c r="C519" s="29">
        <v>45110</v>
      </c>
      <c r="D519" s="29" t="s">
        <v>272</v>
      </c>
      <c r="E519" s="38" t="s">
        <v>4</v>
      </c>
      <c r="F519" s="4" t="s">
        <v>370</v>
      </c>
      <c r="G519" s="40" t="s">
        <v>683</v>
      </c>
      <c r="H519" s="4" t="s">
        <v>1383</v>
      </c>
      <c r="I519" s="4" t="s">
        <v>266</v>
      </c>
      <c r="J519" s="4" t="s">
        <v>1175</v>
      </c>
      <c r="K519" s="4" t="s">
        <v>1181</v>
      </c>
      <c r="L519" s="4" t="s">
        <v>1179</v>
      </c>
      <c r="M519" s="4" t="s">
        <v>1180</v>
      </c>
      <c r="N519" s="4">
        <v>3</v>
      </c>
      <c r="O519" s="4">
        <v>0</v>
      </c>
      <c r="P519" s="4">
        <v>420</v>
      </c>
      <c r="Q519" s="41">
        <f t="shared" si="50"/>
        <v>1</v>
      </c>
      <c r="R519" s="39">
        <v>45110</v>
      </c>
      <c r="S519" s="46">
        <v>45111</v>
      </c>
      <c r="T519" s="27" t="str">
        <f t="shared" si="51"/>
        <v>0 - 7</v>
      </c>
    </row>
    <row r="520" spans="1:20" x14ac:dyDescent="0.25">
      <c r="A520" s="36" t="str">
        <f t="shared" si="54"/>
        <v>julho</v>
      </c>
      <c r="B520" s="37">
        <f t="shared" si="55"/>
        <v>27</v>
      </c>
      <c r="C520" s="29">
        <v>45110</v>
      </c>
      <c r="D520" s="29" t="s">
        <v>272</v>
      </c>
      <c r="E520" s="38" t="s">
        <v>4</v>
      </c>
      <c r="F520" s="4" t="s">
        <v>370</v>
      </c>
      <c r="G520" s="40" t="s">
        <v>683</v>
      </c>
      <c r="H520" s="4" t="s">
        <v>1383</v>
      </c>
      <c r="I520" s="4" t="s">
        <v>266</v>
      </c>
      <c r="J520" s="4" t="s">
        <v>1175</v>
      </c>
      <c r="K520" s="4" t="s">
        <v>1184</v>
      </c>
      <c r="L520" s="4" t="s">
        <v>1182</v>
      </c>
      <c r="M520" s="4" t="s">
        <v>1183</v>
      </c>
      <c r="N520" s="4">
        <v>3</v>
      </c>
      <c r="O520" s="4">
        <v>0</v>
      </c>
      <c r="P520" s="4">
        <v>900</v>
      </c>
      <c r="Q520" s="41">
        <f t="shared" si="50"/>
        <v>1</v>
      </c>
      <c r="R520" s="39">
        <v>45110</v>
      </c>
      <c r="S520" s="46">
        <v>45111</v>
      </c>
      <c r="T520" s="27" t="str">
        <f t="shared" si="51"/>
        <v>0 - 7</v>
      </c>
    </row>
    <row r="521" spans="1:20" x14ac:dyDescent="0.25">
      <c r="A521" s="36" t="str">
        <f t="shared" si="54"/>
        <v>julho</v>
      </c>
      <c r="B521" s="37">
        <f t="shared" si="55"/>
        <v>27</v>
      </c>
      <c r="C521" s="29">
        <v>45110</v>
      </c>
      <c r="D521" s="29" t="s">
        <v>272</v>
      </c>
      <c r="E521" s="38" t="s">
        <v>4</v>
      </c>
      <c r="F521" s="4" t="s">
        <v>370</v>
      </c>
      <c r="G521" s="40" t="s">
        <v>683</v>
      </c>
      <c r="H521" s="4" t="s">
        <v>1383</v>
      </c>
      <c r="I521" s="4" t="s">
        <v>266</v>
      </c>
      <c r="J521" s="4" t="s">
        <v>1175</v>
      </c>
      <c r="K521" s="4" t="s">
        <v>1186</v>
      </c>
      <c r="L521" s="4" t="s">
        <v>1185</v>
      </c>
      <c r="M521" s="4" t="s">
        <v>1180</v>
      </c>
      <c r="N521" s="4">
        <v>3</v>
      </c>
      <c r="O521" s="4">
        <v>0</v>
      </c>
      <c r="P521" s="4">
        <v>210</v>
      </c>
      <c r="Q521" s="41">
        <f t="shared" si="50"/>
        <v>1</v>
      </c>
      <c r="R521" s="39">
        <v>45110</v>
      </c>
      <c r="S521" s="46">
        <v>45111</v>
      </c>
      <c r="T521" s="27" t="str">
        <f t="shared" si="51"/>
        <v>0 - 7</v>
      </c>
    </row>
    <row r="522" spans="1:20" x14ac:dyDescent="0.25">
      <c r="A522" s="36" t="str">
        <f t="shared" si="54"/>
        <v>julho</v>
      </c>
      <c r="B522" s="37">
        <f t="shared" si="55"/>
        <v>27</v>
      </c>
      <c r="C522" s="29">
        <v>45110</v>
      </c>
      <c r="D522" s="29" t="s">
        <v>272</v>
      </c>
      <c r="E522" s="38" t="s">
        <v>4</v>
      </c>
      <c r="F522" s="4" t="s">
        <v>370</v>
      </c>
      <c r="G522" s="40" t="s">
        <v>683</v>
      </c>
      <c r="H522" s="4" t="s">
        <v>1383</v>
      </c>
      <c r="I522" s="4" t="s">
        <v>266</v>
      </c>
      <c r="J522" s="4" t="s">
        <v>1175</v>
      </c>
      <c r="K522" s="4" t="s">
        <v>1188</v>
      </c>
      <c r="L522" s="4" t="s">
        <v>1187</v>
      </c>
      <c r="M522" s="4" t="s">
        <v>1183</v>
      </c>
      <c r="N522" s="4">
        <v>3</v>
      </c>
      <c r="O522" s="4">
        <v>0</v>
      </c>
      <c r="P522" s="4">
        <v>450</v>
      </c>
      <c r="Q522" s="41">
        <f t="shared" si="50"/>
        <v>1</v>
      </c>
      <c r="R522" s="39">
        <v>45110</v>
      </c>
      <c r="S522" s="46">
        <v>45111</v>
      </c>
      <c r="T522" s="27" t="str">
        <f t="shared" si="51"/>
        <v>0 - 7</v>
      </c>
    </row>
    <row r="523" spans="1:20" x14ac:dyDescent="0.25">
      <c r="A523" s="36" t="str">
        <f t="shared" si="54"/>
        <v>julho</v>
      </c>
      <c r="B523" s="37">
        <f t="shared" si="55"/>
        <v>27</v>
      </c>
      <c r="C523" s="29">
        <v>45110</v>
      </c>
      <c r="D523" s="29" t="s">
        <v>272</v>
      </c>
      <c r="E523" s="38" t="s">
        <v>4</v>
      </c>
      <c r="F523" s="4" t="s">
        <v>370</v>
      </c>
      <c r="G523" s="40" t="s">
        <v>683</v>
      </c>
      <c r="H523" s="4" t="s">
        <v>1383</v>
      </c>
      <c r="I523" s="4" t="s">
        <v>266</v>
      </c>
      <c r="J523" s="4" t="s">
        <v>1175</v>
      </c>
      <c r="K523" s="4" t="s">
        <v>1190</v>
      </c>
      <c r="L523" s="4" t="s">
        <v>1189</v>
      </c>
      <c r="M523" s="4" t="s">
        <v>1183</v>
      </c>
      <c r="N523" s="4">
        <v>3</v>
      </c>
      <c r="O523" s="4">
        <v>0</v>
      </c>
      <c r="P523" s="4">
        <v>450</v>
      </c>
      <c r="Q523" s="41">
        <f t="shared" si="50"/>
        <v>1</v>
      </c>
      <c r="R523" s="39">
        <v>45110</v>
      </c>
      <c r="S523" s="46">
        <v>45111</v>
      </c>
      <c r="T523" s="27" t="str">
        <f t="shared" si="51"/>
        <v>0 - 7</v>
      </c>
    </row>
    <row r="524" spans="1:20" x14ac:dyDescent="0.25">
      <c r="A524" s="36" t="str">
        <f t="shared" si="54"/>
        <v>julho</v>
      </c>
      <c r="B524" s="37">
        <f t="shared" si="55"/>
        <v>27</v>
      </c>
      <c r="C524" s="29">
        <v>45110</v>
      </c>
      <c r="D524" s="29" t="s">
        <v>272</v>
      </c>
      <c r="E524" s="38" t="s">
        <v>4</v>
      </c>
      <c r="F524" s="4" t="s">
        <v>370</v>
      </c>
      <c r="G524" s="40" t="s">
        <v>683</v>
      </c>
      <c r="H524" s="4" t="s">
        <v>1383</v>
      </c>
      <c r="I524" s="4" t="s">
        <v>266</v>
      </c>
      <c r="J524" s="4" t="s">
        <v>1175</v>
      </c>
      <c r="K524" s="4" t="s">
        <v>1193</v>
      </c>
      <c r="L524" s="4" t="s">
        <v>1191</v>
      </c>
      <c r="M524" s="4" t="s">
        <v>1192</v>
      </c>
      <c r="N524" s="4">
        <v>3</v>
      </c>
      <c r="O524" s="4">
        <v>0</v>
      </c>
      <c r="P524" s="4">
        <v>180</v>
      </c>
      <c r="Q524" s="41">
        <f t="shared" si="50"/>
        <v>1</v>
      </c>
      <c r="R524" s="39">
        <v>45110</v>
      </c>
      <c r="S524" s="46">
        <v>45111</v>
      </c>
      <c r="T524" s="27" t="str">
        <f t="shared" si="51"/>
        <v>0 - 7</v>
      </c>
    </row>
    <row r="525" spans="1:20" x14ac:dyDescent="0.25">
      <c r="A525" s="36" t="str">
        <f t="shared" si="54"/>
        <v>julho</v>
      </c>
      <c r="B525" s="37">
        <f t="shared" si="55"/>
        <v>27</v>
      </c>
      <c r="C525" s="29">
        <v>45110</v>
      </c>
      <c r="D525" s="29" t="s">
        <v>272</v>
      </c>
      <c r="E525" s="38" t="s">
        <v>4</v>
      </c>
      <c r="F525" s="4" t="s">
        <v>370</v>
      </c>
      <c r="G525" s="40" t="s">
        <v>683</v>
      </c>
      <c r="H525" s="4" t="s">
        <v>1383</v>
      </c>
      <c r="I525" s="4" t="s">
        <v>266</v>
      </c>
      <c r="J525" s="4" t="s">
        <v>1175</v>
      </c>
      <c r="K525" s="4" t="s">
        <v>1195</v>
      </c>
      <c r="L525" s="4" t="s">
        <v>1194</v>
      </c>
      <c r="M525" s="4" t="s">
        <v>1177</v>
      </c>
      <c r="N525" s="4">
        <v>3</v>
      </c>
      <c r="O525" s="4">
        <v>0</v>
      </c>
      <c r="P525" s="4">
        <v>420</v>
      </c>
      <c r="Q525" s="41">
        <f t="shared" si="50"/>
        <v>1</v>
      </c>
      <c r="R525" s="39">
        <v>45110</v>
      </c>
      <c r="S525" s="46">
        <v>45111</v>
      </c>
      <c r="T525" s="27" t="str">
        <f t="shared" si="51"/>
        <v>0 - 7</v>
      </c>
    </row>
    <row r="526" spans="1:20" x14ac:dyDescent="0.25">
      <c r="A526" s="36" t="str">
        <f t="shared" si="54"/>
        <v>julho</v>
      </c>
      <c r="B526" s="37">
        <f t="shared" si="55"/>
        <v>27</v>
      </c>
      <c r="C526" s="29">
        <v>45110</v>
      </c>
      <c r="D526" s="29" t="s">
        <v>272</v>
      </c>
      <c r="E526" s="38" t="s">
        <v>4</v>
      </c>
      <c r="F526" s="4" t="s">
        <v>370</v>
      </c>
      <c r="G526" s="40" t="s">
        <v>683</v>
      </c>
      <c r="H526" s="4" t="s">
        <v>1383</v>
      </c>
      <c r="I526" s="4" t="s">
        <v>266</v>
      </c>
      <c r="J526" s="4" t="s">
        <v>1175</v>
      </c>
      <c r="K526" s="4" t="s">
        <v>1197</v>
      </c>
      <c r="L526" s="4" t="s">
        <v>1196</v>
      </c>
      <c r="M526" s="4" t="s">
        <v>1177</v>
      </c>
      <c r="N526" s="4">
        <v>3</v>
      </c>
      <c r="O526" s="4">
        <v>0</v>
      </c>
      <c r="P526" s="4">
        <v>210</v>
      </c>
      <c r="Q526" s="41">
        <f t="shared" si="50"/>
        <v>1</v>
      </c>
      <c r="R526" s="39">
        <v>45110</v>
      </c>
      <c r="S526" s="46">
        <v>45111</v>
      </c>
      <c r="T526" s="27" t="str">
        <f t="shared" si="51"/>
        <v>0 - 7</v>
      </c>
    </row>
    <row r="527" spans="1:20" x14ac:dyDescent="0.25">
      <c r="A527" s="36" t="str">
        <f t="shared" si="54"/>
        <v>julho</v>
      </c>
      <c r="B527" s="37">
        <f t="shared" si="55"/>
        <v>27</v>
      </c>
      <c r="C527" s="29">
        <v>45110</v>
      </c>
      <c r="D527" s="29" t="s">
        <v>272</v>
      </c>
      <c r="E527" s="38" t="s">
        <v>4</v>
      </c>
      <c r="F527" s="4" t="s">
        <v>370</v>
      </c>
      <c r="G527" s="40" t="s">
        <v>683</v>
      </c>
      <c r="H527" s="4" t="s">
        <v>1383</v>
      </c>
      <c r="I527" s="4" t="s">
        <v>266</v>
      </c>
      <c r="J527" s="4" t="s">
        <v>1175</v>
      </c>
      <c r="K527" s="4" t="s">
        <v>1199</v>
      </c>
      <c r="L527" s="4" t="s">
        <v>1198</v>
      </c>
      <c r="M527" s="4" t="s">
        <v>1180</v>
      </c>
      <c r="N527" s="4">
        <v>3</v>
      </c>
      <c r="O527" s="4">
        <v>0</v>
      </c>
      <c r="P527" s="4">
        <v>210</v>
      </c>
      <c r="Q527" s="41">
        <f t="shared" si="50"/>
        <v>1</v>
      </c>
      <c r="R527" s="39">
        <v>45110</v>
      </c>
      <c r="S527" s="46">
        <v>45111</v>
      </c>
      <c r="T527" s="27" t="str">
        <f t="shared" si="51"/>
        <v>0 - 7</v>
      </c>
    </row>
    <row r="528" spans="1:20" x14ac:dyDescent="0.25">
      <c r="A528" s="36" t="str">
        <f t="shared" si="54"/>
        <v>julho</v>
      </c>
      <c r="B528" s="37">
        <f t="shared" si="55"/>
        <v>27</v>
      </c>
      <c r="C528" s="29">
        <v>45110</v>
      </c>
      <c r="D528" s="29" t="s">
        <v>272</v>
      </c>
      <c r="E528" s="38" t="s">
        <v>4</v>
      </c>
      <c r="F528" s="4" t="s">
        <v>370</v>
      </c>
      <c r="G528" s="40" t="s">
        <v>683</v>
      </c>
      <c r="H528" s="4" t="s">
        <v>1383</v>
      </c>
      <c r="I528" s="4" t="s">
        <v>266</v>
      </c>
      <c r="J528" s="4" t="s">
        <v>1175</v>
      </c>
      <c r="K528" s="4" t="s">
        <v>1201</v>
      </c>
      <c r="L528" s="4" t="s">
        <v>1200</v>
      </c>
      <c r="M528" s="4" t="s">
        <v>1180</v>
      </c>
      <c r="N528" s="4">
        <v>3</v>
      </c>
      <c r="O528" s="4">
        <v>0</v>
      </c>
      <c r="P528" s="4">
        <v>420</v>
      </c>
      <c r="Q528" s="41">
        <f t="shared" si="50"/>
        <v>1</v>
      </c>
      <c r="R528" s="39">
        <v>45110</v>
      </c>
      <c r="S528" s="46">
        <v>45111</v>
      </c>
      <c r="T528" s="27" t="str">
        <f t="shared" si="51"/>
        <v>0 - 7</v>
      </c>
    </row>
    <row r="529" spans="1:20" x14ac:dyDescent="0.25">
      <c r="A529" s="36" t="str">
        <f t="shared" si="54"/>
        <v>julho</v>
      </c>
      <c r="B529" s="37">
        <f t="shared" si="55"/>
        <v>27</v>
      </c>
      <c r="C529" s="29">
        <v>45110</v>
      </c>
      <c r="D529" s="29" t="s">
        <v>272</v>
      </c>
      <c r="E529" s="38" t="s">
        <v>4</v>
      </c>
      <c r="F529" s="4" t="s">
        <v>370</v>
      </c>
      <c r="G529" s="40" t="s">
        <v>683</v>
      </c>
      <c r="H529" s="4" t="s">
        <v>1383</v>
      </c>
      <c r="I529" s="4" t="s">
        <v>266</v>
      </c>
      <c r="J529" s="4" t="s">
        <v>1175</v>
      </c>
      <c r="K529" s="4" t="s">
        <v>1203</v>
      </c>
      <c r="L529" s="4" t="s">
        <v>1202</v>
      </c>
      <c r="M529" s="4" t="s">
        <v>1177</v>
      </c>
      <c r="N529" s="4">
        <v>3</v>
      </c>
      <c r="O529" s="4">
        <v>0</v>
      </c>
      <c r="P529" s="4">
        <v>420</v>
      </c>
      <c r="Q529" s="41">
        <f t="shared" si="50"/>
        <v>1</v>
      </c>
      <c r="R529" s="39">
        <v>45110</v>
      </c>
      <c r="S529" s="46">
        <v>45111</v>
      </c>
      <c r="T529" s="27" t="str">
        <f t="shared" si="51"/>
        <v>0 - 7</v>
      </c>
    </row>
    <row r="530" spans="1:20" x14ac:dyDescent="0.25">
      <c r="A530" s="36" t="str">
        <f t="shared" si="54"/>
        <v>julho</v>
      </c>
      <c r="B530" s="37">
        <f t="shared" si="55"/>
        <v>27</v>
      </c>
      <c r="C530" s="29">
        <v>45110</v>
      </c>
      <c r="D530" s="29" t="s">
        <v>272</v>
      </c>
      <c r="E530" s="38" t="s">
        <v>4</v>
      </c>
      <c r="F530" s="4" t="s">
        <v>370</v>
      </c>
      <c r="G530" s="40" t="s">
        <v>683</v>
      </c>
      <c r="H530" s="4" t="s">
        <v>1383</v>
      </c>
      <c r="I530" s="4" t="s">
        <v>266</v>
      </c>
      <c r="J530" s="4" t="s">
        <v>1175</v>
      </c>
      <c r="K530" s="4" t="s">
        <v>1205</v>
      </c>
      <c r="L530" s="4" t="s">
        <v>1204</v>
      </c>
      <c r="M530" s="4" t="s">
        <v>1192</v>
      </c>
      <c r="N530" s="4">
        <v>3</v>
      </c>
      <c r="O530" s="4">
        <v>0</v>
      </c>
      <c r="P530" s="4">
        <v>360</v>
      </c>
      <c r="Q530" s="41">
        <f t="shared" si="50"/>
        <v>1</v>
      </c>
      <c r="R530" s="39">
        <v>45110</v>
      </c>
      <c r="S530" s="46">
        <v>45111</v>
      </c>
      <c r="T530" s="27" t="str">
        <f t="shared" si="51"/>
        <v>0 - 7</v>
      </c>
    </row>
    <row r="531" spans="1:20" x14ac:dyDescent="0.25">
      <c r="A531" s="36" t="str">
        <f t="shared" si="54"/>
        <v>julho</v>
      </c>
      <c r="B531" s="37">
        <f t="shared" si="55"/>
        <v>27</v>
      </c>
      <c r="C531" s="29">
        <v>45110</v>
      </c>
      <c r="D531" s="29" t="s">
        <v>272</v>
      </c>
      <c r="E531" s="38" t="s">
        <v>4</v>
      </c>
      <c r="F531" s="4" t="s">
        <v>370</v>
      </c>
      <c r="G531" s="40" t="s">
        <v>683</v>
      </c>
      <c r="H531" s="4" t="s">
        <v>1383</v>
      </c>
      <c r="I531" s="4" t="s">
        <v>266</v>
      </c>
      <c r="J531" s="4" t="s">
        <v>1175</v>
      </c>
      <c r="K531" s="4" t="s">
        <v>1207</v>
      </c>
      <c r="L531" s="4" t="s">
        <v>1206</v>
      </c>
      <c r="M531" s="4" t="s">
        <v>1192</v>
      </c>
      <c r="N531" s="4">
        <v>3</v>
      </c>
      <c r="O531" s="4">
        <v>0</v>
      </c>
      <c r="P531" s="4">
        <v>180</v>
      </c>
      <c r="Q531" s="41">
        <f t="shared" si="50"/>
        <v>1</v>
      </c>
      <c r="R531" s="39">
        <v>45110</v>
      </c>
      <c r="S531" s="46">
        <v>45111</v>
      </c>
      <c r="T531" s="27" t="str">
        <f t="shared" si="51"/>
        <v>0 - 7</v>
      </c>
    </row>
    <row r="532" spans="1:20" x14ac:dyDescent="0.25">
      <c r="A532" s="36" t="str">
        <f t="shared" si="54"/>
        <v>julho</v>
      </c>
      <c r="B532" s="37">
        <f t="shared" si="55"/>
        <v>27</v>
      </c>
      <c r="C532" s="29">
        <v>45110</v>
      </c>
      <c r="D532" s="29" t="s">
        <v>272</v>
      </c>
      <c r="E532" s="38" t="s">
        <v>4</v>
      </c>
      <c r="F532" s="4" t="s">
        <v>370</v>
      </c>
      <c r="G532" s="40" t="s">
        <v>683</v>
      </c>
      <c r="H532" s="4" t="s">
        <v>1383</v>
      </c>
      <c r="I532" s="4" t="s">
        <v>266</v>
      </c>
      <c r="J532" s="4" t="s">
        <v>1175</v>
      </c>
      <c r="K532" s="4" t="s">
        <v>1209</v>
      </c>
      <c r="L532" s="4" t="s">
        <v>1208</v>
      </c>
      <c r="M532" s="4" t="s">
        <v>1192</v>
      </c>
      <c r="N532" s="4">
        <v>3</v>
      </c>
      <c r="O532" s="4">
        <v>0</v>
      </c>
      <c r="P532" s="4">
        <v>360</v>
      </c>
      <c r="Q532" s="41">
        <f t="shared" si="50"/>
        <v>1</v>
      </c>
      <c r="R532" s="39">
        <v>45110</v>
      </c>
      <c r="S532" s="46">
        <v>45111</v>
      </c>
      <c r="T532" s="27" t="str">
        <f t="shared" si="51"/>
        <v>0 - 7</v>
      </c>
    </row>
    <row r="533" spans="1:20" x14ac:dyDescent="0.25">
      <c r="A533" s="36" t="str">
        <f t="shared" si="54"/>
        <v>julho</v>
      </c>
      <c r="B533" s="37">
        <f t="shared" si="55"/>
        <v>27</v>
      </c>
      <c r="C533" s="29">
        <v>45110</v>
      </c>
      <c r="D533" s="29" t="s">
        <v>272</v>
      </c>
      <c r="E533" s="38" t="s">
        <v>4</v>
      </c>
      <c r="F533" s="4" t="s">
        <v>370</v>
      </c>
      <c r="G533" s="40" t="s">
        <v>90</v>
      </c>
      <c r="H533" s="4" t="s">
        <v>1349</v>
      </c>
      <c r="I533" s="4" t="s">
        <v>233</v>
      </c>
      <c r="J533" s="4" t="s">
        <v>237</v>
      </c>
      <c r="K533" s="4" t="s">
        <v>1212</v>
      </c>
      <c r="L533" s="4" t="s">
        <v>1210</v>
      </c>
      <c r="M533" s="4" t="s">
        <v>1211</v>
      </c>
      <c r="N533" s="4">
        <v>5</v>
      </c>
      <c r="O533" s="4">
        <v>0</v>
      </c>
      <c r="P533" s="4">
        <v>1000</v>
      </c>
      <c r="Q533" s="41">
        <f>_xlfn.DAYS(S533,R533)</f>
        <v>0</v>
      </c>
      <c r="R533" s="39">
        <v>45110</v>
      </c>
      <c r="S533" s="39">
        <v>45110</v>
      </c>
      <c r="T533" s="27" t="str">
        <f t="shared" si="51"/>
        <v>0 - 7</v>
      </c>
    </row>
    <row r="534" spans="1:20" x14ac:dyDescent="0.25">
      <c r="A534" s="36" t="str">
        <f t="shared" si="54"/>
        <v>julho</v>
      </c>
      <c r="B534" s="37">
        <f t="shared" si="55"/>
        <v>27</v>
      </c>
      <c r="C534" s="29">
        <v>45110</v>
      </c>
      <c r="D534" s="29" t="s">
        <v>272</v>
      </c>
      <c r="E534" s="38" t="s">
        <v>4</v>
      </c>
      <c r="F534" s="4" t="s">
        <v>370</v>
      </c>
      <c r="G534" s="40" t="s">
        <v>90</v>
      </c>
      <c r="H534" s="4" t="s">
        <v>1349</v>
      </c>
      <c r="I534" s="4" t="s">
        <v>16</v>
      </c>
      <c r="J534" s="4" t="s">
        <v>68</v>
      </c>
      <c r="K534" s="4" t="s">
        <v>1215</v>
      </c>
      <c r="L534" s="4" t="s">
        <v>1213</v>
      </c>
      <c r="M534" s="4" t="s">
        <v>1214</v>
      </c>
      <c r="N534" s="4">
        <v>8</v>
      </c>
      <c r="O534" s="4">
        <v>0</v>
      </c>
      <c r="P534" s="4">
        <v>1000</v>
      </c>
      <c r="Q534" s="41">
        <f>_xlfn.DAYS(S534,R534)</f>
        <v>0</v>
      </c>
      <c r="R534" s="39">
        <v>45110</v>
      </c>
      <c r="S534" s="39">
        <v>45110</v>
      </c>
      <c r="T534" s="27" t="str">
        <f t="shared" si="51"/>
        <v>0 - 7</v>
      </c>
    </row>
    <row r="535" spans="1:20" x14ac:dyDescent="0.25">
      <c r="A535" s="36" t="str">
        <f t="shared" si="54"/>
        <v>julho</v>
      </c>
      <c r="B535" s="37">
        <f t="shared" si="55"/>
        <v>27</v>
      </c>
      <c r="C535" s="29">
        <v>45110</v>
      </c>
      <c r="D535" s="29" t="s">
        <v>272</v>
      </c>
      <c r="E535" s="38" t="s">
        <v>4</v>
      </c>
      <c r="F535" s="4" t="s">
        <v>370</v>
      </c>
      <c r="G535" s="40" t="s">
        <v>90</v>
      </c>
      <c r="H535" s="4" t="s">
        <v>1383</v>
      </c>
      <c r="I535" s="4" t="s">
        <v>266</v>
      </c>
      <c r="J535" s="4" t="s">
        <v>1175</v>
      </c>
      <c r="K535" s="4" t="s">
        <v>1218</v>
      </c>
      <c r="L535" s="4" t="s">
        <v>1216</v>
      </c>
      <c r="M535" s="4" t="s">
        <v>1217</v>
      </c>
      <c r="N535" s="4">
        <v>3</v>
      </c>
      <c r="O535" s="4">
        <v>0</v>
      </c>
      <c r="P535" s="4">
        <v>210</v>
      </c>
      <c r="Q535" s="41">
        <f t="shared" ref="Q535:Q540" si="56">_xlfn.DAYS(S535,R535)</f>
        <v>1</v>
      </c>
      <c r="R535" s="39">
        <v>45110</v>
      </c>
      <c r="S535" s="46">
        <v>45111</v>
      </c>
      <c r="T535" s="27" t="str">
        <f t="shared" si="51"/>
        <v>0 - 7</v>
      </c>
    </row>
    <row r="536" spans="1:20" x14ac:dyDescent="0.25">
      <c r="A536" s="36" t="str">
        <f t="shared" si="54"/>
        <v>julho</v>
      </c>
      <c r="B536" s="37">
        <f t="shared" si="55"/>
        <v>27</v>
      </c>
      <c r="C536" s="29">
        <v>45110</v>
      </c>
      <c r="D536" s="29" t="s">
        <v>272</v>
      </c>
      <c r="E536" s="38" t="s">
        <v>4</v>
      </c>
      <c r="F536" s="4" t="s">
        <v>370</v>
      </c>
      <c r="G536" s="40" t="s">
        <v>90</v>
      </c>
      <c r="H536" s="4" t="s">
        <v>1383</v>
      </c>
      <c r="I536" s="4" t="s">
        <v>266</v>
      </c>
      <c r="J536" s="4" t="s">
        <v>1175</v>
      </c>
      <c r="K536" s="4" t="s">
        <v>1220</v>
      </c>
      <c r="L536" s="4" t="s">
        <v>1219</v>
      </c>
      <c r="M536" s="4" t="s">
        <v>1217</v>
      </c>
      <c r="N536" s="4">
        <v>3</v>
      </c>
      <c r="O536" s="4">
        <v>0</v>
      </c>
      <c r="P536" s="4">
        <v>210</v>
      </c>
      <c r="Q536" s="41">
        <f t="shared" si="56"/>
        <v>1</v>
      </c>
      <c r="R536" s="39">
        <v>45110</v>
      </c>
      <c r="S536" s="46">
        <v>45111</v>
      </c>
      <c r="T536" s="27" t="str">
        <f t="shared" si="51"/>
        <v>0 - 7</v>
      </c>
    </row>
    <row r="537" spans="1:20" x14ac:dyDescent="0.25">
      <c r="A537" s="36" t="str">
        <f t="shared" si="54"/>
        <v>julho</v>
      </c>
      <c r="B537" s="37">
        <f t="shared" si="55"/>
        <v>27</v>
      </c>
      <c r="C537" s="29">
        <v>45110</v>
      </c>
      <c r="D537" s="29" t="s">
        <v>272</v>
      </c>
      <c r="E537" s="38" t="s">
        <v>4</v>
      </c>
      <c r="F537" s="4" t="s">
        <v>370</v>
      </c>
      <c r="G537" s="40" t="s">
        <v>90</v>
      </c>
      <c r="H537" s="4" t="s">
        <v>1383</v>
      </c>
      <c r="I537" s="4" t="s">
        <v>266</v>
      </c>
      <c r="J537" s="4" t="s">
        <v>1175</v>
      </c>
      <c r="K537" s="4" t="s">
        <v>1222</v>
      </c>
      <c r="L537" s="4" t="s">
        <v>1221</v>
      </c>
      <c r="M537" s="4" t="s">
        <v>1217</v>
      </c>
      <c r="N537" s="4">
        <v>3</v>
      </c>
      <c r="O537" s="4">
        <v>0</v>
      </c>
      <c r="P537" s="4">
        <v>450</v>
      </c>
      <c r="Q537" s="41">
        <f t="shared" si="56"/>
        <v>1</v>
      </c>
      <c r="R537" s="39">
        <v>45110</v>
      </c>
      <c r="S537" s="46">
        <v>45111</v>
      </c>
      <c r="T537" s="27" t="str">
        <f t="shared" si="51"/>
        <v>0 - 7</v>
      </c>
    </row>
    <row r="538" spans="1:20" x14ac:dyDescent="0.25">
      <c r="A538" s="36" t="str">
        <f t="shared" si="54"/>
        <v>julho</v>
      </c>
      <c r="B538" s="37">
        <f t="shared" si="55"/>
        <v>27</v>
      </c>
      <c r="C538" s="29">
        <v>45110</v>
      </c>
      <c r="D538" s="29" t="s">
        <v>272</v>
      </c>
      <c r="E538" s="38" t="s">
        <v>4</v>
      </c>
      <c r="F538" s="4" t="s">
        <v>370</v>
      </c>
      <c r="G538" s="40" t="s">
        <v>137</v>
      </c>
      <c r="H538" s="4" t="s">
        <v>1383</v>
      </c>
      <c r="I538" s="4" t="s">
        <v>266</v>
      </c>
      <c r="J538" s="4" t="s">
        <v>1175</v>
      </c>
      <c r="K538" s="4" t="s">
        <v>1225</v>
      </c>
      <c r="L538" s="4" t="s">
        <v>1223</v>
      </c>
      <c r="M538" s="4" t="s">
        <v>1224</v>
      </c>
      <c r="N538" s="4">
        <v>3</v>
      </c>
      <c r="O538" s="4">
        <v>0</v>
      </c>
      <c r="P538" s="4">
        <v>210</v>
      </c>
      <c r="Q538" s="41">
        <f t="shared" si="56"/>
        <v>1</v>
      </c>
      <c r="R538" s="39">
        <v>45110</v>
      </c>
      <c r="S538" s="46">
        <v>45111</v>
      </c>
      <c r="T538" s="27" t="str">
        <f t="shared" si="51"/>
        <v>0 - 7</v>
      </c>
    </row>
    <row r="539" spans="1:20" x14ac:dyDescent="0.25">
      <c r="A539" s="36" t="str">
        <f t="shared" si="54"/>
        <v>julho</v>
      </c>
      <c r="B539" s="37">
        <f t="shared" si="55"/>
        <v>27</v>
      </c>
      <c r="C539" s="29">
        <v>45110</v>
      </c>
      <c r="D539" s="29" t="s">
        <v>272</v>
      </c>
      <c r="E539" s="38" t="s">
        <v>4</v>
      </c>
      <c r="F539" s="4" t="s">
        <v>370</v>
      </c>
      <c r="G539" s="40" t="s">
        <v>137</v>
      </c>
      <c r="H539" s="4" t="s">
        <v>1383</v>
      </c>
      <c r="I539" s="4" t="s">
        <v>266</v>
      </c>
      <c r="J539" s="4" t="s">
        <v>1175</v>
      </c>
      <c r="K539" s="4" t="s">
        <v>1227</v>
      </c>
      <c r="L539" s="4" t="s">
        <v>1226</v>
      </c>
      <c r="M539" s="4" t="s">
        <v>1224</v>
      </c>
      <c r="N539" s="4">
        <v>3</v>
      </c>
      <c r="O539" s="4">
        <v>0</v>
      </c>
      <c r="P539" s="4">
        <v>420</v>
      </c>
      <c r="Q539" s="41">
        <f t="shared" si="56"/>
        <v>1</v>
      </c>
      <c r="R539" s="39">
        <v>45110</v>
      </c>
      <c r="S539" s="46">
        <v>45111</v>
      </c>
      <c r="T539" s="27" t="str">
        <f t="shared" si="51"/>
        <v>0 - 7</v>
      </c>
    </row>
    <row r="540" spans="1:20" x14ac:dyDescent="0.25">
      <c r="A540" s="36" t="str">
        <f t="shared" si="54"/>
        <v>julho</v>
      </c>
      <c r="B540" s="37">
        <f t="shared" si="55"/>
        <v>27</v>
      </c>
      <c r="C540" s="29">
        <v>45110</v>
      </c>
      <c r="D540" s="29" t="s">
        <v>272</v>
      </c>
      <c r="E540" s="38" t="s">
        <v>4</v>
      </c>
      <c r="F540" s="4" t="s">
        <v>370</v>
      </c>
      <c r="G540" s="40" t="s">
        <v>137</v>
      </c>
      <c r="H540" s="4" t="s">
        <v>1383</v>
      </c>
      <c r="I540" s="4" t="s">
        <v>266</v>
      </c>
      <c r="J540" s="4" t="s">
        <v>1175</v>
      </c>
      <c r="K540" s="4" t="s">
        <v>1229</v>
      </c>
      <c r="L540" s="4" t="s">
        <v>1228</v>
      </c>
      <c r="M540" s="4" t="s">
        <v>1224</v>
      </c>
      <c r="N540" s="4">
        <v>3</v>
      </c>
      <c r="O540" s="4">
        <v>0</v>
      </c>
      <c r="P540" s="4">
        <v>210</v>
      </c>
      <c r="Q540" s="41">
        <f t="shared" si="56"/>
        <v>1</v>
      </c>
      <c r="R540" s="39">
        <v>45110</v>
      </c>
      <c r="S540" s="46">
        <v>45111</v>
      </c>
      <c r="T540" s="27" t="str">
        <f t="shared" si="51"/>
        <v>0 - 7</v>
      </c>
    </row>
    <row r="541" spans="1:20" x14ac:dyDescent="0.25">
      <c r="A541" s="36" t="str">
        <f t="shared" si="54"/>
        <v>julho</v>
      </c>
      <c r="B541" s="37">
        <f t="shared" si="55"/>
        <v>27</v>
      </c>
      <c r="C541" s="29">
        <v>45110</v>
      </c>
      <c r="D541" s="29" t="s">
        <v>272</v>
      </c>
      <c r="E541" s="38" t="s">
        <v>4</v>
      </c>
      <c r="F541" s="4" t="s">
        <v>370</v>
      </c>
      <c r="G541" s="40" t="s">
        <v>142</v>
      </c>
      <c r="H541" s="4" t="s">
        <v>1349</v>
      </c>
      <c r="I541" s="4" t="s">
        <v>28</v>
      </c>
      <c r="J541" s="4" t="s">
        <v>36</v>
      </c>
      <c r="K541" s="4" t="s">
        <v>1232</v>
      </c>
      <c r="L541" s="4" t="s">
        <v>1230</v>
      </c>
      <c r="M541" s="4" t="s">
        <v>1231</v>
      </c>
      <c r="N541" s="4">
        <v>8</v>
      </c>
      <c r="O541" s="4">
        <v>0</v>
      </c>
      <c r="P541" s="4">
        <v>1000</v>
      </c>
      <c r="Q541" s="41">
        <f t="shared" ref="Q541:Q542" si="57">_xlfn.DAYS(S541,R541)</f>
        <v>0</v>
      </c>
      <c r="R541" s="39">
        <v>45110</v>
      </c>
      <c r="S541" s="39">
        <v>45110</v>
      </c>
      <c r="T541" s="27" t="str">
        <f t="shared" si="51"/>
        <v>0 - 7</v>
      </c>
    </row>
    <row r="542" spans="1:20" x14ac:dyDescent="0.25">
      <c r="A542" s="36" t="str">
        <f t="shared" si="54"/>
        <v>julho</v>
      </c>
      <c r="B542" s="37">
        <f t="shared" si="55"/>
        <v>27</v>
      </c>
      <c r="C542" s="29">
        <v>45110</v>
      </c>
      <c r="D542" s="29" t="s">
        <v>272</v>
      </c>
      <c r="E542" s="42" t="s">
        <v>4</v>
      </c>
      <c r="F542" s="5" t="s">
        <v>370</v>
      </c>
      <c r="G542" s="44" t="s">
        <v>142</v>
      </c>
      <c r="H542" s="4" t="s">
        <v>1349</v>
      </c>
      <c r="I542" s="5" t="s">
        <v>233</v>
      </c>
      <c r="J542" s="5" t="s">
        <v>1233</v>
      </c>
      <c r="K542" s="5" t="s">
        <v>1236</v>
      </c>
      <c r="L542" s="5" t="s">
        <v>1234</v>
      </c>
      <c r="M542" s="5" t="s">
        <v>1235</v>
      </c>
      <c r="N542" s="5">
        <v>9</v>
      </c>
      <c r="O542" s="5">
        <v>0</v>
      </c>
      <c r="P542" s="5">
        <v>504</v>
      </c>
      <c r="Q542" s="41">
        <f t="shared" si="57"/>
        <v>0</v>
      </c>
      <c r="R542" s="39">
        <v>45110</v>
      </c>
      <c r="S542" s="39">
        <v>45110</v>
      </c>
      <c r="T542" s="27" t="str">
        <f t="shared" si="51"/>
        <v>0 - 7</v>
      </c>
    </row>
    <row r="543" spans="1:20" x14ac:dyDescent="0.25">
      <c r="A543" s="36" t="str">
        <f t="shared" ref="A543" si="58">TEXT(DATE(,MONTH(C543),1),"MMMM")</f>
        <v>julho</v>
      </c>
      <c r="B543" s="37">
        <f t="shared" ref="B543" si="59">WEEKNUM(C543)</f>
        <v>27</v>
      </c>
      <c r="C543" s="29">
        <v>45112</v>
      </c>
      <c r="D543" s="29" t="s">
        <v>272</v>
      </c>
      <c r="E543" s="38" t="s">
        <v>4</v>
      </c>
      <c r="F543" s="4" t="s">
        <v>370</v>
      </c>
      <c r="G543" s="40" t="s">
        <v>71</v>
      </c>
      <c r="H543" s="4" t="s">
        <v>1349</v>
      </c>
      <c r="I543" s="4" t="s">
        <v>233</v>
      </c>
      <c r="J543" s="4" t="s">
        <v>247</v>
      </c>
      <c r="K543" s="4" t="s">
        <v>1239</v>
      </c>
      <c r="L543" s="4" t="s">
        <v>1237</v>
      </c>
      <c r="M543" s="4" t="s">
        <v>1238</v>
      </c>
      <c r="N543" s="4">
        <v>6</v>
      </c>
      <c r="O543" s="4">
        <v>0</v>
      </c>
      <c r="P543" s="4">
        <v>996</v>
      </c>
      <c r="Q543" s="41">
        <f>_xlfn.DAYS(S543,R543)</f>
        <v>0</v>
      </c>
      <c r="R543" s="39">
        <v>45112</v>
      </c>
      <c r="S543" s="39">
        <v>45112</v>
      </c>
      <c r="T543" s="27" t="str">
        <f t="shared" si="51"/>
        <v>0 - 7</v>
      </c>
    </row>
    <row r="544" spans="1:20" x14ac:dyDescent="0.25">
      <c r="A544" s="36" t="str">
        <f t="shared" ref="A544:A574" si="60">TEXT(DATE(,MONTH(C544),1),"MMMM")</f>
        <v>julho</v>
      </c>
      <c r="B544" s="37">
        <f t="shared" ref="B544:B574" si="61">WEEKNUM(C544)</f>
        <v>27</v>
      </c>
      <c r="C544" s="29">
        <v>45112</v>
      </c>
      <c r="D544" s="29" t="s">
        <v>272</v>
      </c>
      <c r="E544" s="38" t="s">
        <v>4</v>
      </c>
      <c r="F544" s="4" t="s">
        <v>370</v>
      </c>
      <c r="G544" s="40" t="s">
        <v>1240</v>
      </c>
      <c r="H544" s="4" t="s">
        <v>1349</v>
      </c>
      <c r="I544" s="4" t="s">
        <v>28</v>
      </c>
      <c r="J544" s="4" t="s">
        <v>36</v>
      </c>
      <c r="K544" s="4" t="s">
        <v>1243</v>
      </c>
      <c r="L544" s="4" t="s">
        <v>1241</v>
      </c>
      <c r="M544" s="4" t="s">
        <v>1242</v>
      </c>
      <c r="N544" s="4">
        <v>8</v>
      </c>
      <c r="O544" s="4">
        <v>0</v>
      </c>
      <c r="P544" s="4">
        <v>192</v>
      </c>
      <c r="Q544" s="41">
        <f t="shared" ref="Q544:Q574" si="62">_xlfn.DAYS(S544,R544)</f>
        <v>0</v>
      </c>
      <c r="R544" s="39">
        <v>45112</v>
      </c>
      <c r="S544" s="39">
        <v>45112</v>
      </c>
      <c r="T544" s="27" t="str">
        <f t="shared" si="51"/>
        <v>0 - 7</v>
      </c>
    </row>
    <row r="545" spans="1:20" x14ac:dyDescent="0.25">
      <c r="A545" s="36" t="str">
        <f t="shared" si="60"/>
        <v>julho</v>
      </c>
      <c r="B545" s="37">
        <f t="shared" si="61"/>
        <v>27</v>
      </c>
      <c r="C545" s="29">
        <v>45112</v>
      </c>
      <c r="D545" s="29" t="s">
        <v>272</v>
      </c>
      <c r="E545" s="38" t="s">
        <v>4</v>
      </c>
      <c r="F545" s="4" t="s">
        <v>370</v>
      </c>
      <c r="G545" s="40" t="s">
        <v>1240</v>
      </c>
      <c r="H545" s="4" t="s">
        <v>1349</v>
      </c>
      <c r="I545" s="4" t="s">
        <v>233</v>
      </c>
      <c r="J545" s="4" t="s">
        <v>247</v>
      </c>
      <c r="K545" s="4" t="s">
        <v>1246</v>
      </c>
      <c r="L545" s="4" t="s">
        <v>1244</v>
      </c>
      <c r="M545" s="4" t="s">
        <v>1245</v>
      </c>
      <c r="N545" s="4">
        <v>7</v>
      </c>
      <c r="O545" s="4">
        <v>0</v>
      </c>
      <c r="P545" s="4">
        <v>665</v>
      </c>
      <c r="Q545" s="41">
        <f t="shared" si="62"/>
        <v>0</v>
      </c>
      <c r="R545" s="39">
        <v>45112</v>
      </c>
      <c r="S545" s="39">
        <v>45112</v>
      </c>
      <c r="T545" s="27" t="str">
        <f t="shared" si="51"/>
        <v>0 - 7</v>
      </c>
    </row>
    <row r="546" spans="1:20" x14ac:dyDescent="0.25">
      <c r="A546" s="36" t="str">
        <f t="shared" si="60"/>
        <v>julho</v>
      </c>
      <c r="B546" s="37">
        <f t="shared" si="61"/>
        <v>27</v>
      </c>
      <c r="C546" s="29">
        <v>45112</v>
      </c>
      <c r="D546" s="29" t="s">
        <v>272</v>
      </c>
      <c r="E546" s="38" t="s">
        <v>4</v>
      </c>
      <c r="F546" s="4" t="s">
        <v>370</v>
      </c>
      <c r="G546" s="40" t="s">
        <v>1247</v>
      </c>
      <c r="H546" s="4" t="s">
        <v>1349</v>
      </c>
      <c r="I546" s="4" t="s">
        <v>28</v>
      </c>
      <c r="J546" s="4" t="s">
        <v>41</v>
      </c>
      <c r="K546" s="4" t="s">
        <v>1250</v>
      </c>
      <c r="L546" s="4" t="s">
        <v>1248</v>
      </c>
      <c r="M546" s="4" t="s">
        <v>1249</v>
      </c>
      <c r="N546" s="4">
        <v>8</v>
      </c>
      <c r="O546" s="4">
        <v>0</v>
      </c>
      <c r="P546" s="4">
        <v>1000</v>
      </c>
      <c r="Q546" s="41">
        <f t="shared" si="62"/>
        <v>0</v>
      </c>
      <c r="R546" s="39">
        <v>45112</v>
      </c>
      <c r="S546" s="39">
        <v>45112</v>
      </c>
      <c r="T546" s="27" t="str">
        <f t="shared" si="51"/>
        <v>0 - 7</v>
      </c>
    </row>
    <row r="547" spans="1:20" x14ac:dyDescent="0.25">
      <c r="A547" s="36" t="str">
        <f t="shared" si="60"/>
        <v>julho</v>
      </c>
      <c r="B547" s="37">
        <f t="shared" si="61"/>
        <v>27</v>
      </c>
      <c r="C547" s="29">
        <v>45112</v>
      </c>
      <c r="D547" s="29" t="s">
        <v>272</v>
      </c>
      <c r="E547" s="38" t="s">
        <v>4</v>
      </c>
      <c r="F547" s="4" t="s">
        <v>370</v>
      </c>
      <c r="G547" s="40" t="s">
        <v>1251</v>
      </c>
      <c r="H547" s="4" t="s">
        <v>1384</v>
      </c>
      <c r="I547" s="4" t="s">
        <v>16</v>
      </c>
      <c r="J547" s="4" t="s">
        <v>68</v>
      </c>
      <c r="K547" s="4" t="s">
        <v>370</v>
      </c>
      <c r="L547" s="4" t="s">
        <v>1252</v>
      </c>
      <c r="M547" s="4" t="s">
        <v>1253</v>
      </c>
      <c r="N547" s="4">
        <v>0</v>
      </c>
      <c r="O547" s="4">
        <v>0</v>
      </c>
      <c r="P547" s="4">
        <v>86</v>
      </c>
      <c r="Q547" s="41">
        <f t="shared" si="62"/>
        <v>0</v>
      </c>
      <c r="R547" s="39">
        <v>45112</v>
      </c>
      <c r="S547" s="39">
        <v>45112</v>
      </c>
      <c r="T547" s="27" t="str">
        <f t="shared" si="51"/>
        <v>0 - 7</v>
      </c>
    </row>
    <row r="548" spans="1:20" x14ac:dyDescent="0.25">
      <c r="A548" s="36" t="str">
        <f t="shared" si="60"/>
        <v>julho</v>
      </c>
      <c r="B548" s="37">
        <f t="shared" si="61"/>
        <v>27</v>
      </c>
      <c r="C548" s="29">
        <v>45112</v>
      </c>
      <c r="D548" s="29" t="s">
        <v>272</v>
      </c>
      <c r="E548" s="38" t="s">
        <v>4</v>
      </c>
      <c r="F548" s="4" t="s">
        <v>370</v>
      </c>
      <c r="G548" s="40" t="s">
        <v>1251</v>
      </c>
      <c r="H548" s="4" t="s">
        <v>1384</v>
      </c>
      <c r="I548" s="4" t="s">
        <v>16</v>
      </c>
      <c r="J548" s="4" t="s">
        <v>68</v>
      </c>
      <c r="K548" s="4" t="s">
        <v>370</v>
      </c>
      <c r="L548" s="4" t="s">
        <v>1254</v>
      </c>
      <c r="M548" s="4" t="s">
        <v>1255</v>
      </c>
      <c r="N548" s="4">
        <v>0</v>
      </c>
      <c r="O548" s="4">
        <v>0</v>
      </c>
      <c r="P548" s="4">
        <v>125</v>
      </c>
      <c r="Q548" s="41">
        <f t="shared" si="62"/>
        <v>0</v>
      </c>
      <c r="R548" s="39">
        <v>45112</v>
      </c>
      <c r="S548" s="39">
        <v>45112</v>
      </c>
      <c r="T548" s="27" t="str">
        <f t="shared" si="51"/>
        <v>0 - 7</v>
      </c>
    </row>
    <row r="549" spans="1:20" x14ac:dyDescent="0.25">
      <c r="A549" s="36" t="str">
        <f t="shared" si="60"/>
        <v>julho</v>
      </c>
      <c r="B549" s="37">
        <f t="shared" si="61"/>
        <v>27</v>
      </c>
      <c r="C549" s="29">
        <v>45112</v>
      </c>
      <c r="D549" s="29" t="s">
        <v>272</v>
      </c>
      <c r="E549" s="38" t="s">
        <v>4</v>
      </c>
      <c r="F549" s="4" t="s">
        <v>370</v>
      </c>
      <c r="G549" s="40" t="s">
        <v>1251</v>
      </c>
      <c r="H549" s="4" t="s">
        <v>1384</v>
      </c>
      <c r="I549" s="4" t="s">
        <v>16</v>
      </c>
      <c r="J549" s="4" t="s">
        <v>68</v>
      </c>
      <c r="K549" s="4" t="s">
        <v>370</v>
      </c>
      <c r="L549" s="4" t="s">
        <v>1256</v>
      </c>
      <c r="M549" s="4" t="s">
        <v>1253</v>
      </c>
      <c r="N549" s="4">
        <v>0</v>
      </c>
      <c r="O549" s="4">
        <v>0</v>
      </c>
      <c r="P549" s="4">
        <v>32</v>
      </c>
      <c r="Q549" s="41">
        <f t="shared" si="62"/>
        <v>0</v>
      </c>
      <c r="R549" s="39">
        <v>45112</v>
      </c>
      <c r="S549" s="39">
        <v>45112</v>
      </c>
      <c r="T549" s="27" t="str">
        <f t="shared" si="51"/>
        <v>0 - 7</v>
      </c>
    </row>
    <row r="550" spans="1:20" x14ac:dyDescent="0.25">
      <c r="A550" s="36" t="str">
        <f t="shared" si="60"/>
        <v>julho</v>
      </c>
      <c r="B550" s="37">
        <f t="shared" si="61"/>
        <v>27</v>
      </c>
      <c r="C550" s="29">
        <v>45112</v>
      </c>
      <c r="D550" s="29" t="s">
        <v>272</v>
      </c>
      <c r="E550" s="38" t="s">
        <v>4</v>
      </c>
      <c r="F550" s="4" t="s">
        <v>370</v>
      </c>
      <c r="G550" s="40" t="s">
        <v>1251</v>
      </c>
      <c r="H550" s="4" t="s">
        <v>1384</v>
      </c>
      <c r="I550" s="4" t="s">
        <v>16</v>
      </c>
      <c r="J550" s="4" t="s">
        <v>68</v>
      </c>
      <c r="K550" s="4" t="s">
        <v>370</v>
      </c>
      <c r="L550" s="4" t="s">
        <v>1257</v>
      </c>
      <c r="M550" s="4" t="s">
        <v>1253</v>
      </c>
      <c r="N550" s="4">
        <v>0</v>
      </c>
      <c r="O550" s="4">
        <v>0</v>
      </c>
      <c r="P550" s="4">
        <v>56</v>
      </c>
      <c r="Q550" s="41">
        <f t="shared" si="62"/>
        <v>0</v>
      </c>
      <c r="R550" s="39">
        <v>45112</v>
      </c>
      <c r="S550" s="39">
        <v>45112</v>
      </c>
      <c r="T550" s="27" t="str">
        <f t="shared" si="51"/>
        <v>0 - 7</v>
      </c>
    </row>
    <row r="551" spans="1:20" x14ac:dyDescent="0.25">
      <c r="A551" s="36" t="str">
        <f t="shared" si="60"/>
        <v>julho</v>
      </c>
      <c r="B551" s="37">
        <f t="shared" si="61"/>
        <v>27</v>
      </c>
      <c r="C551" s="29">
        <v>45112</v>
      </c>
      <c r="D551" s="29" t="s">
        <v>272</v>
      </c>
      <c r="E551" s="38" t="s">
        <v>4</v>
      </c>
      <c r="F551" s="4" t="s">
        <v>370</v>
      </c>
      <c r="G551" s="40" t="s">
        <v>1251</v>
      </c>
      <c r="H551" s="4" t="s">
        <v>1384</v>
      </c>
      <c r="I551" s="4" t="s">
        <v>16</v>
      </c>
      <c r="J551" s="4" t="s">
        <v>68</v>
      </c>
      <c r="K551" s="4" t="s">
        <v>370</v>
      </c>
      <c r="L551" s="4" t="s">
        <v>1258</v>
      </c>
      <c r="M551" s="4" t="s">
        <v>1253</v>
      </c>
      <c r="N551" s="4">
        <v>0</v>
      </c>
      <c r="O551" s="4">
        <v>0</v>
      </c>
      <c r="P551" s="4">
        <v>239</v>
      </c>
      <c r="Q551" s="41">
        <f t="shared" si="62"/>
        <v>0</v>
      </c>
      <c r="R551" s="39">
        <v>45112</v>
      </c>
      <c r="S551" s="39">
        <v>45112</v>
      </c>
      <c r="T551" s="27" t="str">
        <f t="shared" si="51"/>
        <v>0 - 7</v>
      </c>
    </row>
    <row r="552" spans="1:20" x14ac:dyDescent="0.25">
      <c r="A552" s="36" t="str">
        <f t="shared" si="60"/>
        <v>julho</v>
      </c>
      <c r="B552" s="37">
        <f t="shared" si="61"/>
        <v>27</v>
      </c>
      <c r="C552" s="29">
        <v>45112</v>
      </c>
      <c r="D552" s="29" t="s">
        <v>272</v>
      </c>
      <c r="E552" s="38" t="s">
        <v>4</v>
      </c>
      <c r="F552" s="4" t="s">
        <v>370</v>
      </c>
      <c r="G552" s="40" t="s">
        <v>1251</v>
      </c>
      <c r="H552" s="4" t="s">
        <v>1384</v>
      </c>
      <c r="I552" s="4" t="s">
        <v>16</v>
      </c>
      <c r="J552" s="4" t="s">
        <v>68</v>
      </c>
      <c r="K552" s="4" t="s">
        <v>370</v>
      </c>
      <c r="L552" s="4" t="s">
        <v>1259</v>
      </c>
      <c r="M552" s="4" t="s">
        <v>1253</v>
      </c>
      <c r="N552" s="4">
        <v>0</v>
      </c>
      <c r="O552" s="4">
        <v>0</v>
      </c>
      <c r="P552" s="4">
        <v>229</v>
      </c>
      <c r="Q552" s="41">
        <f t="shared" si="62"/>
        <v>0</v>
      </c>
      <c r="R552" s="39">
        <v>45112</v>
      </c>
      <c r="S552" s="39">
        <v>45112</v>
      </c>
      <c r="T552" s="27" t="str">
        <f t="shared" si="51"/>
        <v>0 - 7</v>
      </c>
    </row>
    <row r="553" spans="1:20" x14ac:dyDescent="0.25">
      <c r="A553" s="36" t="str">
        <f t="shared" si="60"/>
        <v>julho</v>
      </c>
      <c r="B553" s="37">
        <f t="shared" si="61"/>
        <v>27</v>
      </c>
      <c r="C553" s="29">
        <v>45112</v>
      </c>
      <c r="D553" s="29" t="s">
        <v>272</v>
      </c>
      <c r="E553" s="38" t="s">
        <v>4</v>
      </c>
      <c r="F553" s="4" t="s">
        <v>370</v>
      </c>
      <c r="G553" s="40" t="s">
        <v>1251</v>
      </c>
      <c r="H553" s="4" t="s">
        <v>1384</v>
      </c>
      <c r="I553" s="4" t="s">
        <v>16</v>
      </c>
      <c r="J553" s="4" t="s">
        <v>68</v>
      </c>
      <c r="K553" s="4" t="s">
        <v>370</v>
      </c>
      <c r="L553" s="4" t="s">
        <v>1260</v>
      </c>
      <c r="M553" s="4" t="s">
        <v>1261</v>
      </c>
      <c r="N553" s="4">
        <v>0</v>
      </c>
      <c r="O553" s="4">
        <v>0</v>
      </c>
      <c r="P553" s="4">
        <v>28</v>
      </c>
      <c r="Q553" s="41">
        <f t="shared" si="62"/>
        <v>0</v>
      </c>
      <c r="R553" s="39">
        <v>45112</v>
      </c>
      <c r="S553" s="39">
        <v>45112</v>
      </c>
      <c r="T553" s="27" t="str">
        <f t="shared" si="51"/>
        <v>0 - 7</v>
      </c>
    </row>
    <row r="554" spans="1:20" x14ac:dyDescent="0.25">
      <c r="A554" s="36" t="str">
        <f t="shared" si="60"/>
        <v>julho</v>
      </c>
      <c r="B554" s="37">
        <f t="shared" si="61"/>
        <v>27</v>
      </c>
      <c r="C554" s="29">
        <v>45112</v>
      </c>
      <c r="D554" s="29" t="s">
        <v>272</v>
      </c>
      <c r="E554" s="38" t="s">
        <v>4</v>
      </c>
      <c r="F554" s="4" t="s">
        <v>370</v>
      </c>
      <c r="G554" s="40" t="s">
        <v>1251</v>
      </c>
      <c r="H554" s="4" t="s">
        <v>1384</v>
      </c>
      <c r="I554" s="4" t="s">
        <v>16</v>
      </c>
      <c r="J554" s="4" t="s">
        <v>68</v>
      </c>
      <c r="K554" s="4" t="s">
        <v>370</v>
      </c>
      <c r="L554" s="4" t="s">
        <v>1262</v>
      </c>
      <c r="M554" s="4" t="s">
        <v>1255</v>
      </c>
      <c r="N554" s="4">
        <v>0</v>
      </c>
      <c r="O554" s="4">
        <v>0</v>
      </c>
      <c r="P554" s="4">
        <v>290</v>
      </c>
      <c r="Q554" s="41">
        <f t="shared" si="62"/>
        <v>0</v>
      </c>
      <c r="R554" s="39">
        <v>45112</v>
      </c>
      <c r="S554" s="39">
        <v>45112</v>
      </c>
      <c r="T554" s="27" t="str">
        <f t="shared" si="51"/>
        <v>0 - 7</v>
      </c>
    </row>
    <row r="555" spans="1:20" x14ac:dyDescent="0.25">
      <c r="A555" s="36" t="str">
        <f t="shared" si="60"/>
        <v>julho</v>
      </c>
      <c r="B555" s="37">
        <f t="shared" si="61"/>
        <v>27</v>
      </c>
      <c r="C555" s="29">
        <v>45112</v>
      </c>
      <c r="D555" s="29" t="s">
        <v>272</v>
      </c>
      <c r="E555" s="38" t="s">
        <v>4</v>
      </c>
      <c r="F555" s="4" t="s">
        <v>370</v>
      </c>
      <c r="G555" s="40" t="s">
        <v>1251</v>
      </c>
      <c r="H555" s="4" t="s">
        <v>1384</v>
      </c>
      <c r="I555" s="4" t="s">
        <v>16</v>
      </c>
      <c r="J555" s="4" t="s">
        <v>68</v>
      </c>
      <c r="K555" s="4" t="s">
        <v>370</v>
      </c>
      <c r="L555" s="4" t="s">
        <v>1263</v>
      </c>
      <c r="M555" s="4" t="s">
        <v>1255</v>
      </c>
      <c r="N555" s="4">
        <v>0</v>
      </c>
      <c r="O555" s="4">
        <v>0</v>
      </c>
      <c r="P555" s="4">
        <v>250</v>
      </c>
      <c r="Q555" s="41">
        <f t="shared" si="62"/>
        <v>0</v>
      </c>
      <c r="R555" s="39">
        <v>45112</v>
      </c>
      <c r="S555" s="39">
        <v>45112</v>
      </c>
      <c r="T555" s="27" t="str">
        <f t="shared" si="51"/>
        <v>0 - 7</v>
      </c>
    </row>
    <row r="556" spans="1:20" x14ac:dyDescent="0.25">
      <c r="A556" s="36" t="str">
        <f t="shared" si="60"/>
        <v>julho</v>
      </c>
      <c r="B556" s="37">
        <f t="shared" si="61"/>
        <v>27</v>
      </c>
      <c r="C556" s="29">
        <v>45112</v>
      </c>
      <c r="D556" s="29" t="s">
        <v>272</v>
      </c>
      <c r="E556" s="38" t="s">
        <v>4</v>
      </c>
      <c r="F556" s="4" t="s">
        <v>370</v>
      </c>
      <c r="G556" s="40" t="s">
        <v>1251</v>
      </c>
      <c r="H556" s="4" t="s">
        <v>1384</v>
      </c>
      <c r="I556" s="4" t="s">
        <v>16</v>
      </c>
      <c r="J556" s="4" t="s">
        <v>68</v>
      </c>
      <c r="K556" s="4" t="s">
        <v>370</v>
      </c>
      <c r="L556" s="4" t="s">
        <v>1264</v>
      </c>
      <c r="M556" s="4" t="s">
        <v>1253</v>
      </c>
      <c r="N556" s="4">
        <v>0</v>
      </c>
      <c r="O556" s="4">
        <v>0</v>
      </c>
      <c r="P556" s="4">
        <v>50</v>
      </c>
      <c r="Q556" s="41">
        <f t="shared" si="62"/>
        <v>0</v>
      </c>
      <c r="R556" s="39">
        <v>45112</v>
      </c>
      <c r="S556" s="39">
        <v>45112</v>
      </c>
      <c r="T556" s="27" t="str">
        <f t="shared" si="51"/>
        <v>0 - 7</v>
      </c>
    </row>
    <row r="557" spans="1:20" x14ac:dyDescent="0.25">
      <c r="A557" s="36" t="str">
        <f t="shared" si="60"/>
        <v>julho</v>
      </c>
      <c r="B557" s="37">
        <f t="shared" si="61"/>
        <v>27</v>
      </c>
      <c r="C557" s="29">
        <v>45112</v>
      </c>
      <c r="D557" s="29" t="s">
        <v>272</v>
      </c>
      <c r="E557" s="38" t="s">
        <v>4</v>
      </c>
      <c r="F557" s="4" t="s">
        <v>370</v>
      </c>
      <c r="G557" s="40" t="s">
        <v>1251</v>
      </c>
      <c r="H557" s="4" t="s">
        <v>1384</v>
      </c>
      <c r="I557" s="4" t="s">
        <v>16</v>
      </c>
      <c r="J557" s="4" t="s">
        <v>68</v>
      </c>
      <c r="K557" s="4" t="s">
        <v>370</v>
      </c>
      <c r="L557" s="4" t="s">
        <v>1265</v>
      </c>
      <c r="M557" s="4" t="s">
        <v>1253</v>
      </c>
      <c r="N557" s="4">
        <v>0</v>
      </c>
      <c r="O557" s="4">
        <v>0</v>
      </c>
      <c r="P557" s="4">
        <v>63</v>
      </c>
      <c r="Q557" s="41">
        <f t="shared" si="62"/>
        <v>0</v>
      </c>
      <c r="R557" s="39">
        <v>45112</v>
      </c>
      <c r="S557" s="39">
        <v>45112</v>
      </c>
      <c r="T557" s="27" t="str">
        <f t="shared" si="51"/>
        <v>0 - 7</v>
      </c>
    </row>
    <row r="558" spans="1:20" x14ac:dyDescent="0.25">
      <c r="A558" s="36" t="str">
        <f t="shared" si="60"/>
        <v>julho</v>
      </c>
      <c r="B558" s="37">
        <f t="shared" si="61"/>
        <v>27</v>
      </c>
      <c r="C558" s="29">
        <v>45112</v>
      </c>
      <c r="D558" s="29" t="s">
        <v>272</v>
      </c>
      <c r="E558" s="38" t="s">
        <v>4</v>
      </c>
      <c r="F558" s="4" t="s">
        <v>370</v>
      </c>
      <c r="G558" s="40" t="s">
        <v>1251</v>
      </c>
      <c r="H558" s="4" t="s">
        <v>1384</v>
      </c>
      <c r="I558" s="4" t="s">
        <v>16</v>
      </c>
      <c r="J558" s="4" t="s">
        <v>68</v>
      </c>
      <c r="K558" s="4" t="s">
        <v>370</v>
      </c>
      <c r="L558" s="4" t="s">
        <v>1266</v>
      </c>
      <c r="M558" s="4" t="s">
        <v>1261</v>
      </c>
      <c r="N558" s="4">
        <v>0</v>
      </c>
      <c r="O558" s="4">
        <v>0</v>
      </c>
      <c r="P558" s="4">
        <v>23</v>
      </c>
      <c r="Q558" s="41">
        <f t="shared" si="62"/>
        <v>0</v>
      </c>
      <c r="R558" s="39">
        <v>45112</v>
      </c>
      <c r="S558" s="39">
        <v>45112</v>
      </c>
      <c r="T558" s="27" t="str">
        <f t="shared" si="51"/>
        <v>0 - 7</v>
      </c>
    </row>
    <row r="559" spans="1:20" x14ac:dyDescent="0.25">
      <c r="A559" s="36" t="str">
        <f t="shared" si="60"/>
        <v>julho</v>
      </c>
      <c r="B559" s="37">
        <f t="shared" si="61"/>
        <v>27</v>
      </c>
      <c r="C559" s="29">
        <v>45112</v>
      </c>
      <c r="D559" s="29" t="s">
        <v>272</v>
      </c>
      <c r="E559" s="38" t="s">
        <v>4</v>
      </c>
      <c r="F559" s="4" t="s">
        <v>370</v>
      </c>
      <c r="G559" s="40" t="s">
        <v>1251</v>
      </c>
      <c r="H559" s="4" t="s">
        <v>1384</v>
      </c>
      <c r="I559" s="4" t="s">
        <v>16</v>
      </c>
      <c r="J559" s="4" t="s">
        <v>68</v>
      </c>
      <c r="K559" s="4" t="s">
        <v>370</v>
      </c>
      <c r="L559" s="4" t="s">
        <v>1267</v>
      </c>
      <c r="M559" s="4" t="s">
        <v>1261</v>
      </c>
      <c r="N559" s="4">
        <v>0</v>
      </c>
      <c r="O559" s="4">
        <v>0</v>
      </c>
      <c r="P559" s="4">
        <v>40</v>
      </c>
      <c r="Q559" s="41">
        <f t="shared" si="62"/>
        <v>0</v>
      </c>
      <c r="R559" s="39">
        <v>45112</v>
      </c>
      <c r="S559" s="39">
        <v>45112</v>
      </c>
      <c r="T559" s="27" t="str">
        <f t="shared" si="51"/>
        <v>0 - 7</v>
      </c>
    </row>
    <row r="560" spans="1:20" x14ac:dyDescent="0.25">
      <c r="A560" s="36" t="str">
        <f t="shared" si="60"/>
        <v>julho</v>
      </c>
      <c r="B560" s="37">
        <f t="shared" si="61"/>
        <v>27</v>
      </c>
      <c r="C560" s="29">
        <v>45112</v>
      </c>
      <c r="D560" s="29" t="s">
        <v>272</v>
      </c>
      <c r="E560" s="38" t="s">
        <v>4</v>
      </c>
      <c r="F560" s="4" t="s">
        <v>370</v>
      </c>
      <c r="G560" s="40" t="s">
        <v>1251</v>
      </c>
      <c r="H560" s="4" t="s">
        <v>1384</v>
      </c>
      <c r="I560" s="4" t="s">
        <v>16</v>
      </c>
      <c r="J560" s="4" t="s">
        <v>68</v>
      </c>
      <c r="K560" s="4" t="s">
        <v>370</v>
      </c>
      <c r="L560" s="4" t="s">
        <v>1268</v>
      </c>
      <c r="M560" s="4" t="s">
        <v>1261</v>
      </c>
      <c r="N560" s="4">
        <v>0</v>
      </c>
      <c r="O560" s="4">
        <v>0</v>
      </c>
      <c r="P560" s="4">
        <v>10</v>
      </c>
      <c r="Q560" s="41">
        <f t="shared" si="62"/>
        <v>0</v>
      </c>
      <c r="R560" s="39">
        <v>45112</v>
      </c>
      <c r="S560" s="39">
        <v>45112</v>
      </c>
      <c r="T560" s="27" t="str">
        <f t="shared" si="51"/>
        <v>0 - 7</v>
      </c>
    </row>
    <row r="561" spans="1:20" x14ac:dyDescent="0.25">
      <c r="A561" s="36" t="str">
        <f t="shared" si="60"/>
        <v>julho</v>
      </c>
      <c r="B561" s="37">
        <f t="shared" si="61"/>
        <v>27</v>
      </c>
      <c r="C561" s="29">
        <v>45112</v>
      </c>
      <c r="D561" s="29" t="s">
        <v>272</v>
      </c>
      <c r="E561" s="38" t="s">
        <v>4</v>
      </c>
      <c r="F561" s="4" t="s">
        <v>370</v>
      </c>
      <c r="G561" s="40" t="s">
        <v>1251</v>
      </c>
      <c r="H561" s="4" t="s">
        <v>1384</v>
      </c>
      <c r="I561" s="4" t="s">
        <v>16</v>
      </c>
      <c r="J561" s="4" t="s">
        <v>68</v>
      </c>
      <c r="K561" s="4" t="s">
        <v>370</v>
      </c>
      <c r="L561" s="4" t="s">
        <v>1269</v>
      </c>
      <c r="M561" s="4" t="s">
        <v>1253</v>
      </c>
      <c r="N561" s="4">
        <v>0</v>
      </c>
      <c r="O561" s="4">
        <v>0</v>
      </c>
      <c r="P561" s="4">
        <v>227</v>
      </c>
      <c r="Q561" s="41">
        <f t="shared" si="62"/>
        <v>0</v>
      </c>
      <c r="R561" s="39">
        <v>45112</v>
      </c>
      <c r="S561" s="39">
        <v>45112</v>
      </c>
      <c r="T561" s="27" t="str">
        <f t="shared" si="51"/>
        <v>0 - 7</v>
      </c>
    </row>
    <row r="562" spans="1:20" x14ac:dyDescent="0.25">
      <c r="A562" s="36" t="str">
        <f t="shared" si="60"/>
        <v>julho</v>
      </c>
      <c r="B562" s="37">
        <f t="shared" si="61"/>
        <v>27</v>
      </c>
      <c r="C562" s="29">
        <v>45112</v>
      </c>
      <c r="D562" s="29" t="s">
        <v>272</v>
      </c>
      <c r="E562" s="38" t="s">
        <v>4</v>
      </c>
      <c r="F562" s="4" t="s">
        <v>370</v>
      </c>
      <c r="G562" s="40" t="s">
        <v>1251</v>
      </c>
      <c r="H562" s="4" t="s">
        <v>1384</v>
      </c>
      <c r="I562" s="4" t="s">
        <v>16</v>
      </c>
      <c r="J562" s="4" t="s">
        <v>68</v>
      </c>
      <c r="K562" s="4" t="s">
        <v>370</v>
      </c>
      <c r="L562" s="4" t="s">
        <v>1270</v>
      </c>
      <c r="M562" s="4" t="s">
        <v>1255</v>
      </c>
      <c r="N562" s="4">
        <v>0</v>
      </c>
      <c r="O562" s="4">
        <v>0</v>
      </c>
      <c r="P562" s="4">
        <v>323</v>
      </c>
      <c r="Q562" s="41">
        <f t="shared" si="62"/>
        <v>0</v>
      </c>
      <c r="R562" s="39">
        <v>45112</v>
      </c>
      <c r="S562" s="39">
        <v>45112</v>
      </c>
      <c r="T562" s="27" t="str">
        <f t="shared" si="51"/>
        <v>0 - 7</v>
      </c>
    </row>
    <row r="563" spans="1:20" x14ac:dyDescent="0.25">
      <c r="A563" s="36" t="str">
        <f t="shared" si="60"/>
        <v>julho</v>
      </c>
      <c r="B563" s="37">
        <f t="shared" si="61"/>
        <v>27</v>
      </c>
      <c r="C563" s="29">
        <v>45112</v>
      </c>
      <c r="D563" s="29" t="s">
        <v>272</v>
      </c>
      <c r="E563" s="38" t="s">
        <v>4</v>
      </c>
      <c r="F563" s="4" t="s">
        <v>370</v>
      </c>
      <c r="G563" s="40" t="s">
        <v>861</v>
      </c>
      <c r="H563" s="4" t="s">
        <v>1385</v>
      </c>
      <c r="I563" s="4" t="s">
        <v>16</v>
      </c>
      <c r="J563" s="4" t="s">
        <v>17</v>
      </c>
      <c r="K563" s="4" t="s">
        <v>1273</v>
      </c>
      <c r="L563" s="4" t="s">
        <v>1271</v>
      </c>
      <c r="M563" s="4" t="s">
        <v>1272</v>
      </c>
      <c r="N563" s="4">
        <v>9</v>
      </c>
      <c r="O563" s="4">
        <v>0</v>
      </c>
      <c r="P563" s="4">
        <v>702</v>
      </c>
      <c r="Q563" s="41">
        <f t="shared" si="62"/>
        <v>0</v>
      </c>
      <c r="R563" s="39">
        <v>45112</v>
      </c>
      <c r="S563" s="39">
        <v>45112</v>
      </c>
      <c r="T563" s="27" t="str">
        <f t="shared" si="51"/>
        <v>0 - 7</v>
      </c>
    </row>
    <row r="564" spans="1:20" x14ac:dyDescent="0.25">
      <c r="A564" s="36" t="str">
        <f t="shared" si="60"/>
        <v>julho</v>
      </c>
      <c r="B564" s="37">
        <f t="shared" si="61"/>
        <v>27</v>
      </c>
      <c r="C564" s="29">
        <v>45112</v>
      </c>
      <c r="D564" s="29" t="s">
        <v>272</v>
      </c>
      <c r="E564" s="38" t="s">
        <v>4</v>
      </c>
      <c r="F564" s="4" t="s">
        <v>370</v>
      </c>
      <c r="G564" s="40" t="s">
        <v>861</v>
      </c>
      <c r="H564" s="4" t="s">
        <v>1385</v>
      </c>
      <c r="I564" s="4" t="s">
        <v>16</v>
      </c>
      <c r="J564" s="4" t="s">
        <v>17</v>
      </c>
      <c r="K564" s="4" t="s">
        <v>1276</v>
      </c>
      <c r="L564" s="4" t="s">
        <v>1274</v>
      </c>
      <c r="M564" s="4" t="s">
        <v>1275</v>
      </c>
      <c r="N564" s="4">
        <v>9</v>
      </c>
      <c r="O564" s="4">
        <v>0</v>
      </c>
      <c r="P564" s="4">
        <v>702</v>
      </c>
      <c r="Q564" s="41">
        <f t="shared" si="62"/>
        <v>0</v>
      </c>
      <c r="R564" s="39">
        <v>45112</v>
      </c>
      <c r="S564" s="39">
        <v>45112</v>
      </c>
      <c r="T564" s="27" t="str">
        <f t="shared" si="51"/>
        <v>0 - 7</v>
      </c>
    </row>
    <row r="565" spans="1:20" x14ac:dyDescent="0.25">
      <c r="A565" s="36" t="str">
        <f t="shared" si="60"/>
        <v>julho</v>
      </c>
      <c r="B565" s="37">
        <f t="shared" si="61"/>
        <v>27</v>
      </c>
      <c r="C565" s="29">
        <v>45112</v>
      </c>
      <c r="D565" s="29" t="s">
        <v>272</v>
      </c>
      <c r="E565" s="38" t="s">
        <v>4</v>
      </c>
      <c r="F565" s="4" t="s">
        <v>370</v>
      </c>
      <c r="G565" s="40" t="s">
        <v>861</v>
      </c>
      <c r="H565" s="4" t="s">
        <v>1385</v>
      </c>
      <c r="I565" s="4" t="s">
        <v>16</v>
      </c>
      <c r="J565" s="4" t="s">
        <v>17</v>
      </c>
      <c r="K565" s="4" t="s">
        <v>1279</v>
      </c>
      <c r="L565" s="4" t="s">
        <v>1277</v>
      </c>
      <c r="M565" s="4" t="s">
        <v>1278</v>
      </c>
      <c r="N565" s="4">
        <v>9</v>
      </c>
      <c r="O565" s="4">
        <v>0</v>
      </c>
      <c r="P565" s="4">
        <v>702</v>
      </c>
      <c r="Q565" s="41">
        <f t="shared" si="62"/>
        <v>0</v>
      </c>
      <c r="R565" s="39">
        <v>45112</v>
      </c>
      <c r="S565" s="39">
        <v>45112</v>
      </c>
      <c r="T565" s="27" t="str">
        <f t="shared" si="51"/>
        <v>0 - 7</v>
      </c>
    </row>
    <row r="566" spans="1:20" x14ac:dyDescent="0.25">
      <c r="A566" s="36" t="str">
        <f t="shared" si="60"/>
        <v>julho</v>
      </c>
      <c r="B566" s="37">
        <f t="shared" si="61"/>
        <v>27</v>
      </c>
      <c r="C566" s="29">
        <v>45112</v>
      </c>
      <c r="D566" s="29" t="s">
        <v>272</v>
      </c>
      <c r="E566" s="38" t="s">
        <v>4</v>
      </c>
      <c r="F566" s="4" t="s">
        <v>370</v>
      </c>
      <c r="G566" s="40" t="s">
        <v>861</v>
      </c>
      <c r="H566" s="4" t="s">
        <v>1385</v>
      </c>
      <c r="I566" s="4" t="s">
        <v>16</v>
      </c>
      <c r="J566" s="4" t="s">
        <v>17</v>
      </c>
      <c r="K566" s="4" t="s">
        <v>1282</v>
      </c>
      <c r="L566" s="4" t="s">
        <v>1280</v>
      </c>
      <c r="M566" s="4" t="s">
        <v>1281</v>
      </c>
      <c r="N566" s="4">
        <v>9</v>
      </c>
      <c r="O566" s="4">
        <v>0</v>
      </c>
      <c r="P566" s="4">
        <v>702</v>
      </c>
      <c r="Q566" s="41">
        <f t="shared" si="62"/>
        <v>0</v>
      </c>
      <c r="R566" s="39">
        <v>45112</v>
      </c>
      <c r="S566" s="39">
        <v>45112</v>
      </c>
      <c r="T566" s="27" t="str">
        <f t="shared" si="51"/>
        <v>0 - 7</v>
      </c>
    </row>
    <row r="567" spans="1:20" x14ac:dyDescent="0.25">
      <c r="A567" s="36" t="str">
        <f t="shared" si="60"/>
        <v>julho</v>
      </c>
      <c r="B567" s="37">
        <f t="shared" si="61"/>
        <v>27</v>
      </c>
      <c r="C567" s="29">
        <v>45112</v>
      </c>
      <c r="D567" s="29" t="s">
        <v>272</v>
      </c>
      <c r="E567" s="38" t="s">
        <v>4</v>
      </c>
      <c r="F567" s="4" t="s">
        <v>370</v>
      </c>
      <c r="G567" s="40" t="s">
        <v>861</v>
      </c>
      <c r="H567" s="4" t="s">
        <v>1385</v>
      </c>
      <c r="I567" s="4" t="s">
        <v>16</v>
      </c>
      <c r="J567" s="4" t="s">
        <v>118</v>
      </c>
      <c r="K567" s="4" t="s">
        <v>1285</v>
      </c>
      <c r="L567" s="4" t="s">
        <v>1283</v>
      </c>
      <c r="M567" s="4" t="s">
        <v>1284</v>
      </c>
      <c r="N567" s="4">
        <v>6</v>
      </c>
      <c r="O567" s="4">
        <v>0</v>
      </c>
      <c r="P567" s="4">
        <v>180</v>
      </c>
      <c r="Q567" s="41">
        <f t="shared" si="62"/>
        <v>0</v>
      </c>
      <c r="R567" s="39">
        <v>45112</v>
      </c>
      <c r="S567" s="39">
        <v>45112</v>
      </c>
      <c r="T567" s="27" t="str">
        <f t="shared" si="51"/>
        <v>0 - 7</v>
      </c>
    </row>
    <row r="568" spans="1:20" x14ac:dyDescent="0.25">
      <c r="A568" s="36" t="str">
        <f t="shared" si="60"/>
        <v>julho</v>
      </c>
      <c r="B568" s="37">
        <f t="shared" si="61"/>
        <v>27</v>
      </c>
      <c r="C568" s="29">
        <v>45112</v>
      </c>
      <c r="D568" s="29" t="s">
        <v>272</v>
      </c>
      <c r="E568" s="38" t="s">
        <v>4</v>
      </c>
      <c r="F568" s="4" t="s">
        <v>370</v>
      </c>
      <c r="G568" s="40" t="s">
        <v>861</v>
      </c>
      <c r="H568" s="4" t="s">
        <v>1385</v>
      </c>
      <c r="I568" s="4" t="s">
        <v>16</v>
      </c>
      <c r="J568" s="4" t="s">
        <v>118</v>
      </c>
      <c r="K568" s="4" t="s">
        <v>1287</v>
      </c>
      <c r="L568" s="4" t="s">
        <v>1286</v>
      </c>
      <c r="M568" s="4" t="s">
        <v>1284</v>
      </c>
      <c r="N568" s="4">
        <v>6</v>
      </c>
      <c r="O568" s="4">
        <v>0</v>
      </c>
      <c r="P568" s="4">
        <v>180</v>
      </c>
      <c r="Q568" s="41">
        <f t="shared" si="62"/>
        <v>0</v>
      </c>
      <c r="R568" s="39">
        <v>45112</v>
      </c>
      <c r="S568" s="39">
        <v>45112</v>
      </c>
      <c r="T568" s="27" t="str">
        <f t="shared" si="51"/>
        <v>0 - 7</v>
      </c>
    </row>
    <row r="569" spans="1:20" x14ac:dyDescent="0.25">
      <c r="A569" s="36" t="str">
        <f t="shared" si="60"/>
        <v>julho</v>
      </c>
      <c r="B569" s="37">
        <f t="shared" si="61"/>
        <v>27</v>
      </c>
      <c r="C569" s="29">
        <v>45112</v>
      </c>
      <c r="D569" s="29" t="s">
        <v>272</v>
      </c>
      <c r="E569" s="38" t="s">
        <v>4</v>
      </c>
      <c r="F569" s="4" t="s">
        <v>370</v>
      </c>
      <c r="G569" s="40" t="s">
        <v>1288</v>
      </c>
      <c r="H569" s="4" t="s">
        <v>1384</v>
      </c>
      <c r="I569" s="4" t="s">
        <v>16</v>
      </c>
      <c r="J569" s="4" t="s">
        <v>68</v>
      </c>
      <c r="K569" s="4" t="s">
        <v>1291</v>
      </c>
      <c r="L569" s="4" t="s">
        <v>1289</v>
      </c>
      <c r="M569" s="4" t="s">
        <v>1290</v>
      </c>
      <c r="N569" s="4">
        <v>8</v>
      </c>
      <c r="O569" s="4">
        <v>0</v>
      </c>
      <c r="P569" s="4">
        <v>1000</v>
      </c>
      <c r="Q569" s="41">
        <f t="shared" si="62"/>
        <v>0</v>
      </c>
      <c r="R569" s="39">
        <v>45112</v>
      </c>
      <c r="S569" s="39">
        <v>45112</v>
      </c>
      <c r="T569" s="27" t="str">
        <f t="shared" si="51"/>
        <v>0 - 7</v>
      </c>
    </row>
    <row r="570" spans="1:20" x14ac:dyDescent="0.25">
      <c r="A570" s="36" t="str">
        <f t="shared" si="60"/>
        <v>julho</v>
      </c>
      <c r="B570" s="37">
        <f t="shared" si="61"/>
        <v>27</v>
      </c>
      <c r="C570" s="29">
        <v>45112</v>
      </c>
      <c r="D570" s="29" t="s">
        <v>272</v>
      </c>
      <c r="E570" s="38" t="s">
        <v>4</v>
      </c>
      <c r="F570" s="4" t="s">
        <v>370</v>
      </c>
      <c r="G570" s="40" t="s">
        <v>1288</v>
      </c>
      <c r="H570" s="4" t="s">
        <v>1384</v>
      </c>
      <c r="I570" s="4" t="s">
        <v>16</v>
      </c>
      <c r="J570" s="4" t="s">
        <v>68</v>
      </c>
      <c r="K570" s="4" t="s">
        <v>1294</v>
      </c>
      <c r="L570" s="4" t="s">
        <v>1292</v>
      </c>
      <c r="M570" s="4" t="s">
        <v>1293</v>
      </c>
      <c r="N570" s="4">
        <v>8</v>
      </c>
      <c r="O570" s="4">
        <v>0</v>
      </c>
      <c r="P570" s="4">
        <v>1000</v>
      </c>
      <c r="Q570" s="41">
        <f t="shared" si="62"/>
        <v>0</v>
      </c>
      <c r="R570" s="39">
        <v>45112</v>
      </c>
      <c r="S570" s="39">
        <v>45112</v>
      </c>
      <c r="T570" s="27" t="str">
        <f t="shared" si="51"/>
        <v>0 - 7</v>
      </c>
    </row>
    <row r="571" spans="1:20" x14ac:dyDescent="0.25">
      <c r="A571" s="36" t="str">
        <f t="shared" si="60"/>
        <v>julho</v>
      </c>
      <c r="B571" s="37">
        <f t="shared" si="61"/>
        <v>27</v>
      </c>
      <c r="C571" s="29">
        <v>45112</v>
      </c>
      <c r="D571" s="29" t="s">
        <v>272</v>
      </c>
      <c r="E571" s="38" t="s">
        <v>4</v>
      </c>
      <c r="F571" s="4" t="s">
        <v>370</v>
      </c>
      <c r="G571" s="40" t="s">
        <v>1288</v>
      </c>
      <c r="H571" s="4" t="s">
        <v>1384</v>
      </c>
      <c r="I571" s="4" t="s">
        <v>16</v>
      </c>
      <c r="J571" s="4" t="s">
        <v>68</v>
      </c>
      <c r="K571" s="4" t="s">
        <v>1297</v>
      </c>
      <c r="L571" s="4" t="s">
        <v>1295</v>
      </c>
      <c r="M571" s="4" t="s">
        <v>1296</v>
      </c>
      <c r="N571" s="4">
        <v>8</v>
      </c>
      <c r="O571" s="4">
        <v>0</v>
      </c>
      <c r="P571" s="4">
        <v>1000</v>
      </c>
      <c r="Q571" s="41">
        <f t="shared" si="62"/>
        <v>0</v>
      </c>
      <c r="R571" s="39">
        <v>45112</v>
      </c>
      <c r="S571" s="39">
        <v>45112</v>
      </c>
      <c r="T571" s="27" t="str">
        <f t="shared" si="51"/>
        <v>0 - 7</v>
      </c>
    </row>
    <row r="572" spans="1:20" x14ac:dyDescent="0.25">
      <c r="A572" s="36" t="str">
        <f t="shared" si="60"/>
        <v>julho</v>
      </c>
      <c r="B572" s="37">
        <f t="shared" si="61"/>
        <v>27</v>
      </c>
      <c r="C572" s="29">
        <v>45112</v>
      </c>
      <c r="D572" s="29" t="s">
        <v>272</v>
      </c>
      <c r="E572" s="38" t="s">
        <v>4</v>
      </c>
      <c r="F572" s="4" t="s">
        <v>370</v>
      </c>
      <c r="G572" s="40" t="s">
        <v>1288</v>
      </c>
      <c r="H572" s="4" t="s">
        <v>1384</v>
      </c>
      <c r="I572" s="4" t="s">
        <v>16</v>
      </c>
      <c r="J572" s="4" t="s">
        <v>68</v>
      </c>
      <c r="K572" s="4" t="s">
        <v>1300</v>
      </c>
      <c r="L572" s="4" t="s">
        <v>1298</v>
      </c>
      <c r="M572" s="4" t="s">
        <v>1299</v>
      </c>
      <c r="N572" s="4">
        <v>8</v>
      </c>
      <c r="O572" s="4">
        <v>0</v>
      </c>
      <c r="P572" s="4">
        <v>1000</v>
      </c>
      <c r="Q572" s="41">
        <f t="shared" si="62"/>
        <v>0</v>
      </c>
      <c r="R572" s="39">
        <v>45112</v>
      </c>
      <c r="S572" s="39">
        <v>45112</v>
      </c>
      <c r="T572" s="27" t="str">
        <f t="shared" si="51"/>
        <v>0 - 7</v>
      </c>
    </row>
    <row r="573" spans="1:20" x14ac:dyDescent="0.25">
      <c r="A573" s="36" t="str">
        <f t="shared" si="60"/>
        <v>julho</v>
      </c>
      <c r="B573" s="37">
        <f t="shared" si="61"/>
        <v>27</v>
      </c>
      <c r="C573" s="29">
        <v>45112</v>
      </c>
      <c r="D573" s="29" t="s">
        <v>272</v>
      </c>
      <c r="E573" s="38" t="s">
        <v>4</v>
      </c>
      <c r="F573" s="4" t="s">
        <v>370</v>
      </c>
      <c r="G573" s="40" t="s">
        <v>1288</v>
      </c>
      <c r="H573" s="4" t="s">
        <v>1384</v>
      </c>
      <c r="I573" s="4" t="s">
        <v>16</v>
      </c>
      <c r="J573" s="4" t="s">
        <v>68</v>
      </c>
      <c r="K573" s="4" t="s">
        <v>1303</v>
      </c>
      <c r="L573" s="4" t="s">
        <v>1301</v>
      </c>
      <c r="M573" s="4" t="s">
        <v>1302</v>
      </c>
      <c r="N573" s="4">
        <v>8</v>
      </c>
      <c r="O573" s="4">
        <v>0</v>
      </c>
      <c r="P573" s="4">
        <v>1000</v>
      </c>
      <c r="Q573" s="41">
        <f t="shared" si="62"/>
        <v>0</v>
      </c>
      <c r="R573" s="39">
        <v>45112</v>
      </c>
      <c r="S573" s="39">
        <v>45112</v>
      </c>
      <c r="T573" s="27" t="str">
        <f t="shared" si="51"/>
        <v>0 - 7</v>
      </c>
    </row>
    <row r="574" spans="1:20" x14ac:dyDescent="0.25">
      <c r="A574" s="36" t="str">
        <f t="shared" si="60"/>
        <v>julho</v>
      </c>
      <c r="B574" s="37">
        <f t="shared" si="61"/>
        <v>27</v>
      </c>
      <c r="C574" s="29">
        <v>45112</v>
      </c>
      <c r="D574" s="29" t="s">
        <v>272</v>
      </c>
      <c r="E574" s="38" t="s">
        <v>4</v>
      </c>
      <c r="F574" s="4" t="s">
        <v>370</v>
      </c>
      <c r="G574" s="40" t="s">
        <v>1288</v>
      </c>
      <c r="H574" s="4" t="s">
        <v>1384</v>
      </c>
      <c r="I574" s="4" t="s">
        <v>16</v>
      </c>
      <c r="J574" s="4" t="s">
        <v>68</v>
      </c>
      <c r="K574" s="4" t="s">
        <v>1306</v>
      </c>
      <c r="L574" s="4" t="s">
        <v>1304</v>
      </c>
      <c r="M574" s="4" t="s">
        <v>1305</v>
      </c>
      <c r="N574" s="4">
        <v>8</v>
      </c>
      <c r="O574" s="4">
        <v>0</v>
      </c>
      <c r="P574" s="4">
        <v>1000</v>
      </c>
      <c r="Q574" s="41">
        <f t="shared" si="62"/>
        <v>0</v>
      </c>
      <c r="R574" s="39">
        <v>45112</v>
      </c>
      <c r="S574" s="39">
        <v>45112</v>
      </c>
      <c r="T574" s="27" t="str">
        <f t="shared" si="51"/>
        <v>0 - 7</v>
      </c>
    </row>
    <row r="575" spans="1:20" x14ac:dyDescent="0.25">
      <c r="A575" s="36" t="str">
        <f t="shared" ref="A575:A576" si="63">TEXT(DATE(,MONTH(C575),1),"MMMM")</f>
        <v>julho</v>
      </c>
      <c r="B575" s="37">
        <f t="shared" ref="B575:B576" si="64">WEEKNUM(C575)</f>
        <v>28</v>
      </c>
      <c r="C575" s="29">
        <v>45117</v>
      </c>
      <c r="D575" s="29" t="s">
        <v>272</v>
      </c>
      <c r="E575" s="38" t="s">
        <v>4</v>
      </c>
      <c r="F575" s="4" t="s">
        <v>370</v>
      </c>
      <c r="G575" s="40" t="s">
        <v>1307</v>
      </c>
      <c r="H575" s="4" t="s">
        <v>1372</v>
      </c>
      <c r="I575" s="4" t="s">
        <v>684</v>
      </c>
      <c r="J575" s="4" t="s">
        <v>1308</v>
      </c>
      <c r="K575" s="4" t="s">
        <v>1310</v>
      </c>
      <c r="L575" s="4" t="s">
        <v>1309</v>
      </c>
      <c r="M575" s="4" t="s">
        <v>1309</v>
      </c>
      <c r="N575" s="4">
        <v>1</v>
      </c>
      <c r="O575" s="4">
        <v>0</v>
      </c>
      <c r="P575" s="4">
        <v>30</v>
      </c>
      <c r="Q575" s="41">
        <f>_xlfn.DAYS(S575,R575)</f>
        <v>3</v>
      </c>
      <c r="R575" s="39">
        <v>45117</v>
      </c>
      <c r="S575" s="39">
        <v>45120</v>
      </c>
      <c r="T575" s="27" t="str">
        <f t="shared" si="51"/>
        <v>0 - 7</v>
      </c>
    </row>
    <row r="576" spans="1:20" x14ac:dyDescent="0.25">
      <c r="A576" s="36" t="str">
        <f t="shared" si="63"/>
        <v>julho</v>
      </c>
      <c r="B576" s="37">
        <f t="shared" si="64"/>
        <v>28</v>
      </c>
      <c r="C576" s="29">
        <v>45117</v>
      </c>
      <c r="D576" s="29" t="s">
        <v>272</v>
      </c>
      <c r="E576" s="42" t="s">
        <v>4</v>
      </c>
      <c r="F576" s="5" t="s">
        <v>370</v>
      </c>
      <c r="G576" s="44" t="s">
        <v>1307</v>
      </c>
      <c r="H576" s="4" t="s">
        <v>1372</v>
      </c>
      <c r="I576" s="5" t="s">
        <v>684</v>
      </c>
      <c r="J576" s="5" t="s">
        <v>1308</v>
      </c>
      <c r="K576" s="5" t="s">
        <v>1312</v>
      </c>
      <c r="L576" s="5" t="s">
        <v>1311</v>
      </c>
      <c r="M576" s="5" t="s">
        <v>1311</v>
      </c>
      <c r="N576" s="5">
        <v>1</v>
      </c>
      <c r="O576" s="5">
        <v>0</v>
      </c>
      <c r="P576" s="5">
        <v>1277</v>
      </c>
      <c r="Q576" s="41">
        <f t="shared" ref="Q576:Q596" si="65">_xlfn.DAYS(S576,R576)</f>
        <v>3</v>
      </c>
      <c r="R576" s="39">
        <v>45117</v>
      </c>
      <c r="S576" s="39">
        <v>45120</v>
      </c>
      <c r="T576" s="27" t="str">
        <f t="shared" si="51"/>
        <v>0 - 7</v>
      </c>
    </row>
    <row r="577" spans="1:20" x14ac:dyDescent="0.25">
      <c r="A577" s="36" t="str">
        <f t="shared" ref="A577:A596" si="66">TEXT(DATE(,MONTH(C577),1),"MMMM")</f>
        <v>julho</v>
      </c>
      <c r="B577" s="37">
        <f t="shared" ref="B577:B596" si="67">WEEKNUM(C577)</f>
        <v>28</v>
      </c>
      <c r="C577" s="29">
        <v>45120</v>
      </c>
      <c r="D577" s="29" t="s">
        <v>272</v>
      </c>
      <c r="E577" s="38" t="s">
        <v>4</v>
      </c>
      <c r="F577" s="4" t="s">
        <v>370</v>
      </c>
      <c r="G577" s="40" t="s">
        <v>120</v>
      </c>
      <c r="H577" s="4" t="s">
        <v>1386</v>
      </c>
      <c r="I577" s="4" t="s">
        <v>962</v>
      </c>
      <c r="J577" s="4" t="s">
        <v>1313</v>
      </c>
      <c r="K577" s="4" t="s">
        <v>1316</v>
      </c>
      <c r="L577" s="4" t="s">
        <v>1314</v>
      </c>
      <c r="M577" s="4" t="s">
        <v>1315</v>
      </c>
      <c r="N577" s="4">
        <v>6</v>
      </c>
      <c r="O577" s="4">
        <v>0</v>
      </c>
      <c r="P577" s="4">
        <v>900</v>
      </c>
      <c r="Q577" s="41">
        <f t="shared" si="65"/>
        <v>0</v>
      </c>
      <c r="R577" s="39">
        <v>45120</v>
      </c>
      <c r="S577" s="39">
        <v>45120</v>
      </c>
      <c r="T577" s="27" t="str">
        <f t="shared" si="51"/>
        <v>0 - 7</v>
      </c>
    </row>
    <row r="578" spans="1:20" x14ac:dyDescent="0.25">
      <c r="A578" s="36" t="str">
        <f t="shared" si="66"/>
        <v>julho</v>
      </c>
      <c r="B578" s="37">
        <f t="shared" si="67"/>
        <v>28</v>
      </c>
      <c r="C578" s="29">
        <v>45120</v>
      </c>
      <c r="D578" s="29" t="s">
        <v>272</v>
      </c>
      <c r="E578" s="38" t="s">
        <v>4</v>
      </c>
      <c r="F578" s="4" t="s">
        <v>370</v>
      </c>
      <c r="G578" s="40" t="s">
        <v>137</v>
      </c>
      <c r="H578" s="4" t="s">
        <v>1387</v>
      </c>
      <c r="I578" s="4" t="s">
        <v>684</v>
      </c>
      <c r="J578" s="4" t="s">
        <v>708</v>
      </c>
      <c r="K578" s="4" t="s">
        <v>1318</v>
      </c>
      <c r="L578" s="4" t="s">
        <v>1317</v>
      </c>
      <c r="M578" s="4" t="s">
        <v>1317</v>
      </c>
      <c r="N578" s="4">
        <v>6</v>
      </c>
      <c r="O578" s="4">
        <v>0</v>
      </c>
      <c r="P578" s="4">
        <v>384</v>
      </c>
      <c r="Q578" s="41">
        <f t="shared" si="65"/>
        <v>0</v>
      </c>
      <c r="R578" s="39">
        <v>45120</v>
      </c>
      <c r="S578" s="39">
        <v>45120</v>
      </c>
      <c r="T578" s="27" t="str">
        <f t="shared" ref="T578:T596" si="68">_xlfn.IFS(Q578&lt;8,$W$3,Q578&lt;13,$W$4,Q578&lt;18,$W$5,Q578&lt;23,$W$6,Q578&lt;28,$W$7,Q578&lt;33,$W$8,Q578&lt;38,$W$9,Q578&lt;43,$W$10,Q578&lt;48,$W$11,Q578&lt;52,$W$12,Q578&gt;53,"CRIAR_FAIXA")</f>
        <v>0 - 7</v>
      </c>
    </row>
    <row r="579" spans="1:20" x14ac:dyDescent="0.25">
      <c r="A579" s="36" t="str">
        <f t="shared" si="66"/>
        <v>julho</v>
      </c>
      <c r="B579" s="37">
        <f t="shared" si="67"/>
        <v>28</v>
      </c>
      <c r="C579" s="29">
        <v>45120</v>
      </c>
      <c r="D579" s="29" t="s">
        <v>272</v>
      </c>
      <c r="E579" s="38" t="s">
        <v>4</v>
      </c>
      <c r="F579" s="4" t="s">
        <v>370</v>
      </c>
      <c r="G579" s="40" t="s">
        <v>137</v>
      </c>
      <c r="H579" s="4" t="s">
        <v>1387</v>
      </c>
      <c r="I579" s="4" t="s">
        <v>684</v>
      </c>
      <c r="J579" s="4" t="s">
        <v>708</v>
      </c>
      <c r="K579" s="4" t="s">
        <v>1320</v>
      </c>
      <c r="L579" s="4" t="s">
        <v>1319</v>
      </c>
      <c r="M579" s="4" t="s">
        <v>1319</v>
      </c>
      <c r="N579" s="4">
        <v>6</v>
      </c>
      <c r="O579" s="4">
        <v>0</v>
      </c>
      <c r="P579" s="4">
        <v>384</v>
      </c>
      <c r="Q579" s="41">
        <f t="shared" si="65"/>
        <v>0</v>
      </c>
      <c r="R579" s="39">
        <v>45120</v>
      </c>
      <c r="S579" s="39">
        <v>45120</v>
      </c>
      <c r="T579" s="27" t="str">
        <f t="shared" si="68"/>
        <v>0 - 7</v>
      </c>
    </row>
    <row r="580" spans="1:20" x14ac:dyDescent="0.25">
      <c r="A580" s="36" t="str">
        <f t="shared" si="66"/>
        <v>julho</v>
      </c>
      <c r="B580" s="37">
        <f t="shared" si="67"/>
        <v>28</v>
      </c>
      <c r="C580" s="29">
        <v>45120</v>
      </c>
      <c r="D580" s="29" t="s">
        <v>272</v>
      </c>
      <c r="E580" s="38" t="s">
        <v>4</v>
      </c>
      <c r="F580" s="4" t="s">
        <v>370</v>
      </c>
      <c r="G580" s="40" t="s">
        <v>137</v>
      </c>
      <c r="H580" s="4" t="s">
        <v>1387</v>
      </c>
      <c r="I580" s="4" t="s">
        <v>684</v>
      </c>
      <c r="J580" s="4" t="s">
        <v>708</v>
      </c>
      <c r="K580" s="4" t="s">
        <v>1322</v>
      </c>
      <c r="L580" s="4" t="s">
        <v>1321</v>
      </c>
      <c r="M580" s="4" t="s">
        <v>1321</v>
      </c>
      <c r="N580" s="4">
        <v>3</v>
      </c>
      <c r="O580" s="4">
        <v>0</v>
      </c>
      <c r="P580" s="4">
        <v>252</v>
      </c>
      <c r="Q580" s="41">
        <f t="shared" si="65"/>
        <v>0</v>
      </c>
      <c r="R580" s="39">
        <v>45120</v>
      </c>
      <c r="S580" s="39">
        <v>45120</v>
      </c>
      <c r="T580" s="27" t="str">
        <f t="shared" si="68"/>
        <v>0 - 7</v>
      </c>
    </row>
    <row r="581" spans="1:20" x14ac:dyDescent="0.25">
      <c r="A581" s="36" t="str">
        <f t="shared" si="66"/>
        <v>julho</v>
      </c>
      <c r="B581" s="37">
        <f t="shared" si="67"/>
        <v>28</v>
      </c>
      <c r="C581" s="29">
        <v>45120</v>
      </c>
      <c r="D581" s="29" t="s">
        <v>272</v>
      </c>
      <c r="E581" s="38" t="s">
        <v>4</v>
      </c>
      <c r="F581" s="4" t="s">
        <v>370</v>
      </c>
      <c r="G581" s="40" t="s">
        <v>137</v>
      </c>
      <c r="H581" s="4" t="s">
        <v>1387</v>
      </c>
      <c r="I581" s="4" t="s">
        <v>684</v>
      </c>
      <c r="J581" s="4" t="s">
        <v>708</v>
      </c>
      <c r="K581" s="4" t="s">
        <v>1324</v>
      </c>
      <c r="L581" s="4" t="s">
        <v>1323</v>
      </c>
      <c r="M581" s="4" t="s">
        <v>1323</v>
      </c>
      <c r="N581" s="4">
        <v>3</v>
      </c>
      <c r="O581" s="4">
        <v>0</v>
      </c>
      <c r="P581" s="4">
        <v>384</v>
      </c>
      <c r="Q581" s="41">
        <f t="shared" si="65"/>
        <v>0</v>
      </c>
      <c r="R581" s="39">
        <v>45120</v>
      </c>
      <c r="S581" s="39">
        <v>45120</v>
      </c>
      <c r="T581" s="27" t="str">
        <f t="shared" si="68"/>
        <v>0 - 7</v>
      </c>
    </row>
    <row r="582" spans="1:20" x14ac:dyDescent="0.25">
      <c r="A582" s="36" t="str">
        <f t="shared" si="66"/>
        <v>julho</v>
      </c>
      <c r="B582" s="37">
        <f t="shared" si="67"/>
        <v>28</v>
      </c>
      <c r="C582" s="29">
        <v>45120</v>
      </c>
      <c r="D582" s="29" t="s">
        <v>272</v>
      </c>
      <c r="E582" s="38" t="s">
        <v>4</v>
      </c>
      <c r="F582" s="4" t="s">
        <v>370</v>
      </c>
      <c r="G582" s="40" t="s">
        <v>137</v>
      </c>
      <c r="H582" s="4" t="s">
        <v>1387</v>
      </c>
      <c r="I582" s="4" t="s">
        <v>684</v>
      </c>
      <c r="J582" s="4" t="s">
        <v>708</v>
      </c>
      <c r="K582" s="4" t="s">
        <v>1326</v>
      </c>
      <c r="L582" s="4" t="s">
        <v>1325</v>
      </c>
      <c r="M582" s="4" t="s">
        <v>1325</v>
      </c>
      <c r="N582" s="4">
        <v>6</v>
      </c>
      <c r="O582" s="4">
        <v>0</v>
      </c>
      <c r="P582" s="4">
        <v>252</v>
      </c>
      <c r="Q582" s="41">
        <f t="shared" si="65"/>
        <v>0</v>
      </c>
      <c r="R582" s="39">
        <v>45120</v>
      </c>
      <c r="S582" s="39">
        <v>45120</v>
      </c>
      <c r="T582" s="27" t="str">
        <f t="shared" si="68"/>
        <v>0 - 7</v>
      </c>
    </row>
    <row r="583" spans="1:20" x14ac:dyDescent="0.25">
      <c r="A583" s="36" t="str">
        <f t="shared" si="66"/>
        <v>julho</v>
      </c>
      <c r="B583" s="37">
        <f t="shared" si="67"/>
        <v>28</v>
      </c>
      <c r="C583" s="29">
        <v>45120</v>
      </c>
      <c r="D583" s="29" t="s">
        <v>272</v>
      </c>
      <c r="E583" s="38" t="s">
        <v>4</v>
      </c>
      <c r="F583" s="4" t="s">
        <v>370</v>
      </c>
      <c r="G583" s="40" t="s">
        <v>137</v>
      </c>
      <c r="H583" s="4" t="s">
        <v>1387</v>
      </c>
      <c r="I583" s="4" t="s">
        <v>684</v>
      </c>
      <c r="J583" s="4" t="s">
        <v>708</v>
      </c>
      <c r="K583" s="4" t="s">
        <v>1328</v>
      </c>
      <c r="L583" s="4" t="s">
        <v>1327</v>
      </c>
      <c r="M583" s="4" t="s">
        <v>1327</v>
      </c>
      <c r="N583" s="4">
        <v>6</v>
      </c>
      <c r="O583" s="4">
        <v>0</v>
      </c>
      <c r="P583" s="4">
        <v>252</v>
      </c>
      <c r="Q583" s="41">
        <f t="shared" si="65"/>
        <v>0</v>
      </c>
      <c r="R583" s="39">
        <v>45120</v>
      </c>
      <c r="S583" s="39">
        <v>45120</v>
      </c>
      <c r="T583" s="27" t="str">
        <f t="shared" si="68"/>
        <v>0 - 7</v>
      </c>
    </row>
    <row r="584" spans="1:20" x14ac:dyDescent="0.25">
      <c r="A584" s="36" t="str">
        <f t="shared" si="66"/>
        <v>julho</v>
      </c>
      <c r="B584" s="37">
        <f t="shared" si="67"/>
        <v>28</v>
      </c>
      <c r="C584" s="29">
        <v>45120</v>
      </c>
      <c r="D584" s="29" t="s">
        <v>272</v>
      </c>
      <c r="E584" s="38" t="s">
        <v>4</v>
      </c>
      <c r="F584" s="4" t="s">
        <v>370</v>
      </c>
      <c r="G584" s="40" t="s">
        <v>137</v>
      </c>
      <c r="H584" s="4" t="s">
        <v>1387</v>
      </c>
      <c r="I584" s="4" t="s">
        <v>684</v>
      </c>
      <c r="J584" s="4" t="s">
        <v>708</v>
      </c>
      <c r="K584" s="4" t="s">
        <v>1330</v>
      </c>
      <c r="L584" s="4" t="s">
        <v>1329</v>
      </c>
      <c r="M584" s="4" t="s">
        <v>1329</v>
      </c>
      <c r="N584" s="4">
        <v>6</v>
      </c>
      <c r="O584" s="4">
        <v>0</v>
      </c>
      <c r="P584" s="4">
        <v>252</v>
      </c>
      <c r="Q584" s="41">
        <f t="shared" si="65"/>
        <v>0</v>
      </c>
      <c r="R584" s="39">
        <v>45120</v>
      </c>
      <c r="S584" s="39">
        <v>45120</v>
      </c>
      <c r="T584" s="27" t="str">
        <f t="shared" si="68"/>
        <v>0 - 7</v>
      </c>
    </row>
    <row r="585" spans="1:20" x14ac:dyDescent="0.25">
      <c r="A585" s="36" t="str">
        <f t="shared" si="66"/>
        <v>julho</v>
      </c>
      <c r="B585" s="37">
        <f t="shared" si="67"/>
        <v>28</v>
      </c>
      <c r="C585" s="29">
        <v>45120</v>
      </c>
      <c r="D585" s="29" t="s">
        <v>272</v>
      </c>
      <c r="E585" s="38" t="s">
        <v>4</v>
      </c>
      <c r="F585" s="4" t="s">
        <v>370</v>
      </c>
      <c r="G585" s="40" t="s">
        <v>861</v>
      </c>
      <c r="H585" s="4" t="s">
        <v>1387</v>
      </c>
      <c r="I585" s="4" t="s">
        <v>684</v>
      </c>
      <c r="J585" s="4" t="s">
        <v>708</v>
      </c>
      <c r="K585" s="4" t="s">
        <v>1322</v>
      </c>
      <c r="L585" s="4" t="s">
        <v>1321</v>
      </c>
      <c r="M585" s="4" t="s">
        <v>1321</v>
      </c>
      <c r="N585" s="4">
        <v>3</v>
      </c>
      <c r="O585" s="4">
        <v>0</v>
      </c>
      <c r="P585" s="4">
        <v>192</v>
      </c>
      <c r="Q585" s="41">
        <f t="shared" si="65"/>
        <v>0</v>
      </c>
      <c r="R585" s="39">
        <v>45120</v>
      </c>
      <c r="S585" s="39">
        <v>45120</v>
      </c>
      <c r="T585" s="27" t="str">
        <f t="shared" si="68"/>
        <v>0 - 7</v>
      </c>
    </row>
    <row r="586" spans="1:20" x14ac:dyDescent="0.25">
      <c r="A586" s="36" t="str">
        <f t="shared" si="66"/>
        <v>julho</v>
      </c>
      <c r="B586" s="37">
        <f t="shared" si="67"/>
        <v>28</v>
      </c>
      <c r="C586" s="29">
        <v>45120</v>
      </c>
      <c r="D586" s="29" t="s">
        <v>272</v>
      </c>
      <c r="E586" s="38" t="s">
        <v>4</v>
      </c>
      <c r="F586" s="4" t="s">
        <v>370</v>
      </c>
      <c r="G586" s="40" t="s">
        <v>861</v>
      </c>
      <c r="H586" s="4" t="s">
        <v>1387</v>
      </c>
      <c r="I586" s="4" t="s">
        <v>684</v>
      </c>
      <c r="J586" s="4" t="s">
        <v>708</v>
      </c>
      <c r="K586" s="4" t="s">
        <v>1324</v>
      </c>
      <c r="L586" s="4" t="s">
        <v>1323</v>
      </c>
      <c r="M586" s="4" t="s">
        <v>1323</v>
      </c>
      <c r="N586" s="4">
        <v>3</v>
      </c>
      <c r="O586" s="4">
        <v>0</v>
      </c>
      <c r="P586" s="4">
        <v>312</v>
      </c>
      <c r="Q586" s="41">
        <f t="shared" si="65"/>
        <v>0</v>
      </c>
      <c r="R586" s="39">
        <v>45120</v>
      </c>
      <c r="S586" s="39">
        <v>45120</v>
      </c>
      <c r="T586" s="27" t="str">
        <f t="shared" si="68"/>
        <v>0 - 7</v>
      </c>
    </row>
    <row r="587" spans="1:20" x14ac:dyDescent="0.25">
      <c r="A587" s="36" t="str">
        <f t="shared" si="66"/>
        <v>julho</v>
      </c>
      <c r="B587" s="37">
        <f t="shared" si="67"/>
        <v>28</v>
      </c>
      <c r="C587" s="29">
        <v>45120</v>
      </c>
      <c r="D587" s="29" t="s">
        <v>272</v>
      </c>
      <c r="E587" s="38" t="s">
        <v>4</v>
      </c>
      <c r="F587" s="4" t="s">
        <v>370</v>
      </c>
      <c r="G587" s="40" t="s">
        <v>861</v>
      </c>
      <c r="H587" s="4" t="s">
        <v>1387</v>
      </c>
      <c r="I587" s="4" t="s">
        <v>684</v>
      </c>
      <c r="J587" s="4" t="s">
        <v>708</v>
      </c>
      <c r="K587" s="4" t="s">
        <v>1328</v>
      </c>
      <c r="L587" s="4" t="s">
        <v>1327</v>
      </c>
      <c r="M587" s="4" t="s">
        <v>1327</v>
      </c>
      <c r="N587" s="4">
        <v>6</v>
      </c>
      <c r="O587" s="4">
        <v>0</v>
      </c>
      <c r="P587" s="4">
        <v>204</v>
      </c>
      <c r="Q587" s="41">
        <f t="shared" si="65"/>
        <v>0</v>
      </c>
      <c r="R587" s="39">
        <v>45120</v>
      </c>
      <c r="S587" s="39">
        <v>45120</v>
      </c>
      <c r="T587" s="27" t="str">
        <f t="shared" si="68"/>
        <v>0 - 7</v>
      </c>
    </row>
    <row r="588" spans="1:20" x14ac:dyDescent="0.25">
      <c r="A588" s="36" t="str">
        <f t="shared" si="66"/>
        <v>julho</v>
      </c>
      <c r="B588" s="37">
        <f t="shared" si="67"/>
        <v>28</v>
      </c>
      <c r="C588" s="29">
        <v>45120</v>
      </c>
      <c r="D588" s="29" t="s">
        <v>272</v>
      </c>
      <c r="E588" s="38" t="s">
        <v>4</v>
      </c>
      <c r="F588" s="4" t="s">
        <v>370</v>
      </c>
      <c r="G588" s="40" t="s">
        <v>1331</v>
      </c>
      <c r="H588" s="4" t="s">
        <v>1372</v>
      </c>
      <c r="I588" s="4" t="s">
        <v>684</v>
      </c>
      <c r="J588" s="4" t="s">
        <v>815</v>
      </c>
      <c r="K588" s="4" t="s">
        <v>1333</v>
      </c>
      <c r="L588" s="4" t="s">
        <v>1332</v>
      </c>
      <c r="M588" s="4" t="s">
        <v>1332</v>
      </c>
      <c r="N588" s="4">
        <v>1</v>
      </c>
      <c r="O588" s="4">
        <v>0</v>
      </c>
      <c r="P588" s="4">
        <v>23</v>
      </c>
      <c r="Q588" s="41">
        <f t="shared" si="65"/>
        <v>4</v>
      </c>
      <c r="R588" s="39">
        <v>45120</v>
      </c>
      <c r="S588" s="46">
        <v>45124</v>
      </c>
      <c r="T588" s="27" t="str">
        <f t="shared" si="68"/>
        <v>0 - 7</v>
      </c>
    </row>
    <row r="589" spans="1:20" x14ac:dyDescent="0.25">
      <c r="A589" s="36" t="str">
        <f t="shared" si="66"/>
        <v>julho</v>
      </c>
      <c r="B589" s="37">
        <f t="shared" si="67"/>
        <v>28</v>
      </c>
      <c r="C589" s="29">
        <v>45120</v>
      </c>
      <c r="D589" s="29" t="s">
        <v>272</v>
      </c>
      <c r="E589" s="38" t="s">
        <v>4</v>
      </c>
      <c r="F589" s="4" t="s">
        <v>370</v>
      </c>
      <c r="G589" s="40" t="s">
        <v>1331</v>
      </c>
      <c r="H589" s="4" t="s">
        <v>1372</v>
      </c>
      <c r="I589" s="4" t="s">
        <v>684</v>
      </c>
      <c r="J589" s="4" t="s">
        <v>1308</v>
      </c>
      <c r="K589" s="4" t="s">
        <v>1335</v>
      </c>
      <c r="L589" s="4" t="s">
        <v>1334</v>
      </c>
      <c r="M589" s="4" t="s">
        <v>1334</v>
      </c>
      <c r="N589" s="4">
        <v>1</v>
      </c>
      <c r="O589" s="4">
        <v>0</v>
      </c>
      <c r="P589" s="4">
        <v>320</v>
      </c>
      <c r="Q589" s="41">
        <f t="shared" si="65"/>
        <v>4</v>
      </c>
      <c r="R589" s="39">
        <v>45120</v>
      </c>
      <c r="S589" s="46">
        <v>45124</v>
      </c>
      <c r="T589" s="27" t="str">
        <f t="shared" si="68"/>
        <v>0 - 7</v>
      </c>
    </row>
    <row r="590" spans="1:20" x14ac:dyDescent="0.25">
      <c r="A590" s="36" t="str">
        <f t="shared" si="66"/>
        <v>julho</v>
      </c>
      <c r="B590" s="37">
        <f t="shared" si="67"/>
        <v>28</v>
      </c>
      <c r="C590" s="29">
        <v>45120</v>
      </c>
      <c r="D590" s="29" t="s">
        <v>272</v>
      </c>
      <c r="E590" s="38" t="s">
        <v>4</v>
      </c>
      <c r="F590" s="4" t="s">
        <v>370</v>
      </c>
      <c r="G590" s="40" t="s">
        <v>1331</v>
      </c>
      <c r="H590" s="4" t="s">
        <v>1372</v>
      </c>
      <c r="I590" s="4" t="s">
        <v>684</v>
      </c>
      <c r="J590" s="4" t="s">
        <v>1308</v>
      </c>
      <c r="K590" s="4" t="s">
        <v>1337</v>
      </c>
      <c r="L590" s="4" t="s">
        <v>1336</v>
      </c>
      <c r="M590" s="4" t="s">
        <v>1336</v>
      </c>
      <c r="N590" s="4">
        <v>1</v>
      </c>
      <c r="O590" s="4">
        <v>0</v>
      </c>
      <c r="P590" s="4">
        <v>20</v>
      </c>
      <c r="Q590" s="41">
        <f t="shared" si="65"/>
        <v>4</v>
      </c>
      <c r="R590" s="39">
        <v>45120</v>
      </c>
      <c r="S590" s="46">
        <v>45124</v>
      </c>
      <c r="T590" s="27" t="str">
        <f t="shared" si="68"/>
        <v>0 - 7</v>
      </c>
    </row>
    <row r="591" spans="1:20" x14ac:dyDescent="0.25">
      <c r="A591" s="36" t="str">
        <f t="shared" si="66"/>
        <v>julho</v>
      </c>
      <c r="B591" s="37">
        <f t="shared" si="67"/>
        <v>28</v>
      </c>
      <c r="C591" s="29">
        <v>45120</v>
      </c>
      <c r="D591" s="29" t="s">
        <v>272</v>
      </c>
      <c r="E591" s="38" t="s">
        <v>4</v>
      </c>
      <c r="F591" s="4" t="s">
        <v>370</v>
      </c>
      <c r="G591" s="40" t="s">
        <v>1331</v>
      </c>
      <c r="H591" s="4" t="s">
        <v>1372</v>
      </c>
      <c r="I591" s="4" t="s">
        <v>684</v>
      </c>
      <c r="J591" s="4" t="s">
        <v>1308</v>
      </c>
      <c r="K591" s="4" t="s">
        <v>1339</v>
      </c>
      <c r="L591" s="4" t="s">
        <v>1338</v>
      </c>
      <c r="M591" s="4" t="s">
        <v>1338</v>
      </c>
      <c r="N591" s="4">
        <v>1</v>
      </c>
      <c r="O591" s="4">
        <v>0</v>
      </c>
      <c r="P591" s="4">
        <v>628</v>
      </c>
      <c r="Q591" s="41">
        <f t="shared" si="65"/>
        <v>4</v>
      </c>
      <c r="R591" s="39">
        <v>45120</v>
      </c>
      <c r="S591" s="46">
        <v>45124</v>
      </c>
      <c r="T591" s="27" t="str">
        <f t="shared" si="68"/>
        <v>0 - 7</v>
      </c>
    </row>
    <row r="592" spans="1:20" x14ac:dyDescent="0.25">
      <c r="A592" s="36" t="str">
        <f t="shared" si="66"/>
        <v>julho</v>
      </c>
      <c r="B592" s="37">
        <f t="shared" si="67"/>
        <v>28</v>
      </c>
      <c r="C592" s="29">
        <v>45120</v>
      </c>
      <c r="D592" s="29" t="s">
        <v>272</v>
      </c>
      <c r="E592" s="38" t="s">
        <v>4</v>
      </c>
      <c r="F592" s="4" t="s">
        <v>370</v>
      </c>
      <c r="G592" s="40" t="s">
        <v>1331</v>
      </c>
      <c r="H592" s="4" t="s">
        <v>1372</v>
      </c>
      <c r="I592" s="4" t="s">
        <v>684</v>
      </c>
      <c r="J592" s="4" t="s">
        <v>1308</v>
      </c>
      <c r="K592" s="4" t="s">
        <v>1337</v>
      </c>
      <c r="L592" s="4" t="s">
        <v>1340</v>
      </c>
      <c r="M592" s="4" t="s">
        <v>1340</v>
      </c>
      <c r="N592" s="4">
        <v>1</v>
      </c>
      <c r="O592" s="4">
        <v>0</v>
      </c>
      <c r="P592" s="4">
        <v>15</v>
      </c>
      <c r="Q592" s="41">
        <f t="shared" si="65"/>
        <v>4</v>
      </c>
      <c r="R592" s="39">
        <v>45120</v>
      </c>
      <c r="S592" s="46">
        <v>45124</v>
      </c>
      <c r="T592" s="27" t="str">
        <f t="shared" si="68"/>
        <v>0 - 7</v>
      </c>
    </row>
    <row r="593" spans="1:20" x14ac:dyDescent="0.25">
      <c r="A593" s="36" t="str">
        <f t="shared" si="66"/>
        <v>julho</v>
      </c>
      <c r="B593" s="37">
        <f t="shared" si="67"/>
        <v>29</v>
      </c>
      <c r="C593" s="29">
        <v>45124</v>
      </c>
      <c r="D593" s="29" t="s">
        <v>272</v>
      </c>
      <c r="E593" s="62" t="s">
        <v>4</v>
      </c>
      <c r="F593" s="63" t="s">
        <v>370</v>
      </c>
      <c r="G593" s="64" t="s">
        <v>1307</v>
      </c>
      <c r="H593" s="4" t="s">
        <v>1372</v>
      </c>
      <c r="I593" s="63" t="s">
        <v>684</v>
      </c>
      <c r="J593" s="63" t="s">
        <v>1308</v>
      </c>
      <c r="K593" s="63" t="s">
        <v>1310</v>
      </c>
      <c r="L593" s="63" t="s">
        <v>1309</v>
      </c>
      <c r="M593" s="70" t="s">
        <v>1309</v>
      </c>
      <c r="N593" s="63">
        <v>1</v>
      </c>
      <c r="O593" s="63">
        <v>0</v>
      </c>
      <c r="P593" s="63">
        <v>30</v>
      </c>
      <c r="Q593" s="41">
        <f t="shared" si="65"/>
        <v>0</v>
      </c>
      <c r="R593" s="68">
        <v>45124</v>
      </c>
      <c r="S593" s="46">
        <v>45124</v>
      </c>
      <c r="T593" s="27" t="str">
        <f t="shared" si="68"/>
        <v>0 - 7</v>
      </c>
    </row>
    <row r="594" spans="1:20" x14ac:dyDescent="0.25">
      <c r="A594" s="36" t="str">
        <f t="shared" si="66"/>
        <v>julho</v>
      </c>
      <c r="B594" s="37">
        <f t="shared" si="67"/>
        <v>29</v>
      </c>
      <c r="C594" s="29">
        <v>45124</v>
      </c>
      <c r="D594" s="29" t="s">
        <v>272</v>
      </c>
      <c r="E594" s="62" t="s">
        <v>4</v>
      </c>
      <c r="F594" s="63" t="s">
        <v>370</v>
      </c>
      <c r="G594" s="64" t="s">
        <v>1307</v>
      </c>
      <c r="H594" s="4" t="s">
        <v>1372</v>
      </c>
      <c r="I594" s="63" t="s">
        <v>684</v>
      </c>
      <c r="J594" s="63" t="s">
        <v>1308</v>
      </c>
      <c r="K594" s="63" t="s">
        <v>1312</v>
      </c>
      <c r="L594" s="63" t="s">
        <v>1311</v>
      </c>
      <c r="M594" s="70" t="s">
        <v>1311</v>
      </c>
      <c r="N594" s="63">
        <v>1</v>
      </c>
      <c r="O594" s="63">
        <v>0</v>
      </c>
      <c r="P594" s="63">
        <v>1229</v>
      </c>
      <c r="Q594" s="41">
        <f t="shared" si="65"/>
        <v>0</v>
      </c>
      <c r="R594" s="68">
        <v>45124</v>
      </c>
      <c r="S594" s="46">
        <v>45124</v>
      </c>
      <c r="T594" s="27" t="str">
        <f t="shared" si="68"/>
        <v>0 - 7</v>
      </c>
    </row>
    <row r="595" spans="1:20" x14ac:dyDescent="0.25">
      <c r="A595" s="36" t="str">
        <f t="shared" si="66"/>
        <v>julho</v>
      </c>
      <c r="B595" s="37">
        <f t="shared" si="67"/>
        <v>29</v>
      </c>
      <c r="C595" s="29">
        <v>45124</v>
      </c>
      <c r="D595" s="29" t="s">
        <v>611</v>
      </c>
      <c r="E595" s="62" t="s">
        <v>4</v>
      </c>
      <c r="F595" s="63" t="s">
        <v>370</v>
      </c>
      <c r="G595" s="64" t="s">
        <v>1342</v>
      </c>
      <c r="H595" s="4" t="s">
        <v>1373</v>
      </c>
      <c r="I595" s="63" t="s">
        <v>233</v>
      </c>
      <c r="J595" s="63" t="s">
        <v>234</v>
      </c>
      <c r="K595" s="63" t="s">
        <v>1344</v>
      </c>
      <c r="L595" s="63" t="s">
        <v>1343</v>
      </c>
      <c r="M595" s="70" t="s">
        <v>1347</v>
      </c>
      <c r="N595" s="63">
        <v>8</v>
      </c>
      <c r="O595" s="63">
        <v>0</v>
      </c>
      <c r="P595" s="63">
        <v>904</v>
      </c>
      <c r="Q595" s="41">
        <f t="shared" si="65"/>
        <v>2</v>
      </c>
      <c r="R595" s="68">
        <v>45124</v>
      </c>
      <c r="S595" s="46">
        <v>45126</v>
      </c>
      <c r="T595" s="27" t="str">
        <f t="shared" si="68"/>
        <v>0 - 7</v>
      </c>
    </row>
    <row r="596" spans="1:20" x14ac:dyDescent="0.25">
      <c r="A596" s="36" t="str">
        <f t="shared" si="66"/>
        <v>julho</v>
      </c>
      <c r="B596" s="37">
        <f t="shared" si="67"/>
        <v>29</v>
      </c>
      <c r="C596" s="29">
        <v>45124</v>
      </c>
      <c r="D596" s="29" t="s">
        <v>611</v>
      </c>
      <c r="E596" s="65" t="s">
        <v>4</v>
      </c>
      <c r="F596" s="66" t="s">
        <v>370</v>
      </c>
      <c r="G596" s="67" t="s">
        <v>1342</v>
      </c>
      <c r="H596" s="4" t="s">
        <v>1373</v>
      </c>
      <c r="I596" s="66" t="s">
        <v>233</v>
      </c>
      <c r="J596" s="66" t="s">
        <v>234</v>
      </c>
      <c r="K596" s="66" t="s">
        <v>1346</v>
      </c>
      <c r="L596" s="66" t="s">
        <v>1345</v>
      </c>
      <c r="M596" s="70" t="s">
        <v>1348</v>
      </c>
      <c r="N596" s="66">
        <v>8</v>
      </c>
      <c r="O596" s="66">
        <v>0</v>
      </c>
      <c r="P596" s="66">
        <v>904</v>
      </c>
      <c r="Q596" s="41">
        <f t="shared" si="65"/>
        <v>2</v>
      </c>
      <c r="R596" s="69">
        <v>45124</v>
      </c>
      <c r="S596" s="46">
        <v>45126</v>
      </c>
      <c r="T596" s="27" t="str">
        <f t="shared" si="68"/>
        <v>0 - 7</v>
      </c>
    </row>
  </sheetData>
  <sheetProtection sheet="1" objects="1" scenarios="1"/>
  <autoFilter ref="A1:T596" xr:uid="{5713007D-BE38-4363-9EA4-93F0C8179D76}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868C5-90EB-4ACE-AA48-49FDC74E9083}">
  <sheetPr codeName="Planilha6"/>
  <dimension ref="A1:V36"/>
  <sheetViews>
    <sheetView showGridLines="0" workbookViewId="0">
      <pane xSplit="4" topLeftCell="E1" activePane="topRight" state="frozen"/>
      <selection pane="topRight" activeCell="E1" sqref="E1:K1"/>
    </sheetView>
  </sheetViews>
  <sheetFormatPr defaultRowHeight="15" x14ac:dyDescent="0.25"/>
  <cols>
    <col min="1" max="1" width="15.5703125" bestFit="1" customWidth="1"/>
    <col min="2" max="3" width="15.5703125" customWidth="1"/>
    <col min="4" max="4" width="11.42578125" customWidth="1"/>
    <col min="5" max="5" width="3.85546875" customWidth="1"/>
    <col min="6" max="6" width="13.42578125" bestFit="1" customWidth="1"/>
    <col min="7" max="7" width="27.42578125" bestFit="1" customWidth="1"/>
    <col min="8" max="8" width="15.5703125" bestFit="1" customWidth="1"/>
    <col min="9" max="11" width="27.42578125" bestFit="1" customWidth="1"/>
    <col min="12" max="12" width="3.5703125" customWidth="1"/>
    <col min="13" max="13" width="8.5703125" bestFit="1" customWidth="1"/>
    <col min="14" max="14" width="14.7109375" bestFit="1" customWidth="1"/>
    <col min="15" max="15" width="14" bestFit="1" customWidth="1"/>
    <col min="16" max="16" width="14.7109375" bestFit="1" customWidth="1"/>
    <col min="17" max="17" width="4.42578125" customWidth="1"/>
    <col min="18" max="18" width="27.42578125" bestFit="1" customWidth="1"/>
    <col min="19" max="19" width="15.140625" bestFit="1" customWidth="1"/>
    <col min="20" max="20" width="14.7109375" bestFit="1" customWidth="1"/>
    <col min="21" max="21" width="9.85546875" customWidth="1"/>
    <col min="22" max="22" width="15.28515625" customWidth="1"/>
    <col min="24" max="24" width="27.42578125" bestFit="1" customWidth="1"/>
    <col min="25" max="25" width="21.5703125" bestFit="1" customWidth="1"/>
    <col min="26" max="26" width="14.7109375" bestFit="1" customWidth="1"/>
    <col min="27" max="27" width="21.5703125" bestFit="1" customWidth="1"/>
  </cols>
  <sheetData>
    <row r="1" spans="1:22" ht="23.25" x14ac:dyDescent="0.35">
      <c r="A1" s="71" t="s">
        <v>893</v>
      </c>
      <c r="B1" s="71"/>
      <c r="C1" s="71"/>
      <c r="D1" s="71"/>
      <c r="E1" s="71" t="s">
        <v>1170</v>
      </c>
      <c r="F1" s="71"/>
      <c r="G1" s="71"/>
      <c r="H1" s="71"/>
      <c r="I1" s="71"/>
      <c r="J1" s="71"/>
      <c r="K1" s="71"/>
      <c r="L1" s="77" t="s">
        <v>1170</v>
      </c>
      <c r="M1" s="77"/>
      <c r="N1" s="77"/>
      <c r="O1" s="77"/>
      <c r="P1" s="77"/>
      <c r="Q1" s="77"/>
      <c r="R1" s="77"/>
      <c r="S1" s="77"/>
      <c r="T1" s="77"/>
      <c r="U1" s="77"/>
      <c r="V1" s="77"/>
    </row>
    <row r="2" spans="1:22" ht="13.5" customHeight="1" x14ac:dyDescent="0.25">
      <c r="H2" s="18"/>
    </row>
    <row r="3" spans="1:22" x14ac:dyDescent="0.25">
      <c r="G3" s="25" t="s">
        <v>615</v>
      </c>
      <c r="H3" s="61">
        <f>N5</f>
        <v>35</v>
      </c>
      <c r="I3" s="58">
        <f>IFERROR(U7," ")</f>
        <v>0.37142857142857144</v>
      </c>
      <c r="J3" s="59" t="str">
        <f>R7</f>
        <v>CATALOGAÇÃO AUTOMÁTICA</v>
      </c>
    </row>
    <row r="4" spans="1:22" x14ac:dyDescent="0.25">
      <c r="G4" s="30" t="s">
        <v>614</v>
      </c>
      <c r="H4" s="61">
        <f>S5</f>
        <v>16525</v>
      </c>
      <c r="I4" s="58">
        <f>IFERROR(U8, " ")</f>
        <v>0.62857142857142856</v>
      </c>
      <c r="J4" s="60" t="str">
        <f>R8</f>
        <v>CATALOGADO</v>
      </c>
    </row>
    <row r="5" spans="1:22" ht="15.75" thickBot="1" x14ac:dyDescent="0.3">
      <c r="M5" s="57" t="s">
        <v>1172</v>
      </c>
      <c r="N5" s="26">
        <f>SUBTOTAL(109,N7:N1048576)</f>
        <v>35</v>
      </c>
      <c r="R5" s="57" t="s">
        <v>1172</v>
      </c>
      <c r="S5" s="26">
        <f>SUBTOTAL(109,S7:S1048576)</f>
        <v>16525</v>
      </c>
      <c r="T5" s="26">
        <f>SUBTOTAL(109,T7:T1048576)</f>
        <v>35</v>
      </c>
    </row>
    <row r="6" spans="1:22" x14ac:dyDescent="0.25">
      <c r="M6" s="17" t="s">
        <v>618</v>
      </c>
      <c r="N6" t="s">
        <v>1171</v>
      </c>
      <c r="O6" s="17" t="s">
        <v>254</v>
      </c>
      <c r="P6" t="s">
        <v>1171</v>
      </c>
      <c r="R6" s="17" t="s">
        <v>262</v>
      </c>
      <c r="S6" t="s">
        <v>1173</v>
      </c>
      <c r="T6" t="s">
        <v>1171</v>
      </c>
      <c r="U6" s="52" t="s">
        <v>1174</v>
      </c>
    </row>
    <row r="7" spans="1:22" x14ac:dyDescent="0.25">
      <c r="J7" s="17"/>
      <c r="M7" t="s">
        <v>891</v>
      </c>
      <c r="N7" s="79">
        <v>17</v>
      </c>
      <c r="O7" t="s">
        <v>352</v>
      </c>
      <c r="P7" s="79">
        <v>3</v>
      </c>
      <c r="R7" t="s">
        <v>301</v>
      </c>
      <c r="S7" s="79">
        <v>1977</v>
      </c>
      <c r="T7" s="79">
        <v>13</v>
      </c>
      <c r="U7" s="56">
        <f>T7/T5</f>
        <v>0.37142857142857144</v>
      </c>
    </row>
    <row r="8" spans="1:22" x14ac:dyDescent="0.25">
      <c r="M8" t="s">
        <v>892</v>
      </c>
      <c r="N8" s="79">
        <v>18</v>
      </c>
      <c r="O8" t="s">
        <v>266</v>
      </c>
      <c r="P8" s="79">
        <v>11</v>
      </c>
      <c r="R8" t="s">
        <v>272</v>
      </c>
      <c r="S8" s="79">
        <v>14548</v>
      </c>
      <c r="T8" s="79">
        <v>22</v>
      </c>
      <c r="U8" s="56">
        <f>T8/T5</f>
        <v>0.62857142857142856</v>
      </c>
    </row>
    <row r="9" spans="1:22" x14ac:dyDescent="0.25">
      <c r="M9" t="s">
        <v>370</v>
      </c>
      <c r="N9" s="79"/>
      <c r="O9" t="s">
        <v>28</v>
      </c>
      <c r="P9" s="79">
        <v>3</v>
      </c>
      <c r="R9" t="s">
        <v>370</v>
      </c>
      <c r="S9" s="79"/>
      <c r="T9" s="79"/>
    </row>
    <row r="10" spans="1:22" x14ac:dyDescent="0.25">
      <c r="O10" t="s">
        <v>233</v>
      </c>
      <c r="P10" s="79">
        <v>11</v>
      </c>
    </row>
    <row r="11" spans="1:22" x14ac:dyDescent="0.25">
      <c r="O11" t="s">
        <v>279</v>
      </c>
      <c r="P11" s="79">
        <v>2</v>
      </c>
    </row>
    <row r="12" spans="1:22" x14ac:dyDescent="0.25">
      <c r="O12" t="s">
        <v>16</v>
      </c>
      <c r="P12" s="79">
        <v>2</v>
      </c>
    </row>
    <row r="13" spans="1:22" x14ac:dyDescent="0.25">
      <c r="O13" t="s">
        <v>370</v>
      </c>
      <c r="P13" s="79"/>
    </row>
    <row r="14" spans="1:22" x14ac:dyDescent="0.25">
      <c r="O14" t="s">
        <v>684</v>
      </c>
      <c r="P14" s="79">
        <v>3</v>
      </c>
    </row>
    <row r="16" spans="1:22" x14ac:dyDescent="0.25">
      <c r="O16" s="20"/>
    </row>
    <row r="17" spans="15:15" x14ac:dyDescent="0.25">
      <c r="O17" s="20"/>
    </row>
    <row r="18" spans="15:15" x14ac:dyDescent="0.25">
      <c r="O18" s="20"/>
    </row>
    <row r="19" spans="15:15" x14ac:dyDescent="0.25">
      <c r="O19" s="20"/>
    </row>
    <row r="20" spans="15:15" x14ac:dyDescent="0.25">
      <c r="O20" s="20"/>
    </row>
    <row r="21" spans="15:15" x14ac:dyDescent="0.25">
      <c r="O21" s="20"/>
    </row>
    <row r="22" spans="15:15" x14ac:dyDescent="0.25">
      <c r="O22" s="20"/>
    </row>
    <row r="23" spans="15:15" x14ac:dyDescent="0.25">
      <c r="O23" s="20"/>
    </row>
    <row r="24" spans="15:15" x14ac:dyDescent="0.25">
      <c r="O24" s="20"/>
    </row>
    <row r="25" spans="15:15" x14ac:dyDescent="0.25">
      <c r="O25" s="20"/>
    </row>
    <row r="26" spans="15:15" x14ac:dyDescent="0.25">
      <c r="O26" s="20"/>
    </row>
    <row r="27" spans="15:15" x14ac:dyDescent="0.25">
      <c r="O27" s="20"/>
    </row>
    <row r="28" spans="15:15" x14ac:dyDescent="0.25">
      <c r="O28" s="20"/>
    </row>
    <row r="29" spans="15:15" x14ac:dyDescent="0.25">
      <c r="O29" s="20"/>
    </row>
    <row r="30" spans="15:15" x14ac:dyDescent="0.25">
      <c r="O30" s="20"/>
    </row>
    <row r="31" spans="15:15" x14ac:dyDescent="0.25">
      <c r="O31" s="20"/>
    </row>
    <row r="32" spans="15:15" x14ac:dyDescent="0.25">
      <c r="O32" s="20"/>
    </row>
    <row r="33" spans="15:15" x14ac:dyDescent="0.25">
      <c r="O33" s="20"/>
    </row>
    <row r="34" spans="15:15" x14ac:dyDescent="0.25">
      <c r="O34" s="20"/>
    </row>
    <row r="35" spans="15:15" x14ac:dyDescent="0.25">
      <c r="O35" s="20"/>
    </row>
    <row r="36" spans="15:15" x14ac:dyDescent="0.25">
      <c r="O36" s="20"/>
    </row>
  </sheetData>
  <mergeCells count="3">
    <mergeCell ref="A1:D1"/>
    <mergeCell ref="E1:K1"/>
    <mergeCell ref="L1:V1"/>
  </mergeCells>
  <pageMargins left="0.511811024" right="0.511811024" top="0.78740157499999996" bottom="0.78740157499999996" header="0.31496062000000002" footer="0.31496062000000002"/>
  <pageSetup paperSize="9" orientation="portrait" verticalDpi="0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75C8F790-4833-44C5-9A10-22441C35124C}">
            <x14:iconSet iconSet="3Arrow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Arrows" iconId="2"/>
              <x14:cfIcon iconSet="3Arrows" iconId="2"/>
              <x14:cfIcon iconSet="3Arrows" iconId="0"/>
            </x14:iconSet>
          </x14:cfRule>
          <xm:sqref>L14:L39</xm:sqref>
        </x14:conditionalFormatting>
      </x14:conditionalFormattings>
    </ex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15CE-D6CF-499E-B653-9EF11C828DB6}">
  <sheetPr codeName="Planilha5"/>
  <dimension ref="B1:J42"/>
  <sheetViews>
    <sheetView showGridLines="0" workbookViewId="0">
      <selection activeCell="G13" sqref="G13"/>
    </sheetView>
  </sheetViews>
  <sheetFormatPr defaultRowHeight="15" x14ac:dyDescent="0.25"/>
  <cols>
    <col min="1" max="1" width="2" customWidth="1"/>
    <col min="2" max="2" width="14.85546875" bestFit="1" customWidth="1"/>
    <col min="3" max="3" width="20.140625" bestFit="1" customWidth="1"/>
    <col min="4" max="4" width="14" bestFit="1" customWidth="1"/>
    <col min="5" max="5" width="49.28515625" bestFit="1" customWidth="1"/>
    <col min="6" max="6" width="14" bestFit="1" customWidth="1"/>
    <col min="7" max="7" width="47.5703125" bestFit="1" customWidth="1"/>
    <col min="8" max="8" width="15.5703125" bestFit="1" customWidth="1"/>
    <col min="9" max="10" width="27.42578125" bestFit="1" customWidth="1"/>
  </cols>
  <sheetData>
    <row r="1" spans="2:10" ht="7.5" customHeight="1" x14ac:dyDescent="0.25"/>
    <row r="2" spans="2:10" ht="13.5" customHeight="1" x14ac:dyDescent="0.25">
      <c r="E2" s="18">
        <f ca="1">TODAY()</f>
        <v>45185</v>
      </c>
      <c r="G2" s="73" t="s">
        <v>362</v>
      </c>
      <c r="H2" s="74"/>
    </row>
    <row r="3" spans="2:10" x14ac:dyDescent="0.25">
      <c r="G3" s="75" t="s">
        <v>613</v>
      </c>
      <c r="H3" s="76"/>
    </row>
    <row r="4" spans="2:10" x14ac:dyDescent="0.25">
      <c r="B4" s="17" t="s">
        <v>0</v>
      </c>
      <c r="C4" t="s">
        <v>363</v>
      </c>
    </row>
    <row r="5" spans="2:10" ht="15.75" thickBot="1" x14ac:dyDescent="0.3">
      <c r="B5" s="17" t="s">
        <v>1</v>
      </c>
      <c r="C5" t="s">
        <v>364</v>
      </c>
    </row>
    <row r="6" spans="2:10" x14ac:dyDescent="0.25">
      <c r="B6" s="52"/>
      <c r="C6" s="53"/>
      <c r="D6" s="54" t="s">
        <v>365</v>
      </c>
      <c r="E6" s="53"/>
      <c r="F6" s="53">
        <f>COUNTA(F8:F1048576)</f>
        <v>35</v>
      </c>
      <c r="G6" s="53"/>
      <c r="H6" s="55">
        <f>SUBTOTAL(109,H8:H8:H1048576)</f>
        <v>16525</v>
      </c>
      <c r="I6" s="53"/>
      <c r="J6" s="53"/>
    </row>
    <row r="7" spans="2:10" x14ac:dyDescent="0.25">
      <c r="B7" s="17" t="s">
        <v>2</v>
      </c>
      <c r="C7" s="17" t="s">
        <v>264</v>
      </c>
      <c r="D7" s="17" t="s">
        <v>254</v>
      </c>
      <c r="E7" s="17" t="s">
        <v>257</v>
      </c>
      <c r="F7" s="17" t="s">
        <v>258</v>
      </c>
      <c r="G7" s="17" t="s">
        <v>259</v>
      </c>
      <c r="H7" s="17" t="s">
        <v>261</v>
      </c>
      <c r="I7" s="17" t="s">
        <v>14</v>
      </c>
      <c r="J7" s="17" t="s">
        <v>262</v>
      </c>
    </row>
    <row r="8" spans="2:10" x14ac:dyDescent="0.25">
      <c r="B8" s="19">
        <v>45083</v>
      </c>
      <c r="C8" s="19">
        <v>45086</v>
      </c>
      <c r="D8" t="s">
        <v>266</v>
      </c>
      <c r="E8" t="s">
        <v>1383</v>
      </c>
      <c r="F8" t="s">
        <v>292</v>
      </c>
      <c r="G8" t="s">
        <v>293</v>
      </c>
      <c r="H8" s="20">
        <v>75</v>
      </c>
      <c r="I8">
        <v>3</v>
      </c>
      <c r="J8" t="s">
        <v>272</v>
      </c>
    </row>
    <row r="9" spans="2:10" x14ac:dyDescent="0.25">
      <c r="F9" t="s">
        <v>290</v>
      </c>
      <c r="G9" t="s">
        <v>275</v>
      </c>
      <c r="H9" s="20">
        <v>96</v>
      </c>
      <c r="I9">
        <v>3</v>
      </c>
      <c r="J9" t="s">
        <v>272</v>
      </c>
    </row>
    <row r="10" spans="2:10" x14ac:dyDescent="0.25">
      <c r="F10" t="s">
        <v>284</v>
      </c>
      <c r="G10" t="s">
        <v>275</v>
      </c>
      <c r="H10" s="20">
        <v>117</v>
      </c>
      <c r="I10">
        <v>3</v>
      </c>
      <c r="J10" t="s">
        <v>272</v>
      </c>
    </row>
    <row r="11" spans="2:10" x14ac:dyDescent="0.25">
      <c r="F11" t="s">
        <v>277</v>
      </c>
      <c r="G11" t="s">
        <v>275</v>
      </c>
      <c r="H11" s="20">
        <v>72</v>
      </c>
      <c r="I11">
        <v>3</v>
      </c>
      <c r="J11" t="s">
        <v>272</v>
      </c>
    </row>
    <row r="12" spans="2:10" x14ac:dyDescent="0.25">
      <c r="F12" t="s">
        <v>274</v>
      </c>
      <c r="G12" t="s">
        <v>275</v>
      </c>
      <c r="H12" s="20">
        <v>315</v>
      </c>
      <c r="I12">
        <v>3</v>
      </c>
      <c r="J12" t="s">
        <v>272</v>
      </c>
    </row>
    <row r="13" spans="2:10" x14ac:dyDescent="0.25">
      <c r="F13" t="s">
        <v>285</v>
      </c>
      <c r="G13" t="s">
        <v>270</v>
      </c>
      <c r="H13" s="20">
        <v>87</v>
      </c>
      <c r="I13">
        <v>3</v>
      </c>
      <c r="J13" t="s">
        <v>272</v>
      </c>
    </row>
    <row r="14" spans="2:10" x14ac:dyDescent="0.25">
      <c r="F14" t="s">
        <v>287</v>
      </c>
      <c r="G14" t="s">
        <v>270</v>
      </c>
      <c r="H14" s="20">
        <v>6</v>
      </c>
      <c r="I14">
        <v>3</v>
      </c>
      <c r="J14" t="s">
        <v>272</v>
      </c>
    </row>
    <row r="15" spans="2:10" x14ac:dyDescent="0.25">
      <c r="F15" t="s">
        <v>291</v>
      </c>
      <c r="G15" t="s">
        <v>270</v>
      </c>
      <c r="H15" s="20">
        <v>87</v>
      </c>
      <c r="I15">
        <v>3</v>
      </c>
      <c r="J15" t="s">
        <v>272</v>
      </c>
    </row>
    <row r="16" spans="2:10" x14ac:dyDescent="0.25">
      <c r="F16" t="s">
        <v>269</v>
      </c>
      <c r="G16" t="s">
        <v>270</v>
      </c>
      <c r="H16" s="20">
        <v>9</v>
      </c>
      <c r="I16">
        <v>3</v>
      </c>
      <c r="J16" t="s">
        <v>272</v>
      </c>
    </row>
    <row r="17" spans="2:10" x14ac:dyDescent="0.25">
      <c r="F17" t="s">
        <v>289</v>
      </c>
      <c r="G17" t="s">
        <v>270</v>
      </c>
      <c r="H17" s="20">
        <v>30</v>
      </c>
      <c r="I17">
        <v>3</v>
      </c>
      <c r="J17" t="s">
        <v>272</v>
      </c>
    </row>
    <row r="18" spans="2:10" x14ac:dyDescent="0.25">
      <c r="F18" t="s">
        <v>273</v>
      </c>
      <c r="G18" t="s">
        <v>270</v>
      </c>
      <c r="H18" s="20">
        <v>12</v>
      </c>
      <c r="I18">
        <v>3</v>
      </c>
      <c r="J18" t="s">
        <v>272</v>
      </c>
    </row>
    <row r="19" spans="2:10" x14ac:dyDescent="0.25">
      <c r="B19" s="19">
        <v>45084</v>
      </c>
      <c r="C19" s="19">
        <v>45084</v>
      </c>
      <c r="D19" t="s">
        <v>279</v>
      </c>
      <c r="E19" t="s">
        <v>1358</v>
      </c>
      <c r="F19" t="s">
        <v>282</v>
      </c>
      <c r="G19" t="s">
        <v>283</v>
      </c>
      <c r="H19" s="20">
        <v>9126</v>
      </c>
      <c r="I19">
        <v>0</v>
      </c>
      <c r="J19" t="s">
        <v>272</v>
      </c>
    </row>
    <row r="20" spans="2:10" x14ac:dyDescent="0.25">
      <c r="B20" s="19">
        <v>45086</v>
      </c>
      <c r="C20" s="19">
        <v>45086</v>
      </c>
      <c r="D20" t="s">
        <v>279</v>
      </c>
      <c r="E20" t="s">
        <v>1388</v>
      </c>
      <c r="F20" t="s">
        <v>317</v>
      </c>
      <c r="G20" t="s">
        <v>318</v>
      </c>
      <c r="H20" s="20">
        <v>3348</v>
      </c>
      <c r="I20">
        <v>0</v>
      </c>
      <c r="J20" t="s">
        <v>272</v>
      </c>
    </row>
    <row r="21" spans="2:10" x14ac:dyDescent="0.25">
      <c r="C21" s="19">
        <v>45089</v>
      </c>
      <c r="D21" t="s">
        <v>16</v>
      </c>
      <c r="E21" t="s">
        <v>1349</v>
      </c>
      <c r="F21" t="s">
        <v>298</v>
      </c>
      <c r="G21" t="s">
        <v>299</v>
      </c>
      <c r="H21" s="20">
        <v>168</v>
      </c>
      <c r="I21">
        <v>3</v>
      </c>
      <c r="J21" t="s">
        <v>301</v>
      </c>
    </row>
    <row r="22" spans="2:10" x14ac:dyDescent="0.25">
      <c r="D22" t="s">
        <v>28</v>
      </c>
      <c r="E22" t="s">
        <v>1349</v>
      </c>
      <c r="F22" t="s">
        <v>305</v>
      </c>
      <c r="G22" t="s">
        <v>306</v>
      </c>
      <c r="H22" s="20">
        <v>175</v>
      </c>
      <c r="I22">
        <v>3</v>
      </c>
      <c r="J22" t="s">
        <v>301</v>
      </c>
    </row>
    <row r="23" spans="2:10" x14ac:dyDescent="0.25">
      <c r="F23" t="s">
        <v>310</v>
      </c>
      <c r="G23" t="s">
        <v>311</v>
      </c>
      <c r="H23" s="20">
        <v>624</v>
      </c>
      <c r="I23">
        <v>3</v>
      </c>
      <c r="J23" t="s">
        <v>301</v>
      </c>
    </row>
    <row r="24" spans="2:10" x14ac:dyDescent="0.25">
      <c r="F24" t="s">
        <v>314</v>
      </c>
      <c r="G24" t="s">
        <v>315</v>
      </c>
      <c r="H24" s="20">
        <v>392</v>
      </c>
      <c r="I24">
        <v>3</v>
      </c>
      <c r="J24" t="s">
        <v>301</v>
      </c>
    </row>
    <row r="25" spans="2:10" x14ac:dyDescent="0.25">
      <c r="B25" s="19">
        <v>45089</v>
      </c>
      <c r="C25" s="19">
        <v>45090</v>
      </c>
      <c r="D25" t="s">
        <v>233</v>
      </c>
      <c r="E25" t="s">
        <v>1389</v>
      </c>
      <c r="F25" t="s">
        <v>322</v>
      </c>
      <c r="G25" t="s">
        <v>323</v>
      </c>
      <c r="H25" s="20">
        <v>54</v>
      </c>
      <c r="I25">
        <v>1</v>
      </c>
      <c r="J25" t="s">
        <v>301</v>
      </c>
    </row>
    <row r="26" spans="2:10" x14ac:dyDescent="0.25">
      <c r="F26" t="s">
        <v>325</v>
      </c>
      <c r="G26" t="s">
        <v>323</v>
      </c>
      <c r="H26" s="20">
        <v>27</v>
      </c>
      <c r="I26">
        <v>1</v>
      </c>
      <c r="J26" t="s">
        <v>301</v>
      </c>
    </row>
    <row r="27" spans="2:10" x14ac:dyDescent="0.25">
      <c r="F27" t="s">
        <v>328</v>
      </c>
      <c r="G27" t="s">
        <v>329</v>
      </c>
      <c r="H27" s="20">
        <v>69</v>
      </c>
      <c r="I27">
        <v>1</v>
      </c>
      <c r="J27" t="s">
        <v>301</v>
      </c>
    </row>
    <row r="28" spans="2:10" x14ac:dyDescent="0.25">
      <c r="F28" t="s">
        <v>331</v>
      </c>
      <c r="G28" t="s">
        <v>323</v>
      </c>
      <c r="H28" s="20">
        <v>27</v>
      </c>
      <c r="I28">
        <v>1</v>
      </c>
      <c r="J28" t="s">
        <v>301</v>
      </c>
    </row>
    <row r="29" spans="2:10" x14ac:dyDescent="0.25">
      <c r="F29" t="s">
        <v>332</v>
      </c>
      <c r="G29" t="s">
        <v>329</v>
      </c>
      <c r="H29" s="20">
        <v>36</v>
      </c>
      <c r="I29">
        <v>1</v>
      </c>
      <c r="J29" t="s">
        <v>301</v>
      </c>
    </row>
    <row r="30" spans="2:10" x14ac:dyDescent="0.25">
      <c r="B30" s="19">
        <v>45090</v>
      </c>
      <c r="C30" s="19">
        <v>45091</v>
      </c>
      <c r="D30" t="s">
        <v>233</v>
      </c>
      <c r="E30" t="s">
        <v>1389</v>
      </c>
      <c r="F30" t="s">
        <v>345</v>
      </c>
      <c r="G30" t="s">
        <v>329</v>
      </c>
      <c r="H30" s="20">
        <v>30</v>
      </c>
      <c r="I30">
        <v>1</v>
      </c>
      <c r="J30" t="s">
        <v>272</v>
      </c>
    </row>
    <row r="31" spans="2:10" x14ac:dyDescent="0.25">
      <c r="E31" t="s">
        <v>1390</v>
      </c>
      <c r="F31" t="s">
        <v>336</v>
      </c>
      <c r="G31" t="s">
        <v>337</v>
      </c>
      <c r="H31" s="20">
        <v>208</v>
      </c>
      <c r="I31">
        <v>1</v>
      </c>
      <c r="J31" t="s">
        <v>272</v>
      </c>
    </row>
    <row r="32" spans="2:10" x14ac:dyDescent="0.25">
      <c r="F32" t="s">
        <v>339</v>
      </c>
      <c r="G32" t="s">
        <v>337</v>
      </c>
      <c r="H32" s="20">
        <v>254</v>
      </c>
      <c r="I32">
        <v>1</v>
      </c>
      <c r="J32" t="s">
        <v>272</v>
      </c>
    </row>
    <row r="33" spans="2:10" x14ac:dyDescent="0.25">
      <c r="F33" t="s">
        <v>341</v>
      </c>
      <c r="G33" t="s">
        <v>342</v>
      </c>
      <c r="H33" s="20">
        <v>70</v>
      </c>
      <c r="I33">
        <v>1</v>
      </c>
      <c r="J33" t="s">
        <v>272</v>
      </c>
    </row>
    <row r="34" spans="2:10" x14ac:dyDescent="0.25">
      <c r="F34" t="s">
        <v>344</v>
      </c>
      <c r="G34" t="s">
        <v>342</v>
      </c>
      <c r="H34" s="20">
        <v>144</v>
      </c>
      <c r="I34">
        <v>1</v>
      </c>
      <c r="J34" t="s">
        <v>272</v>
      </c>
    </row>
    <row r="35" spans="2:10" x14ac:dyDescent="0.25">
      <c r="F35" t="s">
        <v>346</v>
      </c>
      <c r="G35" t="s">
        <v>337</v>
      </c>
      <c r="H35" s="20">
        <v>70</v>
      </c>
      <c r="I35">
        <v>1</v>
      </c>
      <c r="J35" t="s">
        <v>272</v>
      </c>
    </row>
    <row r="36" spans="2:10" x14ac:dyDescent="0.25">
      <c r="B36" s="19">
        <v>45092</v>
      </c>
      <c r="C36" s="19">
        <v>45093</v>
      </c>
      <c r="D36" t="s">
        <v>16</v>
      </c>
      <c r="E36" t="s">
        <v>1391</v>
      </c>
      <c r="F36" t="s">
        <v>349</v>
      </c>
      <c r="G36" t="s">
        <v>350</v>
      </c>
      <c r="H36" s="20">
        <v>198</v>
      </c>
      <c r="I36">
        <v>1</v>
      </c>
      <c r="J36" t="s">
        <v>301</v>
      </c>
    </row>
    <row r="37" spans="2:10" x14ac:dyDescent="0.25">
      <c r="C37" s="19">
        <v>45096</v>
      </c>
      <c r="D37" t="s">
        <v>352</v>
      </c>
      <c r="E37" t="s">
        <v>1392</v>
      </c>
      <c r="F37" t="s">
        <v>355</v>
      </c>
      <c r="G37" t="s">
        <v>356</v>
      </c>
      <c r="H37" s="20">
        <v>48</v>
      </c>
      <c r="I37">
        <v>4</v>
      </c>
      <c r="J37" t="s">
        <v>301</v>
      </c>
    </row>
    <row r="38" spans="2:10" x14ac:dyDescent="0.25">
      <c r="F38" t="s">
        <v>358</v>
      </c>
      <c r="G38" t="s">
        <v>359</v>
      </c>
      <c r="H38" s="20">
        <v>111</v>
      </c>
      <c r="I38">
        <v>4</v>
      </c>
      <c r="J38" t="s">
        <v>301</v>
      </c>
    </row>
    <row r="39" spans="2:10" x14ac:dyDescent="0.25">
      <c r="F39" t="s">
        <v>360</v>
      </c>
      <c r="G39" t="s">
        <v>361</v>
      </c>
      <c r="H39" s="20">
        <v>48</v>
      </c>
      <c r="I39">
        <v>4</v>
      </c>
      <c r="J39" t="s">
        <v>301</v>
      </c>
    </row>
    <row r="40" spans="2:10" x14ac:dyDescent="0.25">
      <c r="B40" s="19">
        <v>45105</v>
      </c>
      <c r="C40" s="19">
        <v>45106</v>
      </c>
      <c r="D40" t="s">
        <v>684</v>
      </c>
      <c r="E40" t="s">
        <v>1372</v>
      </c>
      <c r="F40" t="s">
        <v>897</v>
      </c>
      <c r="G40" t="s">
        <v>898</v>
      </c>
      <c r="H40" s="20">
        <v>120</v>
      </c>
      <c r="I40">
        <v>1</v>
      </c>
      <c r="J40" t="s">
        <v>272</v>
      </c>
    </row>
    <row r="41" spans="2:10" x14ac:dyDescent="0.25">
      <c r="F41" t="s">
        <v>899</v>
      </c>
      <c r="G41" t="s">
        <v>900</v>
      </c>
      <c r="H41" s="20">
        <v>232</v>
      </c>
      <c r="I41">
        <v>1</v>
      </c>
      <c r="J41" t="s">
        <v>272</v>
      </c>
    </row>
    <row r="42" spans="2:10" x14ac:dyDescent="0.25">
      <c r="F42" t="s">
        <v>901</v>
      </c>
      <c r="G42" t="s">
        <v>902</v>
      </c>
      <c r="H42" s="20">
        <v>40</v>
      </c>
      <c r="I42">
        <v>1</v>
      </c>
      <c r="J42" t="s">
        <v>272</v>
      </c>
    </row>
  </sheetData>
  <mergeCells count="2">
    <mergeCell ref="G2:H2"/>
    <mergeCell ref="G3:H3"/>
  </mergeCells>
  <pageMargins left="0.511811024" right="0.511811024" top="0.78740157499999996" bottom="0.78740157499999996" header="0.31496062000000002" footer="0.31496062000000002"/>
  <pageSetup paperSize="9" orientation="portrait" verticalDpi="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96C0AD10-1F3F-4C9A-AA24-A75AEFBF619C}">
            <x14:iconSet iconSet="3Arrow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Arrows" iconId="2"/>
              <x14:cfIcon iconSet="3Arrows" iconId="2"/>
              <x14:cfIcon iconSet="3Arrows" iconId="0"/>
            </x14:iconSet>
          </x14:cfRule>
          <xm:sqref>I8:I39</xm:sqref>
        </x14:conditionalFormatting>
        <x14:conditionalFormatting xmlns:xm="http://schemas.microsoft.com/office/excel/2006/main">
          <x14:cfRule type="iconSet" priority="1" id="{DCB6B106-1115-4811-A349-D7C7CC200FD9}">
            <x14:iconSet iconSet="3Arrow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Arrows" iconId="2"/>
              <x14:cfIcon iconSet="3Arrows" iconId="2"/>
              <x14:cfIcon iconSet="3Arrows" iconId="0"/>
            </x14:iconSet>
          </x14:cfRule>
          <xm:sqref>I40:I42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549B1-C5D9-4FDF-86B3-88CCCF8F0B17}">
  <sheetPr codeName="Planilha8"/>
  <dimension ref="A1:V36"/>
  <sheetViews>
    <sheetView tabSelected="1" workbookViewId="0">
      <pane ySplit="1" topLeftCell="A2" activePane="bottomLeft" state="frozen"/>
      <selection activeCell="U13" sqref="U13"/>
      <selection pane="bottomLeft"/>
    </sheetView>
  </sheetViews>
  <sheetFormatPr defaultRowHeight="15" x14ac:dyDescent="0.25"/>
  <cols>
    <col min="1" max="1" width="7.140625" bestFit="1" customWidth="1"/>
    <col min="2" max="2" width="11.140625" bestFit="1" customWidth="1"/>
    <col min="3" max="3" width="14.85546875" bestFit="1" customWidth="1"/>
    <col min="4" max="4" width="17.42578125" bestFit="1" customWidth="1"/>
    <col min="5" max="5" width="14" bestFit="1" customWidth="1"/>
    <col min="6" max="6" width="33.28515625" bestFit="1" customWidth="1"/>
    <col min="7" max="7" width="38.140625" bestFit="1" customWidth="1"/>
    <col min="8" max="8" width="24.5703125" bestFit="1" customWidth="1"/>
    <col min="9" max="9" width="12.28515625" bestFit="1" customWidth="1"/>
    <col min="10" max="10" width="45.28515625" bestFit="1" customWidth="1"/>
    <col min="11" max="11" width="23.42578125" bestFit="1" customWidth="1"/>
    <col min="12" max="12" width="15.5703125" bestFit="1" customWidth="1"/>
    <col min="13" max="13" width="27.42578125" bestFit="1" customWidth="1"/>
    <col min="14" max="14" width="11.7109375" bestFit="1" customWidth="1"/>
    <col min="15" max="15" width="26.5703125" bestFit="1" customWidth="1"/>
    <col min="16" max="16" width="20.140625" bestFit="1" customWidth="1"/>
    <col min="17" max="17" width="10.85546875" style="27" bestFit="1" customWidth="1"/>
    <col min="21" max="21" width="6.28515625" bestFit="1" customWidth="1"/>
    <col min="22" max="22" width="10.7109375" bestFit="1" customWidth="1"/>
  </cols>
  <sheetData>
    <row r="1" spans="1:22" x14ac:dyDescent="0.25">
      <c r="A1" s="6" t="s">
        <v>0</v>
      </c>
      <c r="B1" s="6" t="s">
        <v>1</v>
      </c>
      <c r="C1" s="6" t="s">
        <v>2</v>
      </c>
      <c r="D1" s="6" t="s">
        <v>253</v>
      </c>
      <c r="E1" s="7" t="s">
        <v>254</v>
      </c>
      <c r="F1" s="7" t="s">
        <v>255</v>
      </c>
      <c r="G1" s="7" t="s">
        <v>256</v>
      </c>
      <c r="H1" s="7" t="s">
        <v>257</v>
      </c>
      <c r="I1" s="7" t="s">
        <v>258</v>
      </c>
      <c r="J1" s="7" t="s">
        <v>259</v>
      </c>
      <c r="K1" s="7" t="s">
        <v>260</v>
      </c>
      <c r="L1" s="7" t="s">
        <v>261</v>
      </c>
      <c r="M1" s="8" t="s">
        <v>262</v>
      </c>
      <c r="N1" s="9" t="s">
        <v>14</v>
      </c>
      <c r="O1" s="9" t="s">
        <v>263</v>
      </c>
      <c r="P1" s="8" t="s">
        <v>264</v>
      </c>
      <c r="Q1" s="28" t="s">
        <v>618</v>
      </c>
      <c r="U1" t="s">
        <v>618</v>
      </c>
      <c r="V1" t="s">
        <v>619</v>
      </c>
    </row>
    <row r="2" spans="1:22" x14ac:dyDescent="0.25">
      <c r="A2" s="1" t="str">
        <f>TEXT(DATE(,MONTH(C2),1),"MMMM")</f>
        <v>junho</v>
      </c>
      <c r="B2" s="1">
        <f t="shared" ref="B2:B29" si="0">WEEKNUM(C2)</f>
        <v>23</v>
      </c>
      <c r="C2" s="2">
        <v>45083</v>
      </c>
      <c r="D2" s="10" t="s">
        <v>265</v>
      </c>
      <c r="E2" s="10" t="s">
        <v>266</v>
      </c>
      <c r="F2" s="10" t="s">
        <v>267</v>
      </c>
      <c r="G2" s="10" t="s">
        <v>268</v>
      </c>
      <c r="H2" s="78" t="s">
        <v>1383</v>
      </c>
      <c r="I2" s="10" t="s">
        <v>269</v>
      </c>
      <c r="J2" s="10" t="s">
        <v>270</v>
      </c>
      <c r="K2" s="10" t="s">
        <v>271</v>
      </c>
      <c r="L2" s="11">
        <v>9</v>
      </c>
      <c r="M2" s="1" t="s">
        <v>272</v>
      </c>
      <c r="N2" s="1">
        <v>3</v>
      </c>
      <c r="O2" s="2">
        <v>45086</v>
      </c>
      <c r="P2" s="2">
        <v>45086</v>
      </c>
      <c r="Q2" s="29" t="str">
        <f>_xlfn.IFS(N2&lt;2,$U$3,N2&lt;7,$U$4,N2&lt;11,$U$5,N2&gt;12,"CRIAR_FAIXA")</f>
        <v>2 - 6</v>
      </c>
      <c r="V2">
        <v>0</v>
      </c>
    </row>
    <row r="3" spans="1:22" x14ac:dyDescent="0.25">
      <c r="A3" s="1" t="str">
        <f t="shared" ref="A3:A36" si="1">TEXT(DATE(,MONTH(C3),1),"MMMM")</f>
        <v>junho</v>
      </c>
      <c r="B3" s="1">
        <f t="shared" si="0"/>
        <v>23</v>
      </c>
      <c r="C3" s="2">
        <v>45083</v>
      </c>
      <c r="D3" s="10" t="s">
        <v>265</v>
      </c>
      <c r="E3" s="10" t="s">
        <v>266</v>
      </c>
      <c r="F3" s="10" t="s">
        <v>267</v>
      </c>
      <c r="G3" s="10" t="s">
        <v>268</v>
      </c>
      <c r="H3" s="78" t="s">
        <v>1383</v>
      </c>
      <c r="I3" s="10" t="s">
        <v>273</v>
      </c>
      <c r="J3" s="10" t="s">
        <v>270</v>
      </c>
      <c r="K3" s="10" t="s">
        <v>271</v>
      </c>
      <c r="L3" s="11">
        <v>12</v>
      </c>
      <c r="M3" s="1" t="s">
        <v>272</v>
      </c>
      <c r="N3" s="1">
        <v>3</v>
      </c>
      <c r="O3" s="2">
        <v>45086</v>
      </c>
      <c r="P3" s="2">
        <v>45086</v>
      </c>
      <c r="Q3" s="29" t="str">
        <f t="shared" ref="Q3:Q36" si="2">_xlfn.IFS(N3&lt;2,$U$3,N3&lt;7,$U$4,N3&lt;11,$U$5,N3&gt;12,"CRIAR_FAIXA")</f>
        <v>2 - 6</v>
      </c>
      <c r="U3" t="str">
        <f>V2&amp;" - "&amp;V3</f>
        <v>0 - 1</v>
      </c>
      <c r="V3">
        <v>1</v>
      </c>
    </row>
    <row r="4" spans="1:22" x14ac:dyDescent="0.25">
      <c r="A4" s="1" t="str">
        <f t="shared" si="1"/>
        <v>junho</v>
      </c>
      <c r="B4" s="1">
        <f t="shared" si="0"/>
        <v>23</v>
      </c>
      <c r="C4" s="2">
        <v>45083</v>
      </c>
      <c r="D4" s="10" t="s">
        <v>265</v>
      </c>
      <c r="E4" s="10" t="s">
        <v>266</v>
      </c>
      <c r="F4" s="10" t="s">
        <v>267</v>
      </c>
      <c r="G4" s="10" t="s">
        <v>268</v>
      </c>
      <c r="H4" s="78" t="s">
        <v>1383</v>
      </c>
      <c r="I4" s="10" t="s">
        <v>274</v>
      </c>
      <c r="J4" s="10" t="s">
        <v>275</v>
      </c>
      <c r="K4" s="10" t="s">
        <v>276</v>
      </c>
      <c r="L4" s="11">
        <v>315</v>
      </c>
      <c r="M4" s="1" t="s">
        <v>272</v>
      </c>
      <c r="N4" s="1">
        <v>3</v>
      </c>
      <c r="O4" s="2">
        <v>45086</v>
      </c>
      <c r="P4" s="2">
        <v>45086</v>
      </c>
      <c r="Q4" s="29" t="str">
        <f t="shared" si="2"/>
        <v>2 - 6</v>
      </c>
      <c r="U4" t="str">
        <f>(V3+1)&amp;" - "&amp;V4</f>
        <v>2 - 6</v>
      </c>
      <c r="V4">
        <f>V3+5</f>
        <v>6</v>
      </c>
    </row>
    <row r="5" spans="1:22" x14ac:dyDescent="0.25">
      <c r="A5" s="1" t="str">
        <f t="shared" si="1"/>
        <v>junho</v>
      </c>
      <c r="B5" s="1">
        <f t="shared" si="0"/>
        <v>23</v>
      </c>
      <c r="C5" s="2">
        <v>45083</v>
      </c>
      <c r="D5" s="10" t="s">
        <v>265</v>
      </c>
      <c r="E5" s="10" t="s">
        <v>266</v>
      </c>
      <c r="F5" s="10" t="s">
        <v>267</v>
      </c>
      <c r="G5" s="10" t="s">
        <v>268</v>
      </c>
      <c r="H5" s="78" t="s">
        <v>1383</v>
      </c>
      <c r="I5" s="10" t="s">
        <v>277</v>
      </c>
      <c r="J5" s="10" t="s">
        <v>275</v>
      </c>
      <c r="K5" s="10" t="s">
        <v>276</v>
      </c>
      <c r="L5" s="12">
        <v>72</v>
      </c>
      <c r="M5" s="1" t="s">
        <v>272</v>
      </c>
      <c r="N5" s="1">
        <v>3</v>
      </c>
      <c r="O5" s="2">
        <v>45086</v>
      </c>
      <c r="P5" s="2">
        <v>45086</v>
      </c>
      <c r="Q5" s="29" t="str">
        <f t="shared" si="2"/>
        <v>2 - 6</v>
      </c>
      <c r="U5" t="str">
        <f>(V4+1)&amp;" - "&amp;V5</f>
        <v>7 - 11</v>
      </c>
      <c r="V5">
        <f>V4+5</f>
        <v>11</v>
      </c>
    </row>
    <row r="6" spans="1:22" x14ac:dyDescent="0.25">
      <c r="A6" s="1" t="str">
        <f t="shared" si="1"/>
        <v>junho</v>
      </c>
      <c r="B6" s="1">
        <f t="shared" si="0"/>
        <v>23</v>
      </c>
      <c r="C6" s="2">
        <v>45084</v>
      </c>
      <c r="D6" s="10" t="s">
        <v>278</v>
      </c>
      <c r="E6" s="10" t="s">
        <v>279</v>
      </c>
      <c r="F6" s="10" t="s">
        <v>280</v>
      </c>
      <c r="G6" s="10" t="s">
        <v>281</v>
      </c>
      <c r="H6" s="78" t="s">
        <v>1358</v>
      </c>
      <c r="I6" s="10" t="s">
        <v>282</v>
      </c>
      <c r="J6" s="10" t="s">
        <v>283</v>
      </c>
      <c r="K6" s="10" t="s">
        <v>276</v>
      </c>
      <c r="L6" s="12">
        <v>9126</v>
      </c>
      <c r="M6" s="1" t="s">
        <v>272</v>
      </c>
      <c r="N6" s="1">
        <v>0</v>
      </c>
      <c r="O6" s="2">
        <v>45086</v>
      </c>
      <c r="P6" s="2">
        <v>45084</v>
      </c>
      <c r="Q6" s="29" t="str">
        <f t="shared" si="2"/>
        <v>0 - 1</v>
      </c>
    </row>
    <row r="7" spans="1:22" x14ac:dyDescent="0.25">
      <c r="A7" s="1" t="str">
        <f t="shared" si="1"/>
        <v>junho</v>
      </c>
      <c r="B7" s="1">
        <f t="shared" si="0"/>
        <v>23</v>
      </c>
      <c r="C7" s="2">
        <v>45083</v>
      </c>
      <c r="D7" s="10" t="s">
        <v>265</v>
      </c>
      <c r="E7" s="10" t="s">
        <v>266</v>
      </c>
      <c r="F7" s="10" t="s">
        <v>267</v>
      </c>
      <c r="G7" s="10" t="s">
        <v>268</v>
      </c>
      <c r="H7" s="78" t="s">
        <v>1383</v>
      </c>
      <c r="I7" s="10" t="s">
        <v>284</v>
      </c>
      <c r="J7" s="10" t="s">
        <v>275</v>
      </c>
      <c r="K7" s="10" t="s">
        <v>276</v>
      </c>
      <c r="L7" s="12">
        <v>117</v>
      </c>
      <c r="M7" s="1" t="s">
        <v>272</v>
      </c>
      <c r="N7" s="1">
        <v>3</v>
      </c>
      <c r="O7" s="2">
        <v>45086</v>
      </c>
      <c r="P7" s="2">
        <v>45086</v>
      </c>
      <c r="Q7" s="29" t="str">
        <f t="shared" si="2"/>
        <v>2 - 6</v>
      </c>
    </row>
    <row r="8" spans="1:22" x14ac:dyDescent="0.25">
      <c r="A8" s="1" t="str">
        <f t="shared" si="1"/>
        <v>junho</v>
      </c>
      <c r="B8" s="1">
        <f t="shared" si="0"/>
        <v>23</v>
      </c>
      <c r="C8" s="2">
        <v>45083</v>
      </c>
      <c r="D8" s="10" t="s">
        <v>265</v>
      </c>
      <c r="E8" s="10" t="s">
        <v>266</v>
      </c>
      <c r="F8" s="10" t="s">
        <v>267</v>
      </c>
      <c r="G8" s="10" t="s">
        <v>268</v>
      </c>
      <c r="H8" s="78" t="s">
        <v>1383</v>
      </c>
      <c r="I8" s="10" t="s">
        <v>285</v>
      </c>
      <c r="J8" s="10" t="s">
        <v>270</v>
      </c>
      <c r="K8" s="10" t="s">
        <v>286</v>
      </c>
      <c r="L8" s="12">
        <v>87</v>
      </c>
      <c r="M8" s="1" t="s">
        <v>272</v>
      </c>
      <c r="N8" s="1">
        <v>3</v>
      </c>
      <c r="O8" s="2">
        <v>45086</v>
      </c>
      <c r="P8" s="2">
        <v>45086</v>
      </c>
      <c r="Q8" s="29" t="str">
        <f t="shared" si="2"/>
        <v>2 - 6</v>
      </c>
    </row>
    <row r="9" spans="1:22" x14ac:dyDescent="0.25">
      <c r="A9" s="1" t="str">
        <f t="shared" si="1"/>
        <v>junho</v>
      </c>
      <c r="B9" s="1">
        <f t="shared" si="0"/>
        <v>23</v>
      </c>
      <c r="C9" s="2">
        <v>45083</v>
      </c>
      <c r="D9" s="10" t="s">
        <v>265</v>
      </c>
      <c r="E9" s="10" t="s">
        <v>266</v>
      </c>
      <c r="F9" s="10" t="s">
        <v>267</v>
      </c>
      <c r="G9" s="10" t="s">
        <v>268</v>
      </c>
      <c r="H9" s="78" t="s">
        <v>1383</v>
      </c>
      <c r="I9" s="10" t="s">
        <v>287</v>
      </c>
      <c r="J9" s="10" t="s">
        <v>270</v>
      </c>
      <c r="K9" s="10" t="s">
        <v>288</v>
      </c>
      <c r="L9" s="12">
        <v>6</v>
      </c>
      <c r="M9" s="1" t="s">
        <v>272</v>
      </c>
      <c r="N9" s="1">
        <v>3</v>
      </c>
      <c r="O9" s="2">
        <v>45086</v>
      </c>
      <c r="P9" s="2">
        <v>45086</v>
      </c>
      <c r="Q9" s="29" t="str">
        <f t="shared" si="2"/>
        <v>2 - 6</v>
      </c>
    </row>
    <row r="10" spans="1:22" x14ac:dyDescent="0.25">
      <c r="A10" s="1" t="str">
        <f t="shared" si="1"/>
        <v>junho</v>
      </c>
      <c r="B10" s="1">
        <f t="shared" si="0"/>
        <v>23</v>
      </c>
      <c r="C10" s="2">
        <v>45083</v>
      </c>
      <c r="D10" s="10" t="s">
        <v>265</v>
      </c>
      <c r="E10" s="10" t="s">
        <v>266</v>
      </c>
      <c r="F10" s="10" t="s">
        <v>267</v>
      </c>
      <c r="G10" s="10" t="s">
        <v>268</v>
      </c>
      <c r="H10" s="78" t="s">
        <v>1383</v>
      </c>
      <c r="I10" s="10" t="s">
        <v>289</v>
      </c>
      <c r="J10" s="10" t="s">
        <v>270</v>
      </c>
      <c r="K10" s="10" t="s">
        <v>271</v>
      </c>
      <c r="L10" s="12">
        <v>30</v>
      </c>
      <c r="M10" s="1" t="s">
        <v>272</v>
      </c>
      <c r="N10" s="1">
        <v>3</v>
      </c>
      <c r="O10" s="2">
        <v>45086</v>
      </c>
      <c r="P10" s="2">
        <v>45086</v>
      </c>
      <c r="Q10" s="29" t="str">
        <f t="shared" si="2"/>
        <v>2 - 6</v>
      </c>
    </row>
    <row r="11" spans="1:22" x14ac:dyDescent="0.25">
      <c r="A11" s="1" t="str">
        <f t="shared" si="1"/>
        <v>junho</v>
      </c>
      <c r="B11" s="1">
        <f t="shared" si="0"/>
        <v>23</v>
      </c>
      <c r="C11" s="2">
        <v>45083</v>
      </c>
      <c r="D11" s="10" t="s">
        <v>265</v>
      </c>
      <c r="E11" s="10" t="s">
        <v>266</v>
      </c>
      <c r="F11" s="10" t="s">
        <v>267</v>
      </c>
      <c r="G11" s="10" t="s">
        <v>268</v>
      </c>
      <c r="H11" s="78" t="s">
        <v>1383</v>
      </c>
      <c r="I11" s="10" t="s">
        <v>290</v>
      </c>
      <c r="J11" s="10" t="s">
        <v>275</v>
      </c>
      <c r="K11" s="10" t="s">
        <v>276</v>
      </c>
      <c r="L11" s="12">
        <v>96</v>
      </c>
      <c r="M11" s="1" t="s">
        <v>272</v>
      </c>
      <c r="N11" s="1">
        <v>3</v>
      </c>
      <c r="O11" s="2">
        <v>45086</v>
      </c>
      <c r="P11" s="2">
        <v>45086</v>
      </c>
      <c r="Q11" s="29" t="str">
        <f t="shared" si="2"/>
        <v>2 - 6</v>
      </c>
    </row>
    <row r="12" spans="1:22" x14ac:dyDescent="0.25">
      <c r="A12" s="1" t="str">
        <f t="shared" si="1"/>
        <v>junho</v>
      </c>
      <c r="B12" s="1">
        <f t="shared" si="0"/>
        <v>23</v>
      </c>
      <c r="C12" s="2">
        <v>45083</v>
      </c>
      <c r="D12" s="10" t="s">
        <v>265</v>
      </c>
      <c r="E12" s="10" t="s">
        <v>266</v>
      </c>
      <c r="F12" s="10" t="s">
        <v>267</v>
      </c>
      <c r="G12" s="10" t="s">
        <v>268</v>
      </c>
      <c r="H12" s="78" t="s">
        <v>1383</v>
      </c>
      <c r="I12" s="10" t="s">
        <v>291</v>
      </c>
      <c r="J12" s="10" t="s">
        <v>270</v>
      </c>
      <c r="K12" s="10" t="s">
        <v>271</v>
      </c>
      <c r="L12" s="12">
        <v>87</v>
      </c>
      <c r="M12" s="1" t="s">
        <v>272</v>
      </c>
      <c r="N12" s="1">
        <v>3</v>
      </c>
      <c r="O12" s="2">
        <v>45086</v>
      </c>
      <c r="P12" s="2">
        <v>45086</v>
      </c>
      <c r="Q12" s="29" t="str">
        <f t="shared" si="2"/>
        <v>2 - 6</v>
      </c>
    </row>
    <row r="13" spans="1:22" x14ac:dyDescent="0.25">
      <c r="A13" s="1" t="str">
        <f t="shared" si="1"/>
        <v>junho</v>
      </c>
      <c r="B13" s="1">
        <f t="shared" si="0"/>
        <v>23</v>
      </c>
      <c r="C13" s="2">
        <v>45083</v>
      </c>
      <c r="D13" s="13" t="s">
        <v>265</v>
      </c>
      <c r="E13" s="13" t="s">
        <v>266</v>
      </c>
      <c r="F13" s="13" t="s">
        <v>267</v>
      </c>
      <c r="G13" s="13" t="s">
        <v>268</v>
      </c>
      <c r="H13" s="78" t="s">
        <v>1383</v>
      </c>
      <c r="I13" s="13" t="s">
        <v>292</v>
      </c>
      <c r="J13" s="13" t="s">
        <v>293</v>
      </c>
      <c r="K13" s="13" t="s">
        <v>294</v>
      </c>
      <c r="L13" s="12">
        <v>75</v>
      </c>
      <c r="M13" s="1" t="s">
        <v>272</v>
      </c>
      <c r="N13" s="1">
        <v>3</v>
      </c>
      <c r="O13" s="2">
        <v>45086</v>
      </c>
      <c r="P13" s="2">
        <v>45086</v>
      </c>
      <c r="Q13" s="29" t="str">
        <f t="shared" si="2"/>
        <v>2 - 6</v>
      </c>
    </row>
    <row r="14" spans="1:22" x14ac:dyDescent="0.25">
      <c r="A14" s="1" t="str">
        <f t="shared" si="1"/>
        <v>junho</v>
      </c>
      <c r="B14" s="1">
        <f t="shared" si="0"/>
        <v>23</v>
      </c>
      <c r="C14" s="2">
        <v>45086</v>
      </c>
      <c r="D14" s="14" t="s">
        <v>295</v>
      </c>
      <c r="E14" s="10" t="s">
        <v>16</v>
      </c>
      <c r="F14" s="10" t="s">
        <v>296</v>
      </c>
      <c r="G14" s="10" t="s">
        <v>297</v>
      </c>
      <c r="H14" s="78" t="s">
        <v>1349</v>
      </c>
      <c r="I14" s="10" t="s">
        <v>298</v>
      </c>
      <c r="J14" s="10" t="s">
        <v>299</v>
      </c>
      <c r="K14" s="10" t="s">
        <v>300</v>
      </c>
      <c r="L14" s="11">
        <v>168</v>
      </c>
      <c r="M14" s="1" t="s">
        <v>301</v>
      </c>
      <c r="N14" s="1">
        <v>3</v>
      </c>
      <c r="O14" s="2">
        <v>45089</v>
      </c>
      <c r="P14" s="2">
        <v>45089</v>
      </c>
      <c r="Q14" s="29" t="str">
        <f t="shared" si="2"/>
        <v>2 - 6</v>
      </c>
    </row>
    <row r="15" spans="1:22" x14ac:dyDescent="0.25">
      <c r="A15" s="1" t="str">
        <f t="shared" si="1"/>
        <v>junho</v>
      </c>
      <c r="B15" s="1">
        <f t="shared" si="0"/>
        <v>23</v>
      </c>
      <c r="C15" s="2">
        <v>45086</v>
      </c>
      <c r="D15" s="14" t="s">
        <v>302</v>
      </c>
      <c r="E15" s="10" t="s">
        <v>28</v>
      </c>
      <c r="F15" s="10" t="s">
        <v>303</v>
      </c>
      <c r="G15" s="10" t="s">
        <v>304</v>
      </c>
      <c r="H15" s="78" t="s">
        <v>1349</v>
      </c>
      <c r="I15" s="10" t="s">
        <v>305</v>
      </c>
      <c r="J15" s="10" t="s">
        <v>306</v>
      </c>
      <c r="K15" s="10" t="s">
        <v>307</v>
      </c>
      <c r="L15" s="11">
        <v>175</v>
      </c>
      <c r="M15" s="1" t="s">
        <v>301</v>
      </c>
      <c r="N15" s="1">
        <v>3</v>
      </c>
      <c r="O15" s="2">
        <v>45089</v>
      </c>
      <c r="P15" s="2">
        <v>45089</v>
      </c>
      <c r="Q15" s="29" t="str">
        <f t="shared" si="2"/>
        <v>2 - 6</v>
      </c>
    </row>
    <row r="16" spans="1:22" x14ac:dyDescent="0.25">
      <c r="A16" s="1" t="str">
        <f t="shared" si="1"/>
        <v>junho</v>
      </c>
      <c r="B16" s="1">
        <f t="shared" si="0"/>
        <v>23</v>
      </c>
      <c r="C16" s="2">
        <v>45086</v>
      </c>
      <c r="D16" s="14" t="s">
        <v>302</v>
      </c>
      <c r="E16" s="10" t="s">
        <v>28</v>
      </c>
      <c r="F16" s="10" t="s">
        <v>308</v>
      </c>
      <c r="G16" s="10" t="s">
        <v>309</v>
      </c>
      <c r="H16" s="78" t="s">
        <v>1349</v>
      </c>
      <c r="I16" s="10" t="s">
        <v>310</v>
      </c>
      <c r="J16" s="10" t="s">
        <v>311</v>
      </c>
      <c r="K16" s="10" t="s">
        <v>312</v>
      </c>
      <c r="L16" s="11">
        <v>624</v>
      </c>
      <c r="M16" s="1" t="s">
        <v>301</v>
      </c>
      <c r="N16" s="1">
        <v>3</v>
      </c>
      <c r="O16" s="2">
        <v>45089</v>
      </c>
      <c r="P16" s="2">
        <v>45089</v>
      </c>
      <c r="Q16" s="29" t="str">
        <f t="shared" si="2"/>
        <v>2 - 6</v>
      </c>
    </row>
    <row r="17" spans="1:17" x14ac:dyDescent="0.25">
      <c r="A17" s="1" t="str">
        <f t="shared" si="1"/>
        <v>junho</v>
      </c>
      <c r="B17" s="1">
        <f t="shared" si="0"/>
        <v>23</v>
      </c>
      <c r="C17" s="2">
        <v>45086</v>
      </c>
      <c r="D17" s="14" t="s">
        <v>302</v>
      </c>
      <c r="E17" s="10" t="s">
        <v>28</v>
      </c>
      <c r="F17" s="10" t="s">
        <v>308</v>
      </c>
      <c r="G17" s="10" t="s">
        <v>313</v>
      </c>
      <c r="H17" s="78" t="s">
        <v>1349</v>
      </c>
      <c r="I17" s="10" t="s">
        <v>314</v>
      </c>
      <c r="J17" s="10" t="s">
        <v>315</v>
      </c>
      <c r="K17" s="10" t="s">
        <v>276</v>
      </c>
      <c r="L17" s="11">
        <v>392</v>
      </c>
      <c r="M17" s="1" t="s">
        <v>301</v>
      </c>
      <c r="N17" s="1">
        <v>3</v>
      </c>
      <c r="O17" s="2">
        <v>45089</v>
      </c>
      <c r="P17" s="2">
        <v>45089</v>
      </c>
      <c r="Q17" s="29" t="str">
        <f t="shared" si="2"/>
        <v>2 - 6</v>
      </c>
    </row>
    <row r="18" spans="1:17" x14ac:dyDescent="0.25">
      <c r="A18" s="1" t="str">
        <f t="shared" si="1"/>
        <v>junho</v>
      </c>
      <c r="B18" s="1">
        <f t="shared" si="0"/>
        <v>23</v>
      </c>
      <c r="C18" s="2">
        <v>45086</v>
      </c>
      <c r="D18" s="15" t="s">
        <v>278</v>
      </c>
      <c r="E18" s="13" t="s">
        <v>279</v>
      </c>
      <c r="F18" s="13" t="s">
        <v>280</v>
      </c>
      <c r="G18" s="13" t="s">
        <v>316</v>
      </c>
      <c r="H18" s="78" t="s">
        <v>1388</v>
      </c>
      <c r="I18" s="13" t="s">
        <v>317</v>
      </c>
      <c r="J18" s="13" t="s">
        <v>318</v>
      </c>
      <c r="K18" s="13" t="s">
        <v>276</v>
      </c>
      <c r="L18" s="16">
        <v>3348</v>
      </c>
      <c r="M18" s="1" t="s">
        <v>272</v>
      </c>
      <c r="N18" s="1">
        <v>0</v>
      </c>
      <c r="O18" s="2">
        <v>45089</v>
      </c>
      <c r="P18" s="2">
        <v>45086</v>
      </c>
      <c r="Q18" s="29" t="str">
        <f t="shared" si="2"/>
        <v>0 - 1</v>
      </c>
    </row>
    <row r="19" spans="1:17" x14ac:dyDescent="0.25">
      <c r="A19" s="1" t="str">
        <f t="shared" si="1"/>
        <v>junho</v>
      </c>
      <c r="B19" s="1">
        <f t="shared" si="0"/>
        <v>24</v>
      </c>
      <c r="C19" s="2">
        <v>45089</v>
      </c>
      <c r="D19" s="14" t="s">
        <v>319</v>
      </c>
      <c r="E19" s="10" t="s">
        <v>233</v>
      </c>
      <c r="F19" s="10" t="s">
        <v>320</v>
      </c>
      <c r="G19" s="10" t="s">
        <v>321</v>
      </c>
      <c r="H19" s="78" t="s">
        <v>1389</v>
      </c>
      <c r="I19" s="10" t="s">
        <v>322</v>
      </c>
      <c r="J19" s="10" t="s">
        <v>323</v>
      </c>
      <c r="K19" s="10" t="s">
        <v>324</v>
      </c>
      <c r="L19" s="11">
        <v>54</v>
      </c>
      <c r="M19" s="1" t="s">
        <v>301</v>
      </c>
      <c r="N19" s="1">
        <v>1</v>
      </c>
      <c r="O19" s="2">
        <v>45090</v>
      </c>
      <c r="P19" s="2">
        <v>45090</v>
      </c>
      <c r="Q19" s="29" t="str">
        <f t="shared" si="2"/>
        <v>0 - 1</v>
      </c>
    </row>
    <row r="20" spans="1:17" x14ac:dyDescent="0.25">
      <c r="A20" s="1" t="str">
        <f t="shared" si="1"/>
        <v>junho</v>
      </c>
      <c r="B20" s="1">
        <f t="shared" si="0"/>
        <v>24</v>
      </c>
      <c r="C20" s="2">
        <v>45089</v>
      </c>
      <c r="D20" s="14" t="s">
        <v>319</v>
      </c>
      <c r="E20" s="10" t="s">
        <v>233</v>
      </c>
      <c r="F20" s="10" t="s">
        <v>320</v>
      </c>
      <c r="G20" s="10" t="s">
        <v>321</v>
      </c>
      <c r="H20" s="78" t="s">
        <v>1389</v>
      </c>
      <c r="I20" s="10" t="s">
        <v>325</v>
      </c>
      <c r="J20" s="10" t="s">
        <v>323</v>
      </c>
      <c r="K20" s="10" t="s">
        <v>324</v>
      </c>
      <c r="L20" s="11">
        <v>27</v>
      </c>
      <c r="M20" s="1" t="s">
        <v>301</v>
      </c>
      <c r="N20" s="1">
        <v>1</v>
      </c>
      <c r="O20" s="2">
        <v>45090</v>
      </c>
      <c r="P20" s="2">
        <v>45090</v>
      </c>
      <c r="Q20" s="29" t="str">
        <f t="shared" si="2"/>
        <v>0 - 1</v>
      </c>
    </row>
    <row r="21" spans="1:17" x14ac:dyDescent="0.25">
      <c r="A21" s="1" t="str">
        <f t="shared" si="1"/>
        <v>junho</v>
      </c>
      <c r="B21" s="1">
        <f t="shared" si="0"/>
        <v>24</v>
      </c>
      <c r="C21" s="2">
        <v>45089</v>
      </c>
      <c r="D21" s="14" t="s">
        <v>319</v>
      </c>
      <c r="E21" s="10" t="s">
        <v>233</v>
      </c>
      <c r="F21" s="10" t="s">
        <v>326</v>
      </c>
      <c r="G21" s="10" t="s">
        <v>327</v>
      </c>
      <c r="H21" s="78" t="s">
        <v>1389</v>
      </c>
      <c r="I21" s="10" t="s">
        <v>328</v>
      </c>
      <c r="J21" s="10" t="s">
        <v>329</v>
      </c>
      <c r="K21" s="10" t="s">
        <v>330</v>
      </c>
      <c r="L21" s="11">
        <v>69</v>
      </c>
      <c r="M21" s="1" t="s">
        <v>301</v>
      </c>
      <c r="N21" s="1">
        <v>1</v>
      </c>
      <c r="O21" s="2">
        <v>45090</v>
      </c>
      <c r="P21" s="2">
        <v>45090</v>
      </c>
      <c r="Q21" s="29" t="str">
        <f t="shared" si="2"/>
        <v>0 - 1</v>
      </c>
    </row>
    <row r="22" spans="1:17" x14ac:dyDescent="0.25">
      <c r="A22" s="1" t="str">
        <f t="shared" si="1"/>
        <v>junho</v>
      </c>
      <c r="B22" s="1">
        <f t="shared" si="0"/>
        <v>24</v>
      </c>
      <c r="C22" s="2">
        <v>45089</v>
      </c>
      <c r="D22" s="14" t="s">
        <v>319</v>
      </c>
      <c r="E22" s="10" t="s">
        <v>233</v>
      </c>
      <c r="F22" s="10" t="s">
        <v>320</v>
      </c>
      <c r="G22" s="10" t="s">
        <v>321</v>
      </c>
      <c r="H22" s="78" t="s">
        <v>1389</v>
      </c>
      <c r="I22" s="10" t="s">
        <v>331</v>
      </c>
      <c r="J22" s="10" t="s">
        <v>323</v>
      </c>
      <c r="K22" s="10" t="s">
        <v>324</v>
      </c>
      <c r="L22" s="11">
        <v>27</v>
      </c>
      <c r="M22" s="1" t="s">
        <v>301</v>
      </c>
      <c r="N22" s="1">
        <v>1</v>
      </c>
      <c r="O22" s="2">
        <v>45090</v>
      </c>
      <c r="P22" s="2">
        <v>45090</v>
      </c>
      <c r="Q22" s="29" t="str">
        <f t="shared" si="2"/>
        <v>0 - 1</v>
      </c>
    </row>
    <row r="23" spans="1:17" x14ac:dyDescent="0.25">
      <c r="A23" s="1" t="str">
        <f t="shared" si="1"/>
        <v>junho</v>
      </c>
      <c r="B23" s="1">
        <f t="shared" si="0"/>
        <v>24</v>
      </c>
      <c r="C23" s="2">
        <v>45089</v>
      </c>
      <c r="D23" s="15" t="s">
        <v>319</v>
      </c>
      <c r="E23" s="13" t="s">
        <v>233</v>
      </c>
      <c r="F23" s="13" t="s">
        <v>326</v>
      </c>
      <c r="G23" s="13" t="s">
        <v>327</v>
      </c>
      <c r="H23" s="78" t="s">
        <v>1389</v>
      </c>
      <c r="I23" s="13" t="s">
        <v>332</v>
      </c>
      <c r="J23" s="13" t="s">
        <v>329</v>
      </c>
      <c r="K23" s="13" t="s">
        <v>330</v>
      </c>
      <c r="L23" s="16">
        <v>36</v>
      </c>
      <c r="M23" s="1" t="s">
        <v>301</v>
      </c>
      <c r="N23" s="1">
        <v>1</v>
      </c>
      <c r="O23" s="2">
        <v>45090</v>
      </c>
      <c r="P23" s="2">
        <v>45090</v>
      </c>
      <c r="Q23" s="29" t="str">
        <f t="shared" si="2"/>
        <v>0 - 1</v>
      </c>
    </row>
    <row r="24" spans="1:17" x14ac:dyDescent="0.25">
      <c r="A24" s="1" t="str">
        <f t="shared" si="1"/>
        <v>junho</v>
      </c>
      <c r="B24" s="1">
        <f t="shared" si="0"/>
        <v>24</v>
      </c>
      <c r="C24" s="2">
        <v>45090</v>
      </c>
      <c r="D24" s="14" t="s">
        <v>333</v>
      </c>
      <c r="E24" s="10" t="s">
        <v>233</v>
      </c>
      <c r="F24" s="10" t="s">
        <v>334</v>
      </c>
      <c r="G24" s="10" t="s">
        <v>335</v>
      </c>
      <c r="H24" s="78" t="s">
        <v>1390</v>
      </c>
      <c r="I24" s="10" t="s">
        <v>336</v>
      </c>
      <c r="J24" s="10" t="s">
        <v>337</v>
      </c>
      <c r="K24" s="10" t="s">
        <v>338</v>
      </c>
      <c r="L24" s="11">
        <v>208</v>
      </c>
      <c r="M24" s="1" t="s">
        <v>272</v>
      </c>
      <c r="N24" s="1">
        <v>1</v>
      </c>
      <c r="O24" s="2">
        <v>45091</v>
      </c>
      <c r="P24" s="2">
        <v>45091</v>
      </c>
      <c r="Q24" s="29" t="str">
        <f t="shared" si="2"/>
        <v>0 - 1</v>
      </c>
    </row>
    <row r="25" spans="1:17" x14ac:dyDescent="0.25">
      <c r="A25" s="1" t="str">
        <f t="shared" si="1"/>
        <v>junho</v>
      </c>
      <c r="B25" s="1">
        <f t="shared" si="0"/>
        <v>24</v>
      </c>
      <c r="C25" s="2">
        <v>45090</v>
      </c>
      <c r="D25" s="14" t="s">
        <v>333</v>
      </c>
      <c r="E25" s="10" t="s">
        <v>233</v>
      </c>
      <c r="F25" s="10" t="s">
        <v>334</v>
      </c>
      <c r="G25" s="10" t="s">
        <v>335</v>
      </c>
      <c r="H25" s="78" t="s">
        <v>1390</v>
      </c>
      <c r="I25" s="10" t="s">
        <v>339</v>
      </c>
      <c r="J25" s="10" t="s">
        <v>337</v>
      </c>
      <c r="K25" s="10" t="s">
        <v>338</v>
      </c>
      <c r="L25" s="11">
        <v>254</v>
      </c>
      <c r="M25" s="1" t="s">
        <v>272</v>
      </c>
      <c r="N25" s="1">
        <v>1</v>
      </c>
      <c r="O25" s="2">
        <v>45091</v>
      </c>
      <c r="P25" s="2">
        <v>45091</v>
      </c>
      <c r="Q25" s="29" t="str">
        <f t="shared" si="2"/>
        <v>0 - 1</v>
      </c>
    </row>
    <row r="26" spans="1:17" x14ac:dyDescent="0.25">
      <c r="A26" s="1" t="str">
        <f t="shared" si="1"/>
        <v>junho</v>
      </c>
      <c r="B26" s="1">
        <f t="shared" si="0"/>
        <v>24</v>
      </c>
      <c r="C26" s="2">
        <v>45090</v>
      </c>
      <c r="D26" s="14" t="s">
        <v>333</v>
      </c>
      <c r="E26" s="10" t="s">
        <v>233</v>
      </c>
      <c r="F26" s="10" t="s">
        <v>326</v>
      </c>
      <c r="G26" s="10" t="s">
        <v>340</v>
      </c>
      <c r="H26" s="78" t="s">
        <v>1390</v>
      </c>
      <c r="I26" s="10" t="s">
        <v>341</v>
      </c>
      <c r="J26" s="10" t="s">
        <v>342</v>
      </c>
      <c r="K26" s="10" t="s">
        <v>343</v>
      </c>
      <c r="L26" s="11">
        <v>70</v>
      </c>
      <c r="M26" s="1" t="s">
        <v>272</v>
      </c>
      <c r="N26" s="1">
        <v>1</v>
      </c>
      <c r="O26" s="2">
        <v>45091</v>
      </c>
      <c r="P26" s="2">
        <v>45091</v>
      </c>
      <c r="Q26" s="29" t="str">
        <f t="shared" si="2"/>
        <v>0 - 1</v>
      </c>
    </row>
    <row r="27" spans="1:17" x14ac:dyDescent="0.25">
      <c r="A27" s="1" t="str">
        <f t="shared" si="1"/>
        <v>junho</v>
      </c>
      <c r="B27" s="1">
        <f t="shared" si="0"/>
        <v>24</v>
      </c>
      <c r="C27" s="2">
        <v>45090</v>
      </c>
      <c r="D27" s="14" t="s">
        <v>333</v>
      </c>
      <c r="E27" s="10" t="s">
        <v>233</v>
      </c>
      <c r="F27" s="10" t="s">
        <v>326</v>
      </c>
      <c r="G27" s="10" t="s">
        <v>340</v>
      </c>
      <c r="H27" s="78" t="s">
        <v>1390</v>
      </c>
      <c r="I27" s="10" t="s">
        <v>344</v>
      </c>
      <c r="J27" s="10" t="s">
        <v>342</v>
      </c>
      <c r="K27" s="10" t="s">
        <v>343</v>
      </c>
      <c r="L27" s="11">
        <v>144</v>
      </c>
      <c r="M27" s="1" t="s">
        <v>272</v>
      </c>
      <c r="N27" s="1">
        <v>1</v>
      </c>
      <c r="O27" s="2">
        <v>45091</v>
      </c>
      <c r="P27" s="2">
        <v>45091</v>
      </c>
      <c r="Q27" s="29" t="str">
        <f t="shared" si="2"/>
        <v>0 - 1</v>
      </c>
    </row>
    <row r="28" spans="1:17" x14ac:dyDescent="0.25">
      <c r="A28" s="1" t="str">
        <f t="shared" si="1"/>
        <v>junho</v>
      </c>
      <c r="B28" s="1">
        <f t="shared" si="0"/>
        <v>24</v>
      </c>
      <c r="C28" s="2">
        <v>45090</v>
      </c>
      <c r="D28" s="14" t="s">
        <v>333</v>
      </c>
      <c r="E28" s="10" t="s">
        <v>233</v>
      </c>
      <c r="F28" s="10" t="s">
        <v>326</v>
      </c>
      <c r="G28" s="10" t="s">
        <v>327</v>
      </c>
      <c r="H28" s="78" t="s">
        <v>1389</v>
      </c>
      <c r="I28" s="10" t="s">
        <v>345</v>
      </c>
      <c r="J28" s="10" t="s">
        <v>329</v>
      </c>
      <c r="K28" s="10" t="s">
        <v>330</v>
      </c>
      <c r="L28" s="11">
        <v>30</v>
      </c>
      <c r="M28" s="1" t="s">
        <v>272</v>
      </c>
      <c r="N28" s="1">
        <v>1</v>
      </c>
      <c r="O28" s="2">
        <v>45091</v>
      </c>
      <c r="P28" s="2">
        <v>45091</v>
      </c>
      <c r="Q28" s="29" t="str">
        <f t="shared" si="2"/>
        <v>0 - 1</v>
      </c>
    </row>
    <row r="29" spans="1:17" x14ac:dyDescent="0.25">
      <c r="A29" s="1" t="str">
        <f t="shared" si="1"/>
        <v>junho</v>
      </c>
      <c r="B29" s="1">
        <f t="shared" si="0"/>
        <v>24</v>
      </c>
      <c r="C29" s="2">
        <v>45090</v>
      </c>
      <c r="D29" s="15" t="s">
        <v>333</v>
      </c>
      <c r="E29" s="13" t="s">
        <v>233</v>
      </c>
      <c r="F29" s="13" t="s">
        <v>334</v>
      </c>
      <c r="G29" s="13" t="s">
        <v>335</v>
      </c>
      <c r="H29" s="78" t="s">
        <v>1390</v>
      </c>
      <c r="I29" s="13" t="s">
        <v>346</v>
      </c>
      <c r="J29" s="13" t="s">
        <v>337</v>
      </c>
      <c r="K29" s="13" t="s">
        <v>338</v>
      </c>
      <c r="L29" s="16">
        <v>70</v>
      </c>
      <c r="M29" s="1" t="s">
        <v>272</v>
      </c>
      <c r="N29" s="1">
        <v>1</v>
      </c>
      <c r="O29" s="2">
        <v>45091</v>
      </c>
      <c r="P29" s="2">
        <v>45091</v>
      </c>
      <c r="Q29" s="29" t="str">
        <f t="shared" si="2"/>
        <v>0 - 1</v>
      </c>
    </row>
    <row r="30" spans="1:17" x14ac:dyDescent="0.25">
      <c r="A30" s="1" t="str">
        <f t="shared" si="1"/>
        <v>junho</v>
      </c>
      <c r="B30" s="1">
        <f>WEEKNUM(C30)</f>
        <v>24</v>
      </c>
      <c r="C30" s="2">
        <v>45092</v>
      </c>
      <c r="D30" s="14" t="s">
        <v>295</v>
      </c>
      <c r="E30" s="10" t="s">
        <v>16</v>
      </c>
      <c r="F30" s="10" t="s">
        <v>347</v>
      </c>
      <c r="G30" s="10" t="s">
        <v>348</v>
      </c>
      <c r="H30" s="78" t="s">
        <v>1391</v>
      </c>
      <c r="I30" s="10" t="s">
        <v>349</v>
      </c>
      <c r="J30" s="10" t="s">
        <v>350</v>
      </c>
      <c r="K30" s="10" t="s">
        <v>276</v>
      </c>
      <c r="L30" s="11">
        <v>198</v>
      </c>
      <c r="M30" s="1" t="s">
        <v>301</v>
      </c>
      <c r="N30" s="1">
        <v>1</v>
      </c>
      <c r="O30" s="2">
        <v>45093</v>
      </c>
      <c r="P30" s="2">
        <v>45093</v>
      </c>
      <c r="Q30" s="29" t="str">
        <f t="shared" si="2"/>
        <v>0 - 1</v>
      </c>
    </row>
    <row r="31" spans="1:17" x14ac:dyDescent="0.25">
      <c r="A31" s="1" t="str">
        <f t="shared" si="1"/>
        <v>junho</v>
      </c>
      <c r="B31" s="1">
        <f t="shared" ref="B31:B36" si="3">WEEKNUM(C31)</f>
        <v>24</v>
      </c>
      <c r="C31" s="2">
        <v>45092</v>
      </c>
      <c r="D31" s="14" t="s">
        <v>351</v>
      </c>
      <c r="E31" s="10" t="s">
        <v>352</v>
      </c>
      <c r="F31" s="10" t="s">
        <v>353</v>
      </c>
      <c r="G31" s="10" t="s">
        <v>354</v>
      </c>
      <c r="H31" s="78" t="s">
        <v>1392</v>
      </c>
      <c r="I31" s="10" t="s">
        <v>355</v>
      </c>
      <c r="J31" s="10" t="s">
        <v>356</v>
      </c>
      <c r="K31" s="10" t="s">
        <v>357</v>
      </c>
      <c r="L31" s="11">
        <v>48</v>
      </c>
      <c r="M31" s="1" t="s">
        <v>301</v>
      </c>
      <c r="N31" s="1">
        <v>4</v>
      </c>
      <c r="O31" s="2">
        <v>45096</v>
      </c>
      <c r="P31" s="2">
        <v>45096</v>
      </c>
      <c r="Q31" s="29" t="str">
        <f t="shared" si="2"/>
        <v>2 - 6</v>
      </c>
    </row>
    <row r="32" spans="1:17" x14ac:dyDescent="0.25">
      <c r="A32" s="1" t="str">
        <f t="shared" si="1"/>
        <v>junho</v>
      </c>
      <c r="B32" s="1">
        <f t="shared" si="3"/>
        <v>24</v>
      </c>
      <c r="C32" s="2">
        <v>45092</v>
      </c>
      <c r="D32" s="14" t="s">
        <v>351</v>
      </c>
      <c r="E32" s="10" t="s">
        <v>352</v>
      </c>
      <c r="F32" s="10" t="s">
        <v>353</v>
      </c>
      <c r="G32" s="10" t="s">
        <v>354</v>
      </c>
      <c r="H32" s="78" t="s">
        <v>1392</v>
      </c>
      <c r="I32" s="10" t="s">
        <v>358</v>
      </c>
      <c r="J32" s="10" t="s">
        <v>359</v>
      </c>
      <c r="K32" s="10" t="s">
        <v>357</v>
      </c>
      <c r="L32" s="11">
        <v>111</v>
      </c>
      <c r="M32" s="1" t="s">
        <v>301</v>
      </c>
      <c r="N32" s="1">
        <v>4</v>
      </c>
      <c r="O32" s="2">
        <v>45096</v>
      </c>
      <c r="P32" s="2">
        <v>45096</v>
      </c>
      <c r="Q32" s="29" t="str">
        <f t="shared" si="2"/>
        <v>2 - 6</v>
      </c>
    </row>
    <row r="33" spans="1:17" x14ac:dyDescent="0.25">
      <c r="A33" s="1" t="str">
        <f t="shared" si="1"/>
        <v>junho</v>
      </c>
      <c r="B33" s="1">
        <f t="shared" si="3"/>
        <v>24</v>
      </c>
      <c r="C33" s="2">
        <v>45092</v>
      </c>
      <c r="D33" s="15" t="s">
        <v>351</v>
      </c>
      <c r="E33" s="13" t="s">
        <v>352</v>
      </c>
      <c r="F33" s="13" t="s">
        <v>353</v>
      </c>
      <c r="G33" s="13" t="s">
        <v>354</v>
      </c>
      <c r="H33" s="78" t="s">
        <v>1392</v>
      </c>
      <c r="I33" s="13" t="s">
        <v>360</v>
      </c>
      <c r="J33" s="13" t="s">
        <v>361</v>
      </c>
      <c r="K33" s="13" t="s">
        <v>357</v>
      </c>
      <c r="L33" s="16">
        <v>48</v>
      </c>
      <c r="M33" s="1" t="s">
        <v>301</v>
      </c>
      <c r="N33" s="1">
        <v>4</v>
      </c>
      <c r="O33" s="2">
        <v>45096</v>
      </c>
      <c r="P33" s="2">
        <v>45096</v>
      </c>
      <c r="Q33" s="29" t="str">
        <f t="shared" si="2"/>
        <v>2 - 6</v>
      </c>
    </row>
    <row r="34" spans="1:17" x14ac:dyDescent="0.25">
      <c r="A34" s="1" t="str">
        <f t="shared" si="1"/>
        <v>junho</v>
      </c>
      <c r="B34" s="1">
        <f t="shared" si="3"/>
        <v>26</v>
      </c>
      <c r="C34" s="2">
        <v>45105</v>
      </c>
      <c r="D34" s="14" t="s">
        <v>894</v>
      </c>
      <c r="E34" s="10" t="s">
        <v>684</v>
      </c>
      <c r="F34" s="10" t="s">
        <v>895</v>
      </c>
      <c r="G34" s="10" t="s">
        <v>896</v>
      </c>
      <c r="H34" s="78" t="s">
        <v>1372</v>
      </c>
      <c r="I34" s="10" t="s">
        <v>897</v>
      </c>
      <c r="J34" s="10" t="s">
        <v>898</v>
      </c>
      <c r="K34" s="10" t="s">
        <v>357</v>
      </c>
      <c r="L34" s="11">
        <v>120</v>
      </c>
      <c r="M34" s="1" t="s">
        <v>272</v>
      </c>
      <c r="N34" s="1">
        <v>1</v>
      </c>
      <c r="O34" s="2">
        <v>45106</v>
      </c>
      <c r="P34" s="2">
        <v>45106</v>
      </c>
      <c r="Q34" s="29" t="str">
        <f t="shared" si="2"/>
        <v>0 - 1</v>
      </c>
    </row>
    <row r="35" spans="1:17" x14ac:dyDescent="0.25">
      <c r="A35" s="1" t="str">
        <f t="shared" si="1"/>
        <v>junho</v>
      </c>
      <c r="B35" s="1">
        <f t="shared" si="3"/>
        <v>26</v>
      </c>
      <c r="C35" s="2">
        <v>45105</v>
      </c>
      <c r="D35" s="14" t="s">
        <v>894</v>
      </c>
      <c r="E35" s="10" t="s">
        <v>684</v>
      </c>
      <c r="F35" s="10" t="s">
        <v>895</v>
      </c>
      <c r="G35" s="10" t="s">
        <v>896</v>
      </c>
      <c r="H35" s="78" t="s">
        <v>1372</v>
      </c>
      <c r="I35" s="10" t="s">
        <v>899</v>
      </c>
      <c r="J35" s="10" t="s">
        <v>900</v>
      </c>
      <c r="K35" s="10" t="s">
        <v>357</v>
      </c>
      <c r="L35" s="11">
        <v>232</v>
      </c>
      <c r="M35" s="1" t="s">
        <v>272</v>
      </c>
      <c r="N35" s="1">
        <v>1</v>
      </c>
      <c r="O35" s="2">
        <v>45106</v>
      </c>
      <c r="P35" s="2">
        <v>45106</v>
      </c>
      <c r="Q35" s="29" t="str">
        <f t="shared" si="2"/>
        <v>0 - 1</v>
      </c>
    </row>
    <row r="36" spans="1:17" x14ac:dyDescent="0.25">
      <c r="A36" s="1" t="str">
        <f t="shared" si="1"/>
        <v>junho</v>
      </c>
      <c r="B36" s="1">
        <f t="shared" si="3"/>
        <v>26</v>
      </c>
      <c r="C36" s="2">
        <v>45105</v>
      </c>
      <c r="D36" s="15" t="s">
        <v>894</v>
      </c>
      <c r="E36" s="13" t="s">
        <v>684</v>
      </c>
      <c r="F36" s="13" t="s">
        <v>895</v>
      </c>
      <c r="G36" s="13" t="s">
        <v>896</v>
      </c>
      <c r="H36" s="78" t="s">
        <v>1372</v>
      </c>
      <c r="I36" s="13" t="s">
        <v>901</v>
      </c>
      <c r="J36" s="13" t="s">
        <v>902</v>
      </c>
      <c r="K36" s="13" t="s">
        <v>357</v>
      </c>
      <c r="L36" s="16">
        <v>40</v>
      </c>
      <c r="M36" s="1" t="s">
        <v>272</v>
      </c>
      <c r="N36" s="1">
        <v>1</v>
      </c>
      <c r="O36" s="2">
        <v>45106</v>
      </c>
      <c r="P36" s="2">
        <v>45106</v>
      </c>
      <c r="Q36" s="29" t="str">
        <f t="shared" si="2"/>
        <v>0 - 1</v>
      </c>
    </row>
  </sheetData>
  <autoFilter ref="A1:Q36" xr:uid="{95F549B1-C5D9-4FDF-86B3-88CCCF8F0B17}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Visão Geral Pedidos</vt:lpstr>
      <vt:lpstr>Resumo Pedidos</vt:lpstr>
      <vt:lpstr>Base Pedidos</vt:lpstr>
      <vt:lpstr>Visão Geral 2000</vt:lpstr>
      <vt:lpstr>Resumo 2000</vt:lpstr>
      <vt:lpstr>Base 2000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Nathalia Jorge Sarte</dc:creator>
  <cp:lastModifiedBy>Nathalia Jorge Sarte</cp:lastModifiedBy>
  <dcterms:created xsi:type="dcterms:W3CDTF">2023-06-21T18:50:01Z</dcterms:created>
  <dcterms:modified xsi:type="dcterms:W3CDTF">2023-09-16T19:21:24Z</dcterms:modified>
</cp:coreProperties>
</file>